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0730" windowHeight="11760"/>
  </bookViews>
  <sheets>
    <sheet name="Summa energi t värme" sheetId="1" r:id="rId1"/>
    <sheet name="Energi t värme per nät" sheetId="2" r:id="rId2"/>
    <sheet name="Summa bränsle till el" sheetId="3" r:id="rId3"/>
    <sheet name="Bränsle t el " sheetId="4" r:id="rId4"/>
  </sheets>
  <externalReferences>
    <externalReference r:id="rId5"/>
    <externalReference r:id="rId6"/>
  </externalReferences>
  <definedNames>
    <definedName name="_xlnm._FilterDatabase" localSheetId="3" hidden="1">'Bränsle t el '!$A$3:$AK$3</definedName>
    <definedName name="_xlnm._FilterDatabase" localSheetId="1" hidden="1">'Energi t värme per nät'!$A$3:$AW$447</definedName>
  </definedNames>
  <calcPr calcId="125725"/>
  <fileRecoveryPr repairLoad="1"/>
</workbook>
</file>

<file path=xl/calcChain.xml><?xml version="1.0" encoding="utf-8"?>
<calcChain xmlns="http://schemas.openxmlformats.org/spreadsheetml/2006/main">
  <c r="B23" i="3"/>
  <c r="B20"/>
  <c r="B18"/>
  <c r="B17"/>
  <c r="B16"/>
  <c r="B15"/>
  <c r="B14"/>
  <c r="B13"/>
  <c r="B11"/>
  <c r="B10"/>
  <c r="B8"/>
  <c r="B7"/>
  <c r="E23"/>
  <c r="E21"/>
  <c r="E20"/>
  <c r="D19"/>
  <c r="C19"/>
  <c r="E18"/>
  <c r="E17"/>
  <c r="E16"/>
  <c r="E15"/>
  <c r="E14"/>
  <c r="E13"/>
  <c r="E11"/>
  <c r="E10"/>
  <c r="E8"/>
  <c r="E7"/>
  <c r="E6"/>
  <c r="E5"/>
  <c r="E4"/>
  <c r="B19" l="1"/>
  <c r="E19"/>
  <c r="AI455" i="2"/>
  <c r="AE455"/>
  <c r="AU439"/>
  <c r="AR439"/>
  <c r="AQ439"/>
  <c r="AP439"/>
  <c r="AL439"/>
  <c r="AJ439"/>
  <c r="AK439" s="1"/>
  <c r="AH439"/>
  <c r="AF439"/>
  <c r="AD439"/>
  <c r="AC439"/>
  <c r="AB439"/>
  <c r="AA439"/>
  <c r="Z439"/>
  <c r="Y439"/>
  <c r="X439"/>
  <c r="W439"/>
  <c r="V439"/>
  <c r="U439"/>
  <c r="T439"/>
  <c r="S439"/>
  <c r="R439"/>
  <c r="Q439"/>
  <c r="P439"/>
  <c r="O439"/>
  <c r="N439"/>
  <c r="M439"/>
  <c r="L439"/>
  <c r="K439"/>
  <c r="J439"/>
  <c r="I439"/>
  <c r="H439"/>
  <c r="G439"/>
  <c r="F439"/>
  <c r="E439"/>
  <c r="D439"/>
  <c r="C439"/>
  <c r="AU237"/>
  <c r="AR237"/>
  <c r="AQ237"/>
  <c r="AP237"/>
  <c r="AL237"/>
  <c r="AJ237"/>
  <c r="AK237" s="1"/>
  <c r="AH237"/>
  <c r="AF237"/>
  <c r="AD237"/>
  <c r="AC237"/>
  <c r="AB237"/>
  <c r="AA237"/>
  <c r="Z237"/>
  <c r="Y237"/>
  <c r="X237"/>
  <c r="W237"/>
  <c r="V237"/>
  <c r="U237"/>
  <c r="T237"/>
  <c r="S237"/>
  <c r="R237"/>
  <c r="Q237"/>
  <c r="P237"/>
  <c r="O237"/>
  <c r="N237"/>
  <c r="M237"/>
  <c r="L237"/>
  <c r="K237"/>
  <c r="J237"/>
  <c r="I237"/>
  <c r="H237"/>
  <c r="G237"/>
  <c r="F237"/>
  <c r="E237"/>
  <c r="D237"/>
  <c r="C237"/>
  <c r="AU134"/>
  <c r="AR134"/>
  <c r="AQ134"/>
  <c r="AP134"/>
  <c r="AL134"/>
  <c r="AJ134"/>
  <c r="AH134"/>
  <c r="AF134"/>
  <c r="AD134"/>
  <c r="AC134"/>
  <c r="AB134"/>
  <c r="AA134"/>
  <c r="Z134"/>
  <c r="Y134"/>
  <c r="X134"/>
  <c r="W134"/>
  <c r="V134"/>
  <c r="U134"/>
  <c r="T134"/>
  <c r="S134"/>
  <c r="R134"/>
  <c r="Q134"/>
  <c r="P134"/>
  <c r="O134"/>
  <c r="N134"/>
  <c r="M134"/>
  <c r="L134"/>
  <c r="K134"/>
  <c r="J134"/>
  <c r="I134"/>
  <c r="H134"/>
  <c r="G134"/>
  <c r="F134"/>
  <c r="E134"/>
  <c r="D134"/>
  <c r="C134"/>
  <c r="AU117"/>
  <c r="AR117"/>
  <c r="AQ117"/>
  <c r="AP117"/>
  <c r="AL117"/>
  <c r="AJ117"/>
  <c r="AH117"/>
  <c r="AF117"/>
  <c r="AD117"/>
  <c r="AC117"/>
  <c r="AB117"/>
  <c r="AA117"/>
  <c r="Z117"/>
  <c r="Y117"/>
  <c r="X117"/>
  <c r="W117"/>
  <c r="V117"/>
  <c r="U117"/>
  <c r="T117"/>
  <c r="S117"/>
  <c r="R117"/>
  <c r="Q117"/>
  <c r="P117"/>
  <c r="O117"/>
  <c r="N117"/>
  <c r="M117"/>
  <c r="L117"/>
  <c r="K117"/>
  <c r="J117"/>
  <c r="I117"/>
  <c r="H117"/>
  <c r="G117"/>
  <c r="F117"/>
  <c r="E117"/>
  <c r="D117"/>
  <c r="C117"/>
  <c r="AU39"/>
  <c r="AR39"/>
  <c r="AQ39"/>
  <c r="AP39"/>
  <c r="AL39"/>
  <c r="AJ39"/>
  <c r="AH39"/>
  <c r="AF39"/>
  <c r="AD39"/>
  <c r="AC39"/>
  <c r="AB39"/>
  <c r="AA39"/>
  <c r="Z39"/>
  <c r="Y39"/>
  <c r="X39"/>
  <c r="W39"/>
  <c r="V39"/>
  <c r="U39"/>
  <c r="T39"/>
  <c r="S39"/>
  <c r="R39"/>
  <c r="Q39"/>
  <c r="P39"/>
  <c r="O39"/>
  <c r="N39"/>
  <c r="M39"/>
  <c r="L39"/>
  <c r="K39"/>
  <c r="J39"/>
  <c r="I39"/>
  <c r="H39"/>
  <c r="G39"/>
  <c r="F39"/>
  <c r="E39"/>
  <c r="D39"/>
  <c r="C39"/>
  <c r="AU26"/>
  <c r="AR26"/>
  <c r="AQ26"/>
  <c r="AP26"/>
  <c r="AL26"/>
  <c r="AJ26"/>
  <c r="AK26" s="1"/>
  <c r="AH26"/>
  <c r="AF26"/>
  <c r="AD26"/>
  <c r="AC26"/>
  <c r="AB26"/>
  <c r="AA26"/>
  <c r="Z26"/>
  <c r="Y26"/>
  <c r="X26"/>
  <c r="W26"/>
  <c r="V26"/>
  <c r="U26"/>
  <c r="T26"/>
  <c r="S26"/>
  <c r="R26"/>
  <c r="Q26"/>
  <c r="P26"/>
  <c r="O26"/>
  <c r="N26"/>
  <c r="M26"/>
  <c r="L26"/>
  <c r="K26"/>
  <c r="J26"/>
  <c r="I26"/>
  <c r="H26"/>
  <c r="G26"/>
  <c r="F26"/>
  <c r="E26"/>
  <c r="D26"/>
  <c r="C26"/>
  <c r="AU293"/>
  <c r="AR293"/>
  <c r="AQ293"/>
  <c r="AP293"/>
  <c r="AL293"/>
  <c r="AJ293"/>
  <c r="AK293" s="1"/>
  <c r="AH293"/>
  <c r="AF293"/>
  <c r="AD293"/>
  <c r="AC293"/>
  <c r="AB293"/>
  <c r="AA293"/>
  <c r="Z293"/>
  <c r="Y293"/>
  <c r="X293"/>
  <c r="W293"/>
  <c r="V293"/>
  <c r="U293"/>
  <c r="T293"/>
  <c r="S293"/>
  <c r="R293"/>
  <c r="Q293"/>
  <c r="P293"/>
  <c r="O293"/>
  <c r="N293"/>
  <c r="M293"/>
  <c r="L293"/>
  <c r="K293"/>
  <c r="J293"/>
  <c r="I293"/>
  <c r="H293"/>
  <c r="G293"/>
  <c r="F293"/>
  <c r="E293"/>
  <c r="D293"/>
  <c r="C293"/>
  <c r="AU438"/>
  <c r="AR438"/>
  <c r="AQ438"/>
  <c r="AP438"/>
  <c r="AL438"/>
  <c r="AJ438"/>
  <c r="AH438"/>
  <c r="AF438"/>
  <c r="AD438"/>
  <c r="AC438"/>
  <c r="AB438"/>
  <c r="AA438"/>
  <c r="Z438"/>
  <c r="Y438"/>
  <c r="X438"/>
  <c r="W438"/>
  <c r="V438"/>
  <c r="U438"/>
  <c r="T438"/>
  <c r="S438"/>
  <c r="R438"/>
  <c r="Q438"/>
  <c r="P438"/>
  <c r="O438"/>
  <c r="N438"/>
  <c r="M438"/>
  <c r="L438"/>
  <c r="K438"/>
  <c r="J438"/>
  <c r="I438"/>
  <c r="H438"/>
  <c r="G438"/>
  <c r="F438"/>
  <c r="E438"/>
  <c r="D438"/>
  <c r="C438"/>
  <c r="AU433"/>
  <c r="AR433"/>
  <c r="AQ433"/>
  <c r="AP433"/>
  <c r="AL433"/>
  <c r="AJ433"/>
  <c r="AK433" s="1"/>
  <c r="AH433"/>
  <c r="AF433"/>
  <c r="AD433"/>
  <c r="AC433"/>
  <c r="AB433"/>
  <c r="AA433"/>
  <c r="Z433"/>
  <c r="Y433"/>
  <c r="X433"/>
  <c r="W433"/>
  <c r="V433"/>
  <c r="U433"/>
  <c r="T433"/>
  <c r="S433"/>
  <c r="R433"/>
  <c r="Q433"/>
  <c r="P433"/>
  <c r="O433"/>
  <c r="N433"/>
  <c r="M433"/>
  <c r="L433"/>
  <c r="K433"/>
  <c r="J433"/>
  <c r="I433"/>
  <c r="H433"/>
  <c r="G433"/>
  <c r="F433"/>
  <c r="E433"/>
  <c r="D433"/>
  <c r="C433"/>
  <c r="AU393"/>
  <c r="AR393"/>
  <c r="AQ393"/>
  <c r="AP393"/>
  <c r="AL393"/>
  <c r="AJ393"/>
  <c r="AK393" s="1"/>
  <c r="AH393"/>
  <c r="AF393"/>
  <c r="AD393"/>
  <c r="AC393"/>
  <c r="AB393"/>
  <c r="AA393"/>
  <c r="Z393"/>
  <c r="Y393"/>
  <c r="X393"/>
  <c r="W393"/>
  <c r="V393"/>
  <c r="U393"/>
  <c r="T393"/>
  <c r="S393"/>
  <c r="R393"/>
  <c r="Q393"/>
  <c r="P393"/>
  <c r="O393"/>
  <c r="N393"/>
  <c r="M393"/>
  <c r="L393"/>
  <c r="K393"/>
  <c r="J393"/>
  <c r="I393"/>
  <c r="H393"/>
  <c r="G393"/>
  <c r="F393"/>
  <c r="E393"/>
  <c r="D393"/>
  <c r="C393"/>
  <c r="AU128"/>
  <c r="AR128"/>
  <c r="AQ128"/>
  <c r="AP128"/>
  <c r="AL128"/>
  <c r="AJ128"/>
  <c r="AK128" s="1"/>
  <c r="AH128"/>
  <c r="AF128"/>
  <c r="AD128"/>
  <c r="AC128"/>
  <c r="AB128"/>
  <c r="AA128"/>
  <c r="Z128"/>
  <c r="Y128"/>
  <c r="X128"/>
  <c r="W128"/>
  <c r="V128"/>
  <c r="U128"/>
  <c r="T128"/>
  <c r="S128"/>
  <c r="R128"/>
  <c r="Q128"/>
  <c r="P128"/>
  <c r="O128"/>
  <c r="N128"/>
  <c r="M128"/>
  <c r="L128"/>
  <c r="K128"/>
  <c r="J128"/>
  <c r="I128"/>
  <c r="H128"/>
  <c r="G128"/>
  <c r="F128"/>
  <c r="E128"/>
  <c r="D128"/>
  <c r="C128"/>
  <c r="AU123"/>
  <c r="AR123"/>
  <c r="AQ123"/>
  <c r="AP123"/>
  <c r="AL123"/>
  <c r="AJ123"/>
  <c r="AK123" s="1"/>
  <c r="AH123"/>
  <c r="AF123"/>
  <c r="AD123"/>
  <c r="AC123"/>
  <c r="AB123"/>
  <c r="AA123"/>
  <c r="Z123"/>
  <c r="Y123"/>
  <c r="X123"/>
  <c r="W123"/>
  <c r="V123"/>
  <c r="U123"/>
  <c r="T123"/>
  <c r="S123"/>
  <c r="R123"/>
  <c r="Q123"/>
  <c r="P123"/>
  <c r="O123"/>
  <c r="N123"/>
  <c r="M123"/>
  <c r="L123"/>
  <c r="K123"/>
  <c r="J123"/>
  <c r="I123"/>
  <c r="H123"/>
  <c r="G123"/>
  <c r="F123"/>
  <c r="E123"/>
  <c r="D123"/>
  <c r="C123"/>
  <c r="AU432"/>
  <c r="AR432"/>
  <c r="AQ432"/>
  <c r="AP432"/>
  <c r="AL432"/>
  <c r="AJ432"/>
  <c r="AH432"/>
  <c r="AF432"/>
  <c r="AD432"/>
  <c r="AC432"/>
  <c r="AB432"/>
  <c r="AA432"/>
  <c r="Z432"/>
  <c r="Y432"/>
  <c r="X432"/>
  <c r="W432"/>
  <c r="V432"/>
  <c r="U432"/>
  <c r="T432"/>
  <c r="S432"/>
  <c r="R432"/>
  <c r="Q432"/>
  <c r="P432"/>
  <c r="O432"/>
  <c r="N432"/>
  <c r="M432"/>
  <c r="L432"/>
  <c r="K432"/>
  <c r="J432"/>
  <c r="I432"/>
  <c r="H432"/>
  <c r="G432"/>
  <c r="F432"/>
  <c r="E432"/>
  <c r="D432"/>
  <c r="C432"/>
  <c r="AU422"/>
  <c r="AR422"/>
  <c r="AQ422"/>
  <c r="AP422"/>
  <c r="AL422"/>
  <c r="AJ422"/>
  <c r="AH422"/>
  <c r="AF422"/>
  <c r="AD422"/>
  <c r="AC422"/>
  <c r="AB422"/>
  <c r="AA422"/>
  <c r="Z422"/>
  <c r="Y422"/>
  <c r="X422"/>
  <c r="W422"/>
  <c r="V422"/>
  <c r="U422"/>
  <c r="T422"/>
  <c r="S422"/>
  <c r="R422"/>
  <c r="Q422"/>
  <c r="P422"/>
  <c r="O422"/>
  <c r="N422"/>
  <c r="M422"/>
  <c r="L422"/>
  <c r="K422"/>
  <c r="J422"/>
  <c r="I422"/>
  <c r="H422"/>
  <c r="G422"/>
  <c r="F422"/>
  <c r="E422"/>
  <c r="D422"/>
  <c r="C422"/>
  <c r="AU210"/>
  <c r="AR210"/>
  <c r="AQ210"/>
  <c r="AP210"/>
  <c r="AL210"/>
  <c r="AJ210"/>
  <c r="AH210"/>
  <c r="AF210"/>
  <c r="AD210"/>
  <c r="AC210"/>
  <c r="AB210"/>
  <c r="AA210"/>
  <c r="Z210"/>
  <c r="Y210"/>
  <c r="X210"/>
  <c r="W210"/>
  <c r="V210"/>
  <c r="U210"/>
  <c r="T210"/>
  <c r="S210"/>
  <c r="R210"/>
  <c r="Q210"/>
  <c r="P210"/>
  <c r="O210"/>
  <c r="N210"/>
  <c r="M210"/>
  <c r="L210"/>
  <c r="K210"/>
  <c r="J210"/>
  <c r="I210"/>
  <c r="H210"/>
  <c r="G210"/>
  <c r="F210"/>
  <c r="E210"/>
  <c r="D210"/>
  <c r="C210"/>
  <c r="AU85"/>
  <c r="AR85"/>
  <c r="AQ85"/>
  <c r="AP85"/>
  <c r="AL85"/>
  <c r="AJ85"/>
  <c r="AH85"/>
  <c r="AF85"/>
  <c r="AD85"/>
  <c r="AC85"/>
  <c r="AB85"/>
  <c r="AA85"/>
  <c r="Z85"/>
  <c r="Y85"/>
  <c r="X85"/>
  <c r="W85"/>
  <c r="V85"/>
  <c r="U85"/>
  <c r="T85"/>
  <c r="S85"/>
  <c r="R85"/>
  <c r="Q85"/>
  <c r="P85"/>
  <c r="O85"/>
  <c r="N85"/>
  <c r="M85"/>
  <c r="L85"/>
  <c r="K85"/>
  <c r="J85"/>
  <c r="I85"/>
  <c r="H85"/>
  <c r="G85"/>
  <c r="F85"/>
  <c r="E85"/>
  <c r="D85"/>
  <c r="C85"/>
  <c r="AU418"/>
  <c r="AR418"/>
  <c r="AQ418"/>
  <c r="AP418"/>
  <c r="AL418"/>
  <c r="AJ418"/>
  <c r="AK418" s="1"/>
  <c r="AH418"/>
  <c r="AF418"/>
  <c r="AD418"/>
  <c r="AC418"/>
  <c r="AB418"/>
  <c r="AA418"/>
  <c r="Z418"/>
  <c r="Y418"/>
  <c r="X418"/>
  <c r="W418"/>
  <c r="V418"/>
  <c r="U418"/>
  <c r="T418"/>
  <c r="S418"/>
  <c r="R418"/>
  <c r="Q418"/>
  <c r="P418"/>
  <c r="O418"/>
  <c r="N418"/>
  <c r="M418"/>
  <c r="L418"/>
  <c r="K418"/>
  <c r="J418"/>
  <c r="I418"/>
  <c r="H418"/>
  <c r="G418"/>
  <c r="F418"/>
  <c r="E418"/>
  <c r="D418"/>
  <c r="C418"/>
  <c r="AU417"/>
  <c r="AR417"/>
  <c r="AQ417"/>
  <c r="AP417"/>
  <c r="AL417"/>
  <c r="AJ417"/>
  <c r="AK417" s="1"/>
  <c r="AH417"/>
  <c r="AF417"/>
  <c r="AD417"/>
  <c r="AC417"/>
  <c r="AB417"/>
  <c r="AA417"/>
  <c r="Z417"/>
  <c r="Y417"/>
  <c r="X417"/>
  <c r="W417"/>
  <c r="V417"/>
  <c r="U417"/>
  <c r="T417"/>
  <c r="S417"/>
  <c r="R417"/>
  <c r="Q417"/>
  <c r="P417"/>
  <c r="O417"/>
  <c r="N417"/>
  <c r="M417"/>
  <c r="L417"/>
  <c r="K417"/>
  <c r="J417"/>
  <c r="I417"/>
  <c r="H417"/>
  <c r="G417"/>
  <c r="F417"/>
  <c r="E417"/>
  <c r="D417"/>
  <c r="C417"/>
  <c r="AU283"/>
  <c r="AR283"/>
  <c r="AQ283"/>
  <c r="AP283"/>
  <c r="AL283"/>
  <c r="AJ283"/>
  <c r="AK283" s="1"/>
  <c r="AH283"/>
  <c r="AF283"/>
  <c r="AD283"/>
  <c r="AC283"/>
  <c r="AB283"/>
  <c r="AA283"/>
  <c r="Z283"/>
  <c r="Y283"/>
  <c r="X283"/>
  <c r="W283"/>
  <c r="V283"/>
  <c r="U283"/>
  <c r="T283"/>
  <c r="S283"/>
  <c r="R283"/>
  <c r="Q283"/>
  <c r="P283"/>
  <c r="O283"/>
  <c r="N283"/>
  <c r="M283"/>
  <c r="L283"/>
  <c r="K283"/>
  <c r="J283"/>
  <c r="I283"/>
  <c r="H283"/>
  <c r="G283"/>
  <c r="F283"/>
  <c r="E283"/>
  <c r="D283"/>
  <c r="C283"/>
  <c r="AU152"/>
  <c r="AR152"/>
  <c r="AQ152"/>
  <c r="AP152"/>
  <c r="AL152"/>
  <c r="AJ152"/>
  <c r="AK152" s="1"/>
  <c r="AH152"/>
  <c r="AF152"/>
  <c r="AD152"/>
  <c r="AC152"/>
  <c r="AB152"/>
  <c r="AA152"/>
  <c r="Z152"/>
  <c r="Y152"/>
  <c r="X152"/>
  <c r="W152"/>
  <c r="V152"/>
  <c r="U152"/>
  <c r="T152"/>
  <c r="S152"/>
  <c r="R152"/>
  <c r="Q152"/>
  <c r="P152"/>
  <c r="O152"/>
  <c r="N152"/>
  <c r="M152"/>
  <c r="L152"/>
  <c r="K152"/>
  <c r="J152"/>
  <c r="I152"/>
  <c r="H152"/>
  <c r="G152"/>
  <c r="F152"/>
  <c r="E152"/>
  <c r="D152"/>
  <c r="C152"/>
  <c r="AU38"/>
  <c r="AR38"/>
  <c r="AQ38"/>
  <c r="AP38"/>
  <c r="AL38"/>
  <c r="AJ38"/>
  <c r="AK38" s="1"/>
  <c r="AH38"/>
  <c r="AF38"/>
  <c r="AD38"/>
  <c r="AC38"/>
  <c r="AB38"/>
  <c r="AA38"/>
  <c r="Z38"/>
  <c r="Y38"/>
  <c r="X38"/>
  <c r="W38"/>
  <c r="V38"/>
  <c r="U38"/>
  <c r="T38"/>
  <c r="S38"/>
  <c r="R38"/>
  <c r="Q38"/>
  <c r="P38"/>
  <c r="O38"/>
  <c r="N38"/>
  <c r="M38"/>
  <c r="L38"/>
  <c r="K38"/>
  <c r="J38"/>
  <c r="I38"/>
  <c r="H38"/>
  <c r="G38"/>
  <c r="F38"/>
  <c r="E38"/>
  <c r="D38"/>
  <c r="C38"/>
  <c r="AU414"/>
  <c r="AR414"/>
  <c r="AQ414"/>
  <c r="AP414"/>
  <c r="AL414"/>
  <c r="AJ414"/>
  <c r="AK414" s="1"/>
  <c r="AH414"/>
  <c r="AF414"/>
  <c r="AD414"/>
  <c r="AC414"/>
  <c r="AB414"/>
  <c r="AA414"/>
  <c r="Z414"/>
  <c r="Y414"/>
  <c r="X414"/>
  <c r="W414"/>
  <c r="V414"/>
  <c r="U414"/>
  <c r="T414"/>
  <c r="S414"/>
  <c r="R414"/>
  <c r="Q414"/>
  <c r="P414"/>
  <c r="O414"/>
  <c r="N414"/>
  <c r="M414"/>
  <c r="L414"/>
  <c r="K414"/>
  <c r="J414"/>
  <c r="I414"/>
  <c r="H414"/>
  <c r="G414"/>
  <c r="F414"/>
  <c r="E414"/>
  <c r="D414"/>
  <c r="C414"/>
  <c r="AU90"/>
  <c r="AR90"/>
  <c r="AQ90"/>
  <c r="AP90"/>
  <c r="AL90"/>
  <c r="AJ90"/>
  <c r="AK90" s="1"/>
  <c r="AH90"/>
  <c r="AF90"/>
  <c r="AD90"/>
  <c r="AC90"/>
  <c r="AB90"/>
  <c r="AA90"/>
  <c r="Z90"/>
  <c r="Y90"/>
  <c r="X90"/>
  <c r="W90"/>
  <c r="V90"/>
  <c r="U90"/>
  <c r="T90"/>
  <c r="S90"/>
  <c r="R90"/>
  <c r="Q90"/>
  <c r="P90"/>
  <c r="O90"/>
  <c r="N90"/>
  <c r="M90"/>
  <c r="L90"/>
  <c r="K90"/>
  <c r="J90"/>
  <c r="I90"/>
  <c r="H90"/>
  <c r="G90"/>
  <c r="F90"/>
  <c r="E90"/>
  <c r="D90"/>
  <c r="C90"/>
  <c r="AU8"/>
  <c r="AR8"/>
  <c r="AQ8"/>
  <c r="AP8"/>
  <c r="AL8"/>
  <c r="AJ8"/>
  <c r="AK8" s="1"/>
  <c r="AH8"/>
  <c r="AF8"/>
  <c r="AD8"/>
  <c r="AC8"/>
  <c r="AB8"/>
  <c r="AA8"/>
  <c r="Z8"/>
  <c r="Y8"/>
  <c r="X8"/>
  <c r="W8"/>
  <c r="V8"/>
  <c r="U8"/>
  <c r="T8"/>
  <c r="S8"/>
  <c r="R8"/>
  <c r="Q8"/>
  <c r="P8"/>
  <c r="O8"/>
  <c r="N8"/>
  <c r="M8"/>
  <c r="L8"/>
  <c r="K8"/>
  <c r="J8"/>
  <c r="I8"/>
  <c r="H8"/>
  <c r="G8"/>
  <c r="F8"/>
  <c r="E8"/>
  <c r="D8"/>
  <c r="C8"/>
  <c r="AU249"/>
  <c r="AR249"/>
  <c r="AQ249"/>
  <c r="AP249"/>
  <c r="AL249"/>
  <c r="AJ249"/>
  <c r="AH249"/>
  <c r="AF249"/>
  <c r="AD249"/>
  <c r="AC249"/>
  <c r="AB249"/>
  <c r="AA249"/>
  <c r="Z249"/>
  <c r="Y249"/>
  <c r="X249"/>
  <c r="W249"/>
  <c r="V249"/>
  <c r="U249"/>
  <c r="T249"/>
  <c r="S249"/>
  <c r="R249"/>
  <c r="Q249"/>
  <c r="P249"/>
  <c r="O249"/>
  <c r="N249"/>
  <c r="M249"/>
  <c r="L249"/>
  <c r="K249"/>
  <c r="J249"/>
  <c r="I249"/>
  <c r="H249"/>
  <c r="G249"/>
  <c r="F249"/>
  <c r="E249"/>
  <c r="D249"/>
  <c r="C249"/>
  <c r="AU216"/>
  <c r="AR216"/>
  <c r="AQ216"/>
  <c r="AP216"/>
  <c r="AL216"/>
  <c r="AJ216"/>
  <c r="AK216" s="1"/>
  <c r="AH216"/>
  <c r="AF216"/>
  <c r="AD216"/>
  <c r="AC216"/>
  <c r="AB216"/>
  <c r="AA216"/>
  <c r="Z216"/>
  <c r="Y216"/>
  <c r="X216"/>
  <c r="W216"/>
  <c r="V216"/>
  <c r="U216"/>
  <c r="T216"/>
  <c r="S216"/>
  <c r="R216"/>
  <c r="Q216"/>
  <c r="P216"/>
  <c r="O216"/>
  <c r="N216"/>
  <c r="M216"/>
  <c r="L216"/>
  <c r="K216"/>
  <c r="J216"/>
  <c r="I216"/>
  <c r="H216"/>
  <c r="G216"/>
  <c r="F216"/>
  <c r="E216"/>
  <c r="D216"/>
  <c r="C216"/>
  <c r="AU98"/>
  <c r="AR98"/>
  <c r="AQ98"/>
  <c r="AP98"/>
  <c r="AL98"/>
  <c r="AJ98"/>
  <c r="AK98" s="1"/>
  <c r="AH98"/>
  <c r="AF98"/>
  <c r="AD98"/>
  <c r="AC98"/>
  <c r="AB98"/>
  <c r="AA98"/>
  <c r="Z98"/>
  <c r="Y98"/>
  <c r="X98"/>
  <c r="W98"/>
  <c r="V98"/>
  <c r="U98"/>
  <c r="T98"/>
  <c r="S98"/>
  <c r="R98"/>
  <c r="Q98"/>
  <c r="P98"/>
  <c r="O98"/>
  <c r="N98"/>
  <c r="M98"/>
  <c r="L98"/>
  <c r="K98"/>
  <c r="J98"/>
  <c r="I98"/>
  <c r="H98"/>
  <c r="G98"/>
  <c r="F98"/>
  <c r="E98"/>
  <c r="D98"/>
  <c r="C98"/>
  <c r="AU69"/>
  <c r="AR69"/>
  <c r="AQ69"/>
  <c r="AP69"/>
  <c r="AL69"/>
  <c r="AJ69"/>
  <c r="AK69" s="1"/>
  <c r="AH69"/>
  <c r="AF69"/>
  <c r="AD69"/>
  <c r="AC69"/>
  <c r="AB69"/>
  <c r="AA69"/>
  <c r="Z69"/>
  <c r="Y69"/>
  <c r="X69"/>
  <c r="W69"/>
  <c r="V69"/>
  <c r="U69"/>
  <c r="T69"/>
  <c r="S69"/>
  <c r="R69"/>
  <c r="Q69"/>
  <c r="P69"/>
  <c r="O69"/>
  <c r="N69"/>
  <c r="M69"/>
  <c r="L69"/>
  <c r="K69"/>
  <c r="J69"/>
  <c r="I69"/>
  <c r="H69"/>
  <c r="G69"/>
  <c r="F69"/>
  <c r="E69"/>
  <c r="D69"/>
  <c r="C69"/>
  <c r="AU411"/>
  <c r="AR411"/>
  <c r="AQ411"/>
  <c r="AP411"/>
  <c r="AL411"/>
  <c r="AJ411"/>
  <c r="AK411" s="1"/>
  <c r="AH411"/>
  <c r="AF411"/>
  <c r="AD411"/>
  <c r="AC411"/>
  <c r="AB411"/>
  <c r="AA411"/>
  <c r="Z411"/>
  <c r="Y411"/>
  <c r="X411"/>
  <c r="W411"/>
  <c r="V411"/>
  <c r="U411"/>
  <c r="T411"/>
  <c r="S411"/>
  <c r="R411"/>
  <c r="Q411"/>
  <c r="P411"/>
  <c r="O411"/>
  <c r="N411"/>
  <c r="M411"/>
  <c r="L411"/>
  <c r="K411"/>
  <c r="J411"/>
  <c r="I411"/>
  <c r="H411"/>
  <c r="G411"/>
  <c r="F411"/>
  <c r="E411"/>
  <c r="D411"/>
  <c r="C411"/>
  <c r="AU286"/>
  <c r="AR286"/>
  <c r="AQ286"/>
  <c r="AP286"/>
  <c r="AL286"/>
  <c r="AJ286"/>
  <c r="AH286"/>
  <c r="AF286"/>
  <c r="AD286"/>
  <c r="AC286"/>
  <c r="AB286"/>
  <c r="AA286"/>
  <c r="Z286"/>
  <c r="Y286"/>
  <c r="X286"/>
  <c r="W286"/>
  <c r="V286"/>
  <c r="U286"/>
  <c r="T286"/>
  <c r="S286"/>
  <c r="R286"/>
  <c r="Q286"/>
  <c r="P286"/>
  <c r="O286"/>
  <c r="N286"/>
  <c r="M286"/>
  <c r="L286"/>
  <c r="K286"/>
  <c r="J286"/>
  <c r="I286"/>
  <c r="H286"/>
  <c r="G286"/>
  <c r="F286"/>
  <c r="E286"/>
  <c r="D286"/>
  <c r="C286"/>
  <c r="AU447"/>
  <c r="AR447"/>
  <c r="AQ447"/>
  <c r="AP447"/>
  <c r="AL447"/>
  <c r="AJ447"/>
  <c r="AH447"/>
  <c r="AF447"/>
  <c r="AD447"/>
  <c r="AC447"/>
  <c r="AB447"/>
  <c r="AA447"/>
  <c r="Z447"/>
  <c r="Y447"/>
  <c r="X447"/>
  <c r="W447"/>
  <c r="V447"/>
  <c r="U447"/>
  <c r="T447"/>
  <c r="S447"/>
  <c r="R447"/>
  <c r="Q447"/>
  <c r="P447"/>
  <c r="O447"/>
  <c r="N447"/>
  <c r="M447"/>
  <c r="L447"/>
  <c r="K447"/>
  <c r="J447"/>
  <c r="I447"/>
  <c r="H447"/>
  <c r="G447"/>
  <c r="F447"/>
  <c r="E447"/>
  <c r="D447"/>
  <c r="C447"/>
  <c r="AU437"/>
  <c r="AR437"/>
  <c r="AQ437"/>
  <c r="AP437"/>
  <c r="AL437"/>
  <c r="AJ437"/>
  <c r="AH437"/>
  <c r="AF437"/>
  <c r="AD437"/>
  <c r="AC437"/>
  <c r="AB437"/>
  <c r="AA437"/>
  <c r="Z437"/>
  <c r="Y437"/>
  <c r="X437"/>
  <c r="W437"/>
  <c r="V437"/>
  <c r="U437"/>
  <c r="T437"/>
  <c r="S437"/>
  <c r="R437"/>
  <c r="Q437"/>
  <c r="P437"/>
  <c r="O437"/>
  <c r="N437"/>
  <c r="M437"/>
  <c r="L437"/>
  <c r="K437"/>
  <c r="J437"/>
  <c r="I437"/>
  <c r="H437"/>
  <c r="G437"/>
  <c r="F437"/>
  <c r="E437"/>
  <c r="D437"/>
  <c r="C437"/>
  <c r="AU363"/>
  <c r="AR363"/>
  <c r="AQ363"/>
  <c r="AP363"/>
  <c r="AL363"/>
  <c r="AJ363"/>
  <c r="AK363" s="1"/>
  <c r="AH363"/>
  <c r="AF363"/>
  <c r="AD363"/>
  <c r="AC363"/>
  <c r="AB363"/>
  <c r="AA363"/>
  <c r="Z363"/>
  <c r="Y363"/>
  <c r="X363"/>
  <c r="W363"/>
  <c r="V363"/>
  <c r="U363"/>
  <c r="T363"/>
  <c r="S363"/>
  <c r="R363"/>
  <c r="Q363"/>
  <c r="P363"/>
  <c r="O363"/>
  <c r="N363"/>
  <c r="M363"/>
  <c r="L363"/>
  <c r="K363"/>
  <c r="J363"/>
  <c r="I363"/>
  <c r="H363"/>
  <c r="G363"/>
  <c r="F363"/>
  <c r="E363"/>
  <c r="D363"/>
  <c r="C363"/>
  <c r="AU355"/>
  <c r="AR355"/>
  <c r="AQ355"/>
  <c r="AP355"/>
  <c r="AL355"/>
  <c r="AJ355"/>
  <c r="AK355" s="1"/>
  <c r="AH355"/>
  <c r="AF355"/>
  <c r="AD355"/>
  <c r="AC355"/>
  <c r="AB355"/>
  <c r="AA355"/>
  <c r="Z355"/>
  <c r="Y355"/>
  <c r="X355"/>
  <c r="W355"/>
  <c r="V355"/>
  <c r="U355"/>
  <c r="T355"/>
  <c r="S355"/>
  <c r="R355"/>
  <c r="Q355"/>
  <c r="P355"/>
  <c r="O355"/>
  <c r="N355"/>
  <c r="M355"/>
  <c r="L355"/>
  <c r="K355"/>
  <c r="J355"/>
  <c r="I355"/>
  <c r="H355"/>
  <c r="G355"/>
  <c r="F355"/>
  <c r="E355"/>
  <c r="D355"/>
  <c r="C355"/>
  <c r="AU343"/>
  <c r="AR343"/>
  <c r="AQ343"/>
  <c r="AP343"/>
  <c r="AL343"/>
  <c r="AJ343"/>
  <c r="AK343" s="1"/>
  <c r="AH343"/>
  <c r="AF343"/>
  <c r="AD343"/>
  <c r="AC343"/>
  <c r="AB343"/>
  <c r="AA343"/>
  <c r="Z343"/>
  <c r="Y343"/>
  <c r="X343"/>
  <c r="W343"/>
  <c r="V343"/>
  <c r="U343"/>
  <c r="T343"/>
  <c r="S343"/>
  <c r="R343"/>
  <c r="Q343"/>
  <c r="P343"/>
  <c r="O343"/>
  <c r="N343"/>
  <c r="M343"/>
  <c r="L343"/>
  <c r="K343"/>
  <c r="J343"/>
  <c r="I343"/>
  <c r="H343"/>
  <c r="G343"/>
  <c r="F343"/>
  <c r="E343"/>
  <c r="D343"/>
  <c r="C343"/>
  <c r="AU330"/>
  <c r="AR330"/>
  <c r="AQ330"/>
  <c r="AP330"/>
  <c r="AL330"/>
  <c r="AJ330"/>
  <c r="AK330" s="1"/>
  <c r="AH330"/>
  <c r="AF330"/>
  <c r="AD330"/>
  <c r="AC330"/>
  <c r="AB330"/>
  <c r="AA330"/>
  <c r="Z330"/>
  <c r="Y330"/>
  <c r="X330"/>
  <c r="W330"/>
  <c r="V330"/>
  <c r="U330"/>
  <c r="T330"/>
  <c r="S330"/>
  <c r="R330"/>
  <c r="Q330"/>
  <c r="P330"/>
  <c r="O330"/>
  <c r="N330"/>
  <c r="M330"/>
  <c r="L330"/>
  <c r="K330"/>
  <c r="J330"/>
  <c r="I330"/>
  <c r="H330"/>
  <c r="G330"/>
  <c r="F330"/>
  <c r="E330"/>
  <c r="D330"/>
  <c r="C330"/>
  <c r="AU263"/>
  <c r="AR263"/>
  <c r="AQ263"/>
  <c r="AP263"/>
  <c r="AL263"/>
  <c r="AJ263"/>
  <c r="AK263" s="1"/>
  <c r="AH263"/>
  <c r="AF263"/>
  <c r="AD263"/>
  <c r="AC263"/>
  <c r="AB263"/>
  <c r="AA263"/>
  <c r="Z263"/>
  <c r="Y263"/>
  <c r="X263"/>
  <c r="W263"/>
  <c r="V263"/>
  <c r="U263"/>
  <c r="T263"/>
  <c r="S263"/>
  <c r="R263"/>
  <c r="Q263"/>
  <c r="P263"/>
  <c r="O263"/>
  <c r="N263"/>
  <c r="M263"/>
  <c r="L263"/>
  <c r="K263"/>
  <c r="J263"/>
  <c r="I263"/>
  <c r="H263"/>
  <c r="G263"/>
  <c r="F263"/>
  <c r="E263"/>
  <c r="D263"/>
  <c r="C263"/>
  <c r="AU261"/>
  <c r="AR261"/>
  <c r="AQ261"/>
  <c r="AP261"/>
  <c r="AL261"/>
  <c r="AJ261"/>
  <c r="AK261" s="1"/>
  <c r="AH261"/>
  <c r="AF261"/>
  <c r="AD261"/>
  <c r="AC261"/>
  <c r="AB261"/>
  <c r="AA261"/>
  <c r="Z261"/>
  <c r="Y261"/>
  <c r="X261"/>
  <c r="W261"/>
  <c r="V261"/>
  <c r="U261"/>
  <c r="T261"/>
  <c r="S261"/>
  <c r="R261"/>
  <c r="Q261"/>
  <c r="P261"/>
  <c r="O261"/>
  <c r="N261"/>
  <c r="M261"/>
  <c r="L261"/>
  <c r="K261"/>
  <c r="J261"/>
  <c r="I261"/>
  <c r="H261"/>
  <c r="G261"/>
  <c r="F261"/>
  <c r="E261"/>
  <c r="D261"/>
  <c r="C261"/>
  <c r="AU183"/>
  <c r="AR183"/>
  <c r="AQ183"/>
  <c r="AP183"/>
  <c r="AL183"/>
  <c r="AJ183"/>
  <c r="AK183" s="1"/>
  <c r="AH183"/>
  <c r="AF183"/>
  <c r="AD183"/>
  <c r="AC183"/>
  <c r="AB183"/>
  <c r="AA183"/>
  <c r="Z183"/>
  <c r="Y183"/>
  <c r="X183"/>
  <c r="W183"/>
  <c r="V183"/>
  <c r="U183"/>
  <c r="T183"/>
  <c r="S183"/>
  <c r="R183"/>
  <c r="Q183"/>
  <c r="P183"/>
  <c r="O183"/>
  <c r="N183"/>
  <c r="M183"/>
  <c r="L183"/>
  <c r="K183"/>
  <c r="J183"/>
  <c r="I183"/>
  <c r="H183"/>
  <c r="G183"/>
  <c r="F183"/>
  <c r="E183"/>
  <c r="D183"/>
  <c r="C183"/>
  <c r="AU179"/>
  <c r="AR179"/>
  <c r="AQ179"/>
  <c r="AP179"/>
  <c r="AL179"/>
  <c r="AJ179"/>
  <c r="AK179" s="1"/>
  <c r="AH179"/>
  <c r="AF179"/>
  <c r="AD179"/>
  <c r="AC179"/>
  <c r="AB179"/>
  <c r="AA179"/>
  <c r="Z179"/>
  <c r="Y179"/>
  <c r="X179"/>
  <c r="W179"/>
  <c r="V179"/>
  <c r="U179"/>
  <c r="T179"/>
  <c r="S179"/>
  <c r="R179"/>
  <c r="Q179"/>
  <c r="P179"/>
  <c r="O179"/>
  <c r="N179"/>
  <c r="M179"/>
  <c r="L179"/>
  <c r="K179"/>
  <c r="J179"/>
  <c r="I179"/>
  <c r="H179"/>
  <c r="G179"/>
  <c r="F179"/>
  <c r="E179"/>
  <c r="D179"/>
  <c r="C179"/>
  <c r="AU150"/>
  <c r="AR150"/>
  <c r="AQ150"/>
  <c r="AP150"/>
  <c r="AL150"/>
  <c r="AJ150"/>
  <c r="AK150" s="1"/>
  <c r="AH150"/>
  <c r="AF150"/>
  <c r="AD150"/>
  <c r="AC150"/>
  <c r="AB150"/>
  <c r="AA150"/>
  <c r="Z150"/>
  <c r="Y150"/>
  <c r="X150"/>
  <c r="W150"/>
  <c r="V150"/>
  <c r="U150"/>
  <c r="T150"/>
  <c r="S150"/>
  <c r="R150"/>
  <c r="Q150"/>
  <c r="P150"/>
  <c r="O150"/>
  <c r="N150"/>
  <c r="M150"/>
  <c r="L150"/>
  <c r="K150"/>
  <c r="J150"/>
  <c r="I150"/>
  <c r="H150"/>
  <c r="G150"/>
  <c r="F150"/>
  <c r="E150"/>
  <c r="D150"/>
  <c r="C150"/>
  <c r="AU141"/>
  <c r="AR141"/>
  <c r="AQ141"/>
  <c r="AP141"/>
  <c r="AL141"/>
  <c r="AJ141"/>
  <c r="AK141" s="1"/>
  <c r="AH141"/>
  <c r="AF141"/>
  <c r="AD141"/>
  <c r="AC141"/>
  <c r="AB141"/>
  <c r="AA141"/>
  <c r="Z141"/>
  <c r="Y141"/>
  <c r="X141"/>
  <c r="W141"/>
  <c r="V141"/>
  <c r="U141"/>
  <c r="T141"/>
  <c r="S141"/>
  <c r="R141"/>
  <c r="Q141"/>
  <c r="P141"/>
  <c r="O141"/>
  <c r="N141"/>
  <c r="M141"/>
  <c r="L141"/>
  <c r="K141"/>
  <c r="J141"/>
  <c r="I141"/>
  <c r="H141"/>
  <c r="G141"/>
  <c r="F141"/>
  <c r="E141"/>
  <c r="D141"/>
  <c r="C141"/>
  <c r="AU133"/>
  <c r="AR133"/>
  <c r="AQ133"/>
  <c r="AP133"/>
  <c r="AL133"/>
  <c r="AJ133"/>
  <c r="AK133" s="1"/>
  <c r="AH133"/>
  <c r="AF133"/>
  <c r="AD133"/>
  <c r="AC133"/>
  <c r="AB133"/>
  <c r="AA133"/>
  <c r="Z133"/>
  <c r="Y133"/>
  <c r="X133"/>
  <c r="W133"/>
  <c r="V133"/>
  <c r="U133"/>
  <c r="T133"/>
  <c r="S133"/>
  <c r="R133"/>
  <c r="Q133"/>
  <c r="P133"/>
  <c r="O133"/>
  <c r="N133"/>
  <c r="M133"/>
  <c r="L133"/>
  <c r="K133"/>
  <c r="J133"/>
  <c r="I133"/>
  <c r="H133"/>
  <c r="G133"/>
  <c r="F133"/>
  <c r="E133"/>
  <c r="D133"/>
  <c r="C133"/>
  <c r="AU129"/>
  <c r="AR129"/>
  <c r="AQ129"/>
  <c r="AP129"/>
  <c r="AL129"/>
  <c r="AJ129"/>
  <c r="AK129" s="1"/>
  <c r="AH129"/>
  <c r="AF129"/>
  <c r="AD129"/>
  <c r="AC129"/>
  <c r="AB129"/>
  <c r="AA129"/>
  <c r="Z129"/>
  <c r="Y129"/>
  <c r="X129"/>
  <c r="W129"/>
  <c r="V129"/>
  <c r="U129"/>
  <c r="T129"/>
  <c r="S129"/>
  <c r="R129"/>
  <c r="Q129"/>
  <c r="P129"/>
  <c r="O129"/>
  <c r="N129"/>
  <c r="M129"/>
  <c r="L129"/>
  <c r="K129"/>
  <c r="J129"/>
  <c r="I129"/>
  <c r="H129"/>
  <c r="G129"/>
  <c r="F129"/>
  <c r="E129"/>
  <c r="D129"/>
  <c r="C129"/>
  <c r="AU102"/>
  <c r="AR102"/>
  <c r="AQ102"/>
  <c r="AP102"/>
  <c r="AL102"/>
  <c r="AJ102"/>
  <c r="AK102" s="1"/>
  <c r="AH102"/>
  <c r="AF102"/>
  <c r="AD102"/>
  <c r="AC102"/>
  <c r="AB102"/>
  <c r="AA102"/>
  <c r="Z102"/>
  <c r="Y102"/>
  <c r="X102"/>
  <c r="W102"/>
  <c r="V102"/>
  <c r="U102"/>
  <c r="T102"/>
  <c r="S102"/>
  <c r="R102"/>
  <c r="Q102"/>
  <c r="P102"/>
  <c r="O102"/>
  <c r="N102"/>
  <c r="M102"/>
  <c r="L102"/>
  <c r="K102"/>
  <c r="J102"/>
  <c r="I102"/>
  <c r="H102"/>
  <c r="G102"/>
  <c r="F102"/>
  <c r="E102"/>
  <c r="D102"/>
  <c r="C102"/>
  <c r="AU96"/>
  <c r="AR96"/>
  <c r="AQ96"/>
  <c r="AP96"/>
  <c r="AL96"/>
  <c r="AJ96"/>
  <c r="AK96" s="1"/>
  <c r="AH96"/>
  <c r="AF96"/>
  <c r="AD96"/>
  <c r="AC96"/>
  <c r="AB96"/>
  <c r="AA96"/>
  <c r="Z96"/>
  <c r="Y96"/>
  <c r="X96"/>
  <c r="W96"/>
  <c r="V96"/>
  <c r="U96"/>
  <c r="T96"/>
  <c r="S96"/>
  <c r="R96"/>
  <c r="Q96"/>
  <c r="P96"/>
  <c r="O96"/>
  <c r="N96"/>
  <c r="M96"/>
  <c r="L96"/>
  <c r="K96"/>
  <c r="J96"/>
  <c r="I96"/>
  <c r="H96"/>
  <c r="G96"/>
  <c r="F96"/>
  <c r="E96"/>
  <c r="D96"/>
  <c r="C96"/>
  <c r="AU94"/>
  <c r="AR94"/>
  <c r="AQ94"/>
  <c r="AP94"/>
  <c r="AL94"/>
  <c r="AJ94"/>
  <c r="AK94" s="1"/>
  <c r="AH94"/>
  <c r="AF94"/>
  <c r="AD94"/>
  <c r="AC94"/>
  <c r="AB94"/>
  <c r="AA94"/>
  <c r="Z94"/>
  <c r="Y94"/>
  <c r="X94"/>
  <c r="W94"/>
  <c r="V94"/>
  <c r="U94"/>
  <c r="T94"/>
  <c r="S94"/>
  <c r="R94"/>
  <c r="Q94"/>
  <c r="P94"/>
  <c r="O94"/>
  <c r="N94"/>
  <c r="M94"/>
  <c r="L94"/>
  <c r="K94"/>
  <c r="J94"/>
  <c r="I94"/>
  <c r="H94"/>
  <c r="G94"/>
  <c r="F94"/>
  <c r="E94"/>
  <c r="D94"/>
  <c r="C94"/>
  <c r="AU55"/>
  <c r="AR55"/>
  <c r="AQ55"/>
  <c r="AP55"/>
  <c r="AL55"/>
  <c r="AJ55"/>
  <c r="AH55"/>
  <c r="AF55"/>
  <c r="AD55"/>
  <c r="AC55"/>
  <c r="AB55"/>
  <c r="AA55"/>
  <c r="Z55"/>
  <c r="Y55"/>
  <c r="X55"/>
  <c r="W55"/>
  <c r="V55"/>
  <c r="U55"/>
  <c r="T55"/>
  <c r="S55"/>
  <c r="R55"/>
  <c r="Q55"/>
  <c r="P55"/>
  <c r="O55"/>
  <c r="N55"/>
  <c r="M55"/>
  <c r="L55"/>
  <c r="K55"/>
  <c r="J55"/>
  <c r="I55"/>
  <c r="H55"/>
  <c r="G55"/>
  <c r="F55"/>
  <c r="E55"/>
  <c r="D55"/>
  <c r="C55"/>
  <c r="AU51"/>
  <c r="AR51"/>
  <c r="AQ51"/>
  <c r="AP51"/>
  <c r="AL51"/>
  <c r="AJ51"/>
  <c r="AK51" s="1"/>
  <c r="AH51"/>
  <c r="AF51"/>
  <c r="AD51"/>
  <c r="AC51"/>
  <c r="AB51"/>
  <c r="AA51"/>
  <c r="Z51"/>
  <c r="Y51"/>
  <c r="X51"/>
  <c r="W51"/>
  <c r="V51"/>
  <c r="U51"/>
  <c r="T51"/>
  <c r="S51"/>
  <c r="R51"/>
  <c r="Q51"/>
  <c r="P51"/>
  <c r="O51"/>
  <c r="N51"/>
  <c r="M51"/>
  <c r="L51"/>
  <c r="K51"/>
  <c r="J51"/>
  <c r="I51"/>
  <c r="H51"/>
  <c r="G51"/>
  <c r="F51"/>
  <c r="E51"/>
  <c r="D51"/>
  <c r="C51"/>
  <c r="AU16"/>
  <c r="AR16"/>
  <c r="AQ16"/>
  <c r="AP16"/>
  <c r="AL16"/>
  <c r="AJ16"/>
  <c r="AK16" s="1"/>
  <c r="AH16"/>
  <c r="AF16"/>
  <c r="AD16"/>
  <c r="AC16"/>
  <c r="AB16"/>
  <c r="AA16"/>
  <c r="Z16"/>
  <c r="Y16"/>
  <c r="X16"/>
  <c r="W16"/>
  <c r="V16"/>
  <c r="U16"/>
  <c r="T16"/>
  <c r="S16"/>
  <c r="R16"/>
  <c r="Q16"/>
  <c r="P16"/>
  <c r="O16"/>
  <c r="N16"/>
  <c r="M16"/>
  <c r="L16"/>
  <c r="K16"/>
  <c r="J16"/>
  <c r="I16"/>
  <c r="H16"/>
  <c r="G16"/>
  <c r="F16"/>
  <c r="E16"/>
  <c r="D16"/>
  <c r="C16"/>
  <c r="AU376"/>
  <c r="AR376"/>
  <c r="AQ376"/>
  <c r="AP376"/>
  <c r="AL376"/>
  <c r="AJ376"/>
  <c r="AK376" s="1"/>
  <c r="AH376"/>
  <c r="AF376"/>
  <c r="AD376"/>
  <c r="AC376"/>
  <c r="AB376"/>
  <c r="AA376"/>
  <c r="Z376"/>
  <c r="Y376"/>
  <c r="X376"/>
  <c r="W376"/>
  <c r="V376"/>
  <c r="U376"/>
  <c r="T376"/>
  <c r="S376"/>
  <c r="R376"/>
  <c r="Q376"/>
  <c r="P376"/>
  <c r="O376"/>
  <c r="N376"/>
  <c r="M376"/>
  <c r="L376"/>
  <c r="K376"/>
  <c r="J376"/>
  <c r="I376"/>
  <c r="H376"/>
  <c r="G376"/>
  <c r="F376"/>
  <c r="E376"/>
  <c r="D376"/>
  <c r="C376"/>
  <c r="AU231"/>
  <c r="AR231"/>
  <c r="AQ231"/>
  <c r="AP231"/>
  <c r="AL231"/>
  <c r="AJ231"/>
  <c r="AH231"/>
  <c r="AF231"/>
  <c r="AD231"/>
  <c r="AC231"/>
  <c r="AB231"/>
  <c r="AA231"/>
  <c r="Z231"/>
  <c r="Y231"/>
  <c r="X231"/>
  <c r="W231"/>
  <c r="V231"/>
  <c r="U231"/>
  <c r="T231"/>
  <c r="S231"/>
  <c r="R231"/>
  <c r="Q231"/>
  <c r="P231"/>
  <c r="O231"/>
  <c r="N231"/>
  <c r="M231"/>
  <c r="L231"/>
  <c r="K231"/>
  <c r="J231"/>
  <c r="I231"/>
  <c r="H231"/>
  <c r="G231"/>
  <c r="F231"/>
  <c r="E231"/>
  <c r="D231"/>
  <c r="C231"/>
  <c r="AU219"/>
  <c r="AR219"/>
  <c r="AQ219"/>
  <c r="AP219"/>
  <c r="AL219"/>
  <c r="AJ219"/>
  <c r="AK219" s="1"/>
  <c r="AH219"/>
  <c r="AF219"/>
  <c r="AD219"/>
  <c r="AC219"/>
  <c r="AB219"/>
  <c r="AA219"/>
  <c r="Z219"/>
  <c r="Y219"/>
  <c r="X219"/>
  <c r="W219"/>
  <c r="V219"/>
  <c r="U219"/>
  <c r="T219"/>
  <c r="S219"/>
  <c r="R219"/>
  <c r="Q219"/>
  <c r="P219"/>
  <c r="O219"/>
  <c r="N219"/>
  <c r="M219"/>
  <c r="L219"/>
  <c r="K219"/>
  <c r="J219"/>
  <c r="I219"/>
  <c r="H219"/>
  <c r="G219"/>
  <c r="F219"/>
  <c r="E219"/>
  <c r="D219"/>
  <c r="C219"/>
  <c r="AU397"/>
  <c r="AR397"/>
  <c r="AQ397"/>
  <c r="AP397"/>
  <c r="AL397"/>
  <c r="AJ397"/>
  <c r="AK397" s="1"/>
  <c r="AH397"/>
  <c r="AF397"/>
  <c r="AD397"/>
  <c r="AC397"/>
  <c r="AB397"/>
  <c r="AA397"/>
  <c r="Z397"/>
  <c r="Y397"/>
  <c r="X397"/>
  <c r="W397"/>
  <c r="V397"/>
  <c r="U397"/>
  <c r="T397"/>
  <c r="S397"/>
  <c r="R397"/>
  <c r="Q397"/>
  <c r="P397"/>
  <c r="O397"/>
  <c r="N397"/>
  <c r="M397"/>
  <c r="L397"/>
  <c r="K397"/>
  <c r="J397"/>
  <c r="I397"/>
  <c r="H397"/>
  <c r="G397"/>
  <c r="F397"/>
  <c r="E397"/>
  <c r="D397"/>
  <c r="C397"/>
  <c r="AU354"/>
  <c r="AR354"/>
  <c r="AQ354"/>
  <c r="AP354"/>
  <c r="AL354"/>
  <c r="AJ354"/>
  <c r="AK354" s="1"/>
  <c r="AH354"/>
  <c r="AF354"/>
  <c r="AD354"/>
  <c r="AC354"/>
  <c r="AB354"/>
  <c r="AA354"/>
  <c r="Z354"/>
  <c r="Y354"/>
  <c r="X354"/>
  <c r="W354"/>
  <c r="V354"/>
  <c r="U354"/>
  <c r="T354"/>
  <c r="S354"/>
  <c r="R354"/>
  <c r="Q354"/>
  <c r="P354"/>
  <c r="O354"/>
  <c r="N354"/>
  <c r="M354"/>
  <c r="L354"/>
  <c r="K354"/>
  <c r="J354"/>
  <c r="I354"/>
  <c r="H354"/>
  <c r="G354"/>
  <c r="F354"/>
  <c r="E354"/>
  <c r="D354"/>
  <c r="C354"/>
  <c r="AU322"/>
  <c r="AR322"/>
  <c r="AQ322"/>
  <c r="AP322"/>
  <c r="AL322"/>
  <c r="AJ322"/>
  <c r="AK322" s="1"/>
  <c r="AH322"/>
  <c r="AF322"/>
  <c r="AD322"/>
  <c r="AC322"/>
  <c r="AB322"/>
  <c r="AA322"/>
  <c r="Z322"/>
  <c r="Y322"/>
  <c r="X322"/>
  <c r="W322"/>
  <c r="V322"/>
  <c r="U322"/>
  <c r="T322"/>
  <c r="S322"/>
  <c r="R322"/>
  <c r="Q322"/>
  <c r="P322"/>
  <c r="O322"/>
  <c r="N322"/>
  <c r="M322"/>
  <c r="L322"/>
  <c r="K322"/>
  <c r="J322"/>
  <c r="I322"/>
  <c r="H322"/>
  <c r="G322"/>
  <c r="F322"/>
  <c r="E322"/>
  <c r="D322"/>
  <c r="C322"/>
  <c r="AU101"/>
  <c r="AR101"/>
  <c r="AQ101"/>
  <c r="AP101"/>
  <c r="AL101"/>
  <c r="AJ101"/>
  <c r="AK101" s="1"/>
  <c r="AH101"/>
  <c r="AF101"/>
  <c r="AD101"/>
  <c r="AC101"/>
  <c r="AB101"/>
  <c r="AA101"/>
  <c r="Z101"/>
  <c r="Y101"/>
  <c r="X101"/>
  <c r="W101"/>
  <c r="V101"/>
  <c r="U101"/>
  <c r="T101"/>
  <c r="S101"/>
  <c r="R101"/>
  <c r="Q101"/>
  <c r="P101"/>
  <c r="O101"/>
  <c r="N101"/>
  <c r="M101"/>
  <c r="L101"/>
  <c r="K101"/>
  <c r="J101"/>
  <c r="I101"/>
  <c r="H101"/>
  <c r="G101"/>
  <c r="F101"/>
  <c r="E101"/>
  <c r="D101"/>
  <c r="C101"/>
  <c r="AU86"/>
  <c r="AR86"/>
  <c r="AQ86"/>
  <c r="AP86"/>
  <c r="AL86"/>
  <c r="AJ86"/>
  <c r="AH86"/>
  <c r="AF86"/>
  <c r="AD86"/>
  <c r="AC86"/>
  <c r="AB86"/>
  <c r="AA86"/>
  <c r="Z86"/>
  <c r="Y86"/>
  <c r="X86"/>
  <c r="W86"/>
  <c r="V86"/>
  <c r="U86"/>
  <c r="T86"/>
  <c r="S86"/>
  <c r="R86"/>
  <c r="Q86"/>
  <c r="P86"/>
  <c r="O86"/>
  <c r="N86"/>
  <c r="M86"/>
  <c r="L86"/>
  <c r="K86"/>
  <c r="J86"/>
  <c r="I86"/>
  <c r="H86"/>
  <c r="G86"/>
  <c r="F86"/>
  <c r="E86"/>
  <c r="D86"/>
  <c r="C86"/>
  <c r="AU395"/>
  <c r="AR395"/>
  <c r="AQ395"/>
  <c r="AP395"/>
  <c r="AL395"/>
  <c r="AJ395"/>
  <c r="AK395" s="1"/>
  <c r="AH395"/>
  <c r="AF395"/>
  <c r="AD395"/>
  <c r="AC395"/>
  <c r="AB395"/>
  <c r="AA395"/>
  <c r="Z395"/>
  <c r="Y395"/>
  <c r="X395"/>
  <c r="W395"/>
  <c r="V395"/>
  <c r="U395"/>
  <c r="T395"/>
  <c r="S395"/>
  <c r="R395"/>
  <c r="Q395"/>
  <c r="P395"/>
  <c r="O395"/>
  <c r="N395"/>
  <c r="M395"/>
  <c r="L395"/>
  <c r="K395"/>
  <c r="J395"/>
  <c r="I395"/>
  <c r="H395"/>
  <c r="G395"/>
  <c r="F395"/>
  <c r="E395"/>
  <c r="D395"/>
  <c r="C395"/>
  <c r="AU131"/>
  <c r="AR131"/>
  <c r="AQ131"/>
  <c r="AP131"/>
  <c r="AL131"/>
  <c r="AJ131"/>
  <c r="AK131" s="1"/>
  <c r="AH131"/>
  <c r="AF131"/>
  <c r="AD131"/>
  <c r="AC131"/>
  <c r="AB131"/>
  <c r="AA131"/>
  <c r="Z131"/>
  <c r="Y131"/>
  <c r="X131"/>
  <c r="W131"/>
  <c r="V131"/>
  <c r="U131"/>
  <c r="T131"/>
  <c r="S131"/>
  <c r="R131"/>
  <c r="Q131"/>
  <c r="P131"/>
  <c r="O131"/>
  <c r="N131"/>
  <c r="M131"/>
  <c r="L131"/>
  <c r="K131"/>
  <c r="J131"/>
  <c r="I131"/>
  <c r="H131"/>
  <c r="G131"/>
  <c r="F131"/>
  <c r="E131"/>
  <c r="D131"/>
  <c r="C131"/>
  <c r="AU61"/>
  <c r="AR61"/>
  <c r="AQ61"/>
  <c r="AP61"/>
  <c r="AL61"/>
  <c r="AJ61"/>
  <c r="AK61" s="1"/>
  <c r="AH61"/>
  <c r="AF61"/>
  <c r="AD61"/>
  <c r="AC61"/>
  <c r="AB61"/>
  <c r="AA61"/>
  <c r="Z61"/>
  <c r="Y61"/>
  <c r="X61"/>
  <c r="W61"/>
  <c r="V61"/>
  <c r="U61"/>
  <c r="T61"/>
  <c r="S61"/>
  <c r="R61"/>
  <c r="Q61"/>
  <c r="P61"/>
  <c r="O61"/>
  <c r="N61"/>
  <c r="M61"/>
  <c r="L61"/>
  <c r="K61"/>
  <c r="J61"/>
  <c r="I61"/>
  <c r="H61"/>
  <c r="G61"/>
  <c r="F61"/>
  <c r="E61"/>
  <c r="D61"/>
  <c r="C61"/>
  <c r="AU445"/>
  <c r="AR445"/>
  <c r="AQ445"/>
  <c r="AP445"/>
  <c r="AL445"/>
  <c r="AJ445"/>
  <c r="AK445" s="1"/>
  <c r="AH445"/>
  <c r="AF445"/>
  <c r="AD445"/>
  <c r="AC445"/>
  <c r="AB445"/>
  <c r="AA445"/>
  <c r="Z445"/>
  <c r="Y445"/>
  <c r="X445"/>
  <c r="W445"/>
  <c r="V445"/>
  <c r="U445"/>
  <c r="T445"/>
  <c r="S445"/>
  <c r="R445"/>
  <c r="Q445"/>
  <c r="P445"/>
  <c r="O445"/>
  <c r="N445"/>
  <c r="M445"/>
  <c r="L445"/>
  <c r="K445"/>
  <c r="J445"/>
  <c r="I445"/>
  <c r="H445"/>
  <c r="G445"/>
  <c r="F445"/>
  <c r="E445"/>
  <c r="D445"/>
  <c r="C445"/>
  <c r="AU444"/>
  <c r="AR444"/>
  <c r="AQ444"/>
  <c r="AP444"/>
  <c r="AL444"/>
  <c r="AJ444"/>
  <c r="AH444"/>
  <c r="AF444"/>
  <c r="AD444"/>
  <c r="AC444"/>
  <c r="AB444"/>
  <c r="AA444"/>
  <c r="Z444"/>
  <c r="Y444"/>
  <c r="X444"/>
  <c r="W444"/>
  <c r="V444"/>
  <c r="U444"/>
  <c r="T444"/>
  <c r="S444"/>
  <c r="R444"/>
  <c r="Q444"/>
  <c r="P444"/>
  <c r="O444"/>
  <c r="N444"/>
  <c r="M444"/>
  <c r="L444"/>
  <c r="K444"/>
  <c r="J444"/>
  <c r="I444"/>
  <c r="H444"/>
  <c r="G444"/>
  <c r="F444"/>
  <c r="E444"/>
  <c r="D444"/>
  <c r="C444"/>
  <c r="AU406"/>
  <c r="AR406"/>
  <c r="AQ406"/>
  <c r="AP406"/>
  <c r="AL406"/>
  <c r="AJ406"/>
  <c r="AK406" s="1"/>
  <c r="AH406"/>
  <c r="AF406"/>
  <c r="AD406"/>
  <c r="AC406"/>
  <c r="AB406"/>
  <c r="AA406"/>
  <c r="Z406"/>
  <c r="Y406"/>
  <c r="X406"/>
  <c r="W406"/>
  <c r="V406"/>
  <c r="U406"/>
  <c r="T406"/>
  <c r="S406"/>
  <c r="R406"/>
  <c r="Q406"/>
  <c r="P406"/>
  <c r="O406"/>
  <c r="N406"/>
  <c r="M406"/>
  <c r="L406"/>
  <c r="K406"/>
  <c r="J406"/>
  <c r="I406"/>
  <c r="H406"/>
  <c r="G406"/>
  <c r="F406"/>
  <c r="E406"/>
  <c r="D406"/>
  <c r="C406"/>
  <c r="AU381"/>
  <c r="AR381"/>
  <c r="AQ381"/>
  <c r="AP381"/>
  <c r="AL381"/>
  <c r="AJ381"/>
  <c r="AK381" s="1"/>
  <c r="AH381"/>
  <c r="AF381"/>
  <c r="AD381"/>
  <c r="AC381"/>
  <c r="AB381"/>
  <c r="AA381"/>
  <c r="Z381"/>
  <c r="Y381"/>
  <c r="X381"/>
  <c r="W381"/>
  <c r="V381"/>
  <c r="U381"/>
  <c r="T381"/>
  <c r="S381"/>
  <c r="R381"/>
  <c r="Q381"/>
  <c r="P381"/>
  <c r="O381"/>
  <c r="N381"/>
  <c r="M381"/>
  <c r="L381"/>
  <c r="K381"/>
  <c r="J381"/>
  <c r="I381"/>
  <c r="H381"/>
  <c r="G381"/>
  <c r="F381"/>
  <c r="E381"/>
  <c r="D381"/>
  <c r="C381"/>
  <c r="AU325"/>
  <c r="AR325"/>
  <c r="AQ325"/>
  <c r="AP325"/>
  <c r="AL325"/>
  <c r="AJ325"/>
  <c r="AK325" s="1"/>
  <c r="AH325"/>
  <c r="AF325"/>
  <c r="AD325"/>
  <c r="AC325"/>
  <c r="AB325"/>
  <c r="AA325"/>
  <c r="Z325"/>
  <c r="Y325"/>
  <c r="X325"/>
  <c r="W325"/>
  <c r="V325"/>
  <c r="U325"/>
  <c r="T325"/>
  <c r="S325"/>
  <c r="R325"/>
  <c r="Q325"/>
  <c r="P325"/>
  <c r="O325"/>
  <c r="N325"/>
  <c r="M325"/>
  <c r="L325"/>
  <c r="K325"/>
  <c r="J325"/>
  <c r="I325"/>
  <c r="H325"/>
  <c r="G325"/>
  <c r="F325"/>
  <c r="E325"/>
  <c r="D325"/>
  <c r="C325"/>
  <c r="AU260"/>
  <c r="AR260"/>
  <c r="AQ260"/>
  <c r="AP260"/>
  <c r="AL260"/>
  <c r="AJ260"/>
  <c r="AK260" s="1"/>
  <c r="AH260"/>
  <c r="AF260"/>
  <c r="AD260"/>
  <c r="AC260"/>
  <c r="AB260"/>
  <c r="AA260"/>
  <c r="Z260"/>
  <c r="Y260"/>
  <c r="X260"/>
  <c r="W260"/>
  <c r="V260"/>
  <c r="U260"/>
  <c r="T260"/>
  <c r="S260"/>
  <c r="R260"/>
  <c r="Q260"/>
  <c r="P260"/>
  <c r="O260"/>
  <c r="N260"/>
  <c r="M260"/>
  <c r="L260"/>
  <c r="K260"/>
  <c r="J260"/>
  <c r="I260"/>
  <c r="H260"/>
  <c r="G260"/>
  <c r="F260"/>
  <c r="E260"/>
  <c r="D260"/>
  <c r="C260"/>
  <c r="AU240"/>
  <c r="AR240"/>
  <c r="AQ240"/>
  <c r="AP240"/>
  <c r="AL240"/>
  <c r="AJ240"/>
  <c r="AK240" s="1"/>
  <c r="AH240"/>
  <c r="AF240"/>
  <c r="AD240"/>
  <c r="AC240"/>
  <c r="AB240"/>
  <c r="AA240"/>
  <c r="Z240"/>
  <c r="Y240"/>
  <c r="X240"/>
  <c r="W240"/>
  <c r="V240"/>
  <c r="U240"/>
  <c r="T240"/>
  <c r="S240"/>
  <c r="R240"/>
  <c r="Q240"/>
  <c r="P240"/>
  <c r="O240"/>
  <c r="N240"/>
  <c r="M240"/>
  <c r="L240"/>
  <c r="K240"/>
  <c r="J240"/>
  <c r="I240"/>
  <c r="H240"/>
  <c r="G240"/>
  <c r="F240"/>
  <c r="E240"/>
  <c r="D240"/>
  <c r="C240"/>
  <c r="AU177"/>
  <c r="AR177"/>
  <c r="AQ177"/>
  <c r="AP177"/>
  <c r="AL177"/>
  <c r="AJ177"/>
  <c r="AK177" s="1"/>
  <c r="AH177"/>
  <c r="AF177"/>
  <c r="AD177"/>
  <c r="AC177"/>
  <c r="AB177"/>
  <c r="AA177"/>
  <c r="Z177"/>
  <c r="Y177"/>
  <c r="X177"/>
  <c r="W177"/>
  <c r="V177"/>
  <c r="U177"/>
  <c r="T177"/>
  <c r="S177"/>
  <c r="R177"/>
  <c r="Q177"/>
  <c r="P177"/>
  <c r="O177"/>
  <c r="N177"/>
  <c r="M177"/>
  <c r="L177"/>
  <c r="K177"/>
  <c r="J177"/>
  <c r="I177"/>
  <c r="H177"/>
  <c r="G177"/>
  <c r="F177"/>
  <c r="E177"/>
  <c r="D177"/>
  <c r="C177"/>
  <c r="AU162"/>
  <c r="AR162"/>
  <c r="AQ162"/>
  <c r="AP162"/>
  <c r="AL162"/>
  <c r="AJ162"/>
  <c r="AK162" s="1"/>
  <c r="AH162"/>
  <c r="AF162"/>
  <c r="AD162"/>
  <c r="AC162"/>
  <c r="AB162"/>
  <c r="AA162"/>
  <c r="Z162"/>
  <c r="Y162"/>
  <c r="X162"/>
  <c r="W162"/>
  <c r="V162"/>
  <c r="U162"/>
  <c r="T162"/>
  <c r="S162"/>
  <c r="R162"/>
  <c r="Q162"/>
  <c r="P162"/>
  <c r="O162"/>
  <c r="N162"/>
  <c r="M162"/>
  <c r="L162"/>
  <c r="K162"/>
  <c r="J162"/>
  <c r="I162"/>
  <c r="H162"/>
  <c r="G162"/>
  <c r="F162"/>
  <c r="E162"/>
  <c r="D162"/>
  <c r="C162"/>
  <c r="AU118"/>
  <c r="AR118"/>
  <c r="AQ118"/>
  <c r="AP118"/>
  <c r="AL118"/>
  <c r="AJ118"/>
  <c r="AK118" s="1"/>
  <c r="AH118"/>
  <c r="AF118"/>
  <c r="AD118"/>
  <c r="AC118"/>
  <c r="AB118"/>
  <c r="AA118"/>
  <c r="Z118"/>
  <c r="Y118"/>
  <c r="X118"/>
  <c r="W118"/>
  <c r="V118"/>
  <c r="U118"/>
  <c r="T118"/>
  <c r="S118"/>
  <c r="R118"/>
  <c r="Q118"/>
  <c r="P118"/>
  <c r="O118"/>
  <c r="N118"/>
  <c r="M118"/>
  <c r="L118"/>
  <c r="K118"/>
  <c r="J118"/>
  <c r="I118"/>
  <c r="H118"/>
  <c r="G118"/>
  <c r="F118"/>
  <c r="E118"/>
  <c r="D118"/>
  <c r="C118"/>
  <c r="AU104"/>
  <c r="AR104"/>
  <c r="AQ104"/>
  <c r="AP104"/>
  <c r="AL104"/>
  <c r="AJ104"/>
  <c r="AK104" s="1"/>
  <c r="AH104"/>
  <c r="AF104"/>
  <c r="AD104"/>
  <c r="AC104"/>
  <c r="AB104"/>
  <c r="AA104"/>
  <c r="Z104"/>
  <c r="Y104"/>
  <c r="X104"/>
  <c r="W104"/>
  <c r="V104"/>
  <c r="U104"/>
  <c r="T104"/>
  <c r="S104"/>
  <c r="R104"/>
  <c r="Q104"/>
  <c r="P104"/>
  <c r="O104"/>
  <c r="N104"/>
  <c r="M104"/>
  <c r="L104"/>
  <c r="K104"/>
  <c r="J104"/>
  <c r="I104"/>
  <c r="H104"/>
  <c r="G104"/>
  <c r="F104"/>
  <c r="E104"/>
  <c r="D104"/>
  <c r="C104"/>
  <c r="AU57"/>
  <c r="AR57"/>
  <c r="AQ57"/>
  <c r="AP57"/>
  <c r="AL57"/>
  <c r="AJ57"/>
  <c r="AK57" s="1"/>
  <c r="AH57"/>
  <c r="AF57"/>
  <c r="AD57"/>
  <c r="AC57"/>
  <c r="AB57"/>
  <c r="AA57"/>
  <c r="Z57"/>
  <c r="Y57"/>
  <c r="X57"/>
  <c r="W57"/>
  <c r="V57"/>
  <c r="U57"/>
  <c r="T57"/>
  <c r="S57"/>
  <c r="R57"/>
  <c r="Q57"/>
  <c r="P57"/>
  <c r="O57"/>
  <c r="N57"/>
  <c r="M57"/>
  <c r="L57"/>
  <c r="K57"/>
  <c r="J57"/>
  <c r="I57"/>
  <c r="H57"/>
  <c r="G57"/>
  <c r="F57"/>
  <c r="E57"/>
  <c r="D57"/>
  <c r="C57"/>
  <c r="AU14"/>
  <c r="AR14"/>
  <c r="AQ14"/>
  <c r="AP14"/>
  <c r="AL14"/>
  <c r="AJ14"/>
  <c r="AK14" s="1"/>
  <c r="AH14"/>
  <c r="AF14"/>
  <c r="AD14"/>
  <c r="AC14"/>
  <c r="AB14"/>
  <c r="AA14"/>
  <c r="Z14"/>
  <c r="Y14"/>
  <c r="X14"/>
  <c r="W14"/>
  <c r="V14"/>
  <c r="U14"/>
  <c r="T14"/>
  <c r="S14"/>
  <c r="R14"/>
  <c r="Q14"/>
  <c r="P14"/>
  <c r="O14"/>
  <c r="N14"/>
  <c r="M14"/>
  <c r="L14"/>
  <c r="K14"/>
  <c r="J14"/>
  <c r="I14"/>
  <c r="H14"/>
  <c r="G14"/>
  <c r="F14"/>
  <c r="E14"/>
  <c r="D14"/>
  <c r="C14"/>
  <c r="AU391"/>
  <c r="AR391"/>
  <c r="AQ391"/>
  <c r="AP391"/>
  <c r="AL391"/>
  <c r="AJ391"/>
  <c r="AK391" s="1"/>
  <c r="AH391"/>
  <c r="AF391"/>
  <c r="AD391"/>
  <c r="AC391"/>
  <c r="AB391"/>
  <c r="AA391"/>
  <c r="Z391"/>
  <c r="Y391"/>
  <c r="X391"/>
  <c r="W391"/>
  <c r="V391"/>
  <c r="U391"/>
  <c r="T391"/>
  <c r="S391"/>
  <c r="R391"/>
  <c r="Q391"/>
  <c r="P391"/>
  <c r="O391"/>
  <c r="N391"/>
  <c r="M391"/>
  <c r="L391"/>
  <c r="K391"/>
  <c r="J391"/>
  <c r="I391"/>
  <c r="H391"/>
  <c r="G391"/>
  <c r="F391"/>
  <c r="E391"/>
  <c r="D391"/>
  <c r="C391"/>
  <c r="AU389"/>
  <c r="AR389"/>
  <c r="AQ389"/>
  <c r="AP389"/>
  <c r="AL389"/>
  <c r="AJ389"/>
  <c r="AK389" s="1"/>
  <c r="AH389"/>
  <c r="AF389"/>
  <c r="AD389"/>
  <c r="AC389"/>
  <c r="AB389"/>
  <c r="AA389"/>
  <c r="Z389"/>
  <c r="Y389"/>
  <c r="X389"/>
  <c r="W389"/>
  <c r="V389"/>
  <c r="U389"/>
  <c r="T389"/>
  <c r="S389"/>
  <c r="R389"/>
  <c r="Q389"/>
  <c r="P389"/>
  <c r="O389"/>
  <c r="N389"/>
  <c r="M389"/>
  <c r="L389"/>
  <c r="K389"/>
  <c r="J389"/>
  <c r="I389"/>
  <c r="H389"/>
  <c r="G389"/>
  <c r="F389"/>
  <c r="E389"/>
  <c r="D389"/>
  <c r="C389"/>
  <c r="AU372"/>
  <c r="AR372"/>
  <c r="AQ372"/>
  <c r="AP372"/>
  <c r="AL372"/>
  <c r="AJ372"/>
  <c r="AK372" s="1"/>
  <c r="AH372"/>
  <c r="AF372"/>
  <c r="AD372"/>
  <c r="AC372"/>
  <c r="AB372"/>
  <c r="AA372"/>
  <c r="Z372"/>
  <c r="Y372"/>
  <c r="X372"/>
  <c r="W372"/>
  <c r="V372"/>
  <c r="U372"/>
  <c r="T372"/>
  <c r="S372"/>
  <c r="R372"/>
  <c r="Q372"/>
  <c r="P372"/>
  <c r="O372"/>
  <c r="N372"/>
  <c r="M372"/>
  <c r="L372"/>
  <c r="K372"/>
  <c r="J372"/>
  <c r="I372"/>
  <c r="H372"/>
  <c r="G372"/>
  <c r="F372"/>
  <c r="E372"/>
  <c r="D372"/>
  <c r="C372"/>
  <c r="AU370"/>
  <c r="AR370"/>
  <c r="AQ370"/>
  <c r="AP370"/>
  <c r="AL370"/>
  <c r="AJ370"/>
  <c r="AK370" s="1"/>
  <c r="AH370"/>
  <c r="AF370"/>
  <c r="AD370"/>
  <c r="AC370"/>
  <c r="AB370"/>
  <c r="AA370"/>
  <c r="Z370"/>
  <c r="Y370"/>
  <c r="X370"/>
  <c r="W370"/>
  <c r="V370"/>
  <c r="U370"/>
  <c r="T370"/>
  <c r="S370"/>
  <c r="R370"/>
  <c r="Q370"/>
  <c r="P370"/>
  <c r="O370"/>
  <c r="N370"/>
  <c r="M370"/>
  <c r="L370"/>
  <c r="K370"/>
  <c r="J370"/>
  <c r="I370"/>
  <c r="H370"/>
  <c r="G370"/>
  <c r="F370"/>
  <c r="E370"/>
  <c r="D370"/>
  <c r="C370"/>
  <c r="AU388"/>
  <c r="AR388"/>
  <c r="AQ388"/>
  <c r="AP388"/>
  <c r="AL388"/>
  <c r="AJ388"/>
  <c r="AK388" s="1"/>
  <c r="AH388"/>
  <c r="AF388"/>
  <c r="AD388"/>
  <c r="AC388"/>
  <c r="AB388"/>
  <c r="AA388"/>
  <c r="Z388"/>
  <c r="Y388"/>
  <c r="X388"/>
  <c r="W388"/>
  <c r="V388"/>
  <c r="U388"/>
  <c r="T388"/>
  <c r="S388"/>
  <c r="R388"/>
  <c r="Q388"/>
  <c r="P388"/>
  <c r="O388"/>
  <c r="N388"/>
  <c r="M388"/>
  <c r="L388"/>
  <c r="K388"/>
  <c r="J388"/>
  <c r="I388"/>
  <c r="H388"/>
  <c r="G388"/>
  <c r="F388"/>
  <c r="E388"/>
  <c r="D388"/>
  <c r="C388"/>
  <c r="AU384"/>
  <c r="AR384"/>
  <c r="AQ384"/>
  <c r="AP384"/>
  <c r="AL384"/>
  <c r="AJ384"/>
  <c r="AH384"/>
  <c r="AF384"/>
  <c r="AD384"/>
  <c r="AC384"/>
  <c r="AB384"/>
  <c r="AA384"/>
  <c r="Z384"/>
  <c r="Y384"/>
  <c r="X384"/>
  <c r="W384"/>
  <c r="V384"/>
  <c r="U384"/>
  <c r="T384"/>
  <c r="S384"/>
  <c r="R384"/>
  <c r="Q384"/>
  <c r="P384"/>
  <c r="O384"/>
  <c r="N384"/>
  <c r="M384"/>
  <c r="L384"/>
  <c r="K384"/>
  <c r="J384"/>
  <c r="I384"/>
  <c r="H384"/>
  <c r="G384"/>
  <c r="F384"/>
  <c r="E384"/>
  <c r="D384"/>
  <c r="C384"/>
  <c r="AU298"/>
  <c r="AR298"/>
  <c r="AQ298"/>
  <c r="AP298"/>
  <c r="AL298"/>
  <c r="AJ298"/>
  <c r="AH298"/>
  <c r="AF298"/>
  <c r="AD298"/>
  <c r="AC298"/>
  <c r="AB298"/>
  <c r="AA298"/>
  <c r="Z298"/>
  <c r="Y298"/>
  <c r="X298"/>
  <c r="W298"/>
  <c r="V298"/>
  <c r="U298"/>
  <c r="T298"/>
  <c r="S298"/>
  <c r="R298"/>
  <c r="Q298"/>
  <c r="P298"/>
  <c r="O298"/>
  <c r="N298"/>
  <c r="M298"/>
  <c r="L298"/>
  <c r="K298"/>
  <c r="J298"/>
  <c r="I298"/>
  <c r="H298"/>
  <c r="G298"/>
  <c r="F298"/>
  <c r="E298"/>
  <c r="D298"/>
  <c r="C298"/>
  <c r="AU380"/>
  <c r="AR380"/>
  <c r="AQ380"/>
  <c r="AP380"/>
  <c r="AL380"/>
  <c r="AJ380"/>
  <c r="AK380" s="1"/>
  <c r="AH380"/>
  <c r="AF380"/>
  <c r="AD380"/>
  <c r="AC380"/>
  <c r="AB380"/>
  <c r="AA380"/>
  <c r="Z380"/>
  <c r="Y380"/>
  <c r="X380"/>
  <c r="W380"/>
  <c r="V380"/>
  <c r="U380"/>
  <c r="T380"/>
  <c r="S380"/>
  <c r="R380"/>
  <c r="Q380"/>
  <c r="P380"/>
  <c r="O380"/>
  <c r="N380"/>
  <c r="M380"/>
  <c r="L380"/>
  <c r="K380"/>
  <c r="J380"/>
  <c r="I380"/>
  <c r="H380"/>
  <c r="G380"/>
  <c r="F380"/>
  <c r="E380"/>
  <c r="D380"/>
  <c r="C380"/>
  <c r="AU345"/>
  <c r="AR345"/>
  <c r="AQ345"/>
  <c r="AP345"/>
  <c r="AL345"/>
  <c r="AJ345"/>
  <c r="AK345" s="1"/>
  <c r="AH345"/>
  <c r="AF345"/>
  <c r="AD345"/>
  <c r="AC345"/>
  <c r="AB345"/>
  <c r="AA345"/>
  <c r="Z345"/>
  <c r="Y345"/>
  <c r="X345"/>
  <c r="W345"/>
  <c r="V345"/>
  <c r="U345"/>
  <c r="T345"/>
  <c r="S345"/>
  <c r="R345"/>
  <c r="Q345"/>
  <c r="P345"/>
  <c r="O345"/>
  <c r="N345"/>
  <c r="M345"/>
  <c r="L345"/>
  <c r="K345"/>
  <c r="J345"/>
  <c r="I345"/>
  <c r="H345"/>
  <c r="G345"/>
  <c r="F345"/>
  <c r="E345"/>
  <c r="D345"/>
  <c r="C345"/>
  <c r="AU148"/>
  <c r="AR148"/>
  <c r="AQ148"/>
  <c r="AP148"/>
  <c r="AL148"/>
  <c r="AJ148"/>
  <c r="AK148" s="1"/>
  <c r="AH148"/>
  <c r="AF148"/>
  <c r="AD148"/>
  <c r="AC148"/>
  <c r="AB148"/>
  <c r="AA148"/>
  <c r="Z148"/>
  <c r="Y148"/>
  <c r="X148"/>
  <c r="W148"/>
  <c r="V148"/>
  <c r="U148"/>
  <c r="T148"/>
  <c r="S148"/>
  <c r="R148"/>
  <c r="Q148"/>
  <c r="P148"/>
  <c r="O148"/>
  <c r="N148"/>
  <c r="M148"/>
  <c r="L148"/>
  <c r="K148"/>
  <c r="J148"/>
  <c r="I148"/>
  <c r="H148"/>
  <c r="G148"/>
  <c r="F148"/>
  <c r="E148"/>
  <c r="D148"/>
  <c r="C148"/>
  <c r="AU130"/>
  <c r="AR130"/>
  <c r="AQ130"/>
  <c r="AP130"/>
  <c r="AL130"/>
  <c r="AJ130"/>
  <c r="AH130"/>
  <c r="AF130"/>
  <c r="AD130"/>
  <c r="AC130"/>
  <c r="AB130"/>
  <c r="AA130"/>
  <c r="Z130"/>
  <c r="Y130"/>
  <c r="X130"/>
  <c r="W130"/>
  <c r="V130"/>
  <c r="U130"/>
  <c r="T130"/>
  <c r="S130"/>
  <c r="R130"/>
  <c r="Q130"/>
  <c r="P130"/>
  <c r="O130"/>
  <c r="N130"/>
  <c r="M130"/>
  <c r="L130"/>
  <c r="K130"/>
  <c r="J130"/>
  <c r="I130"/>
  <c r="H130"/>
  <c r="G130"/>
  <c r="F130"/>
  <c r="E130"/>
  <c r="D130"/>
  <c r="C130"/>
  <c r="AU23"/>
  <c r="AR23"/>
  <c r="AQ23"/>
  <c r="AP23"/>
  <c r="AL23"/>
  <c r="AJ23"/>
  <c r="AK23" s="1"/>
  <c r="AH23"/>
  <c r="AF23"/>
  <c r="AD23"/>
  <c r="AC23"/>
  <c r="AB23"/>
  <c r="AA23"/>
  <c r="Z23"/>
  <c r="Y23"/>
  <c r="X23"/>
  <c r="W23"/>
  <c r="V23"/>
  <c r="U23"/>
  <c r="T23"/>
  <c r="S23"/>
  <c r="R23"/>
  <c r="Q23"/>
  <c r="P23"/>
  <c r="O23"/>
  <c r="N23"/>
  <c r="M23"/>
  <c r="L23"/>
  <c r="K23"/>
  <c r="J23"/>
  <c r="I23"/>
  <c r="H23"/>
  <c r="G23"/>
  <c r="F23"/>
  <c r="E23"/>
  <c r="D23"/>
  <c r="C23"/>
  <c r="AU379"/>
  <c r="AR379"/>
  <c r="AQ379"/>
  <c r="AP379"/>
  <c r="AL379"/>
  <c r="AJ379"/>
  <c r="AK379" s="1"/>
  <c r="AH379"/>
  <c r="AF379"/>
  <c r="AD379"/>
  <c r="AC379"/>
  <c r="AB379"/>
  <c r="AA379"/>
  <c r="Z379"/>
  <c r="Y379"/>
  <c r="X379"/>
  <c r="W379"/>
  <c r="V379"/>
  <c r="U379"/>
  <c r="T379"/>
  <c r="S379"/>
  <c r="R379"/>
  <c r="Q379"/>
  <c r="P379"/>
  <c r="O379"/>
  <c r="N379"/>
  <c r="M379"/>
  <c r="L379"/>
  <c r="K379"/>
  <c r="J379"/>
  <c r="I379"/>
  <c r="H379"/>
  <c r="G379"/>
  <c r="F379"/>
  <c r="E379"/>
  <c r="D379"/>
  <c r="C379"/>
  <c r="AU106"/>
  <c r="AR106"/>
  <c r="AQ106"/>
  <c r="AP106"/>
  <c r="AL106"/>
  <c r="AJ106"/>
  <c r="AK106" s="1"/>
  <c r="AH106"/>
  <c r="AF106"/>
  <c r="AD106"/>
  <c r="AC106"/>
  <c r="AB106"/>
  <c r="AA106"/>
  <c r="Z106"/>
  <c r="Y106"/>
  <c r="X106"/>
  <c r="W106"/>
  <c r="V106"/>
  <c r="U106"/>
  <c r="T106"/>
  <c r="S106"/>
  <c r="R106"/>
  <c r="Q106"/>
  <c r="P106"/>
  <c r="O106"/>
  <c r="N106"/>
  <c r="M106"/>
  <c r="L106"/>
  <c r="K106"/>
  <c r="J106"/>
  <c r="I106"/>
  <c r="H106"/>
  <c r="G106"/>
  <c r="F106"/>
  <c r="E106"/>
  <c r="D106"/>
  <c r="C106"/>
  <c r="AU377"/>
  <c r="AR377"/>
  <c r="AQ377"/>
  <c r="AP377"/>
  <c r="AL377"/>
  <c r="AJ377"/>
  <c r="AK377" s="1"/>
  <c r="AH377"/>
  <c r="AF377"/>
  <c r="AD377"/>
  <c r="AC377"/>
  <c r="AB377"/>
  <c r="AA377"/>
  <c r="Z377"/>
  <c r="Y377"/>
  <c r="X377"/>
  <c r="W377"/>
  <c r="V377"/>
  <c r="U377"/>
  <c r="T377"/>
  <c r="S377"/>
  <c r="R377"/>
  <c r="Q377"/>
  <c r="P377"/>
  <c r="O377"/>
  <c r="N377"/>
  <c r="M377"/>
  <c r="L377"/>
  <c r="K377"/>
  <c r="J377"/>
  <c r="I377"/>
  <c r="H377"/>
  <c r="G377"/>
  <c r="F377"/>
  <c r="E377"/>
  <c r="D377"/>
  <c r="C377"/>
  <c r="AU242"/>
  <c r="AR242"/>
  <c r="AQ242"/>
  <c r="AP242"/>
  <c r="AL242"/>
  <c r="AJ242"/>
  <c r="AK242" s="1"/>
  <c r="AH242"/>
  <c r="AF242"/>
  <c r="AD242"/>
  <c r="AC242"/>
  <c r="AB242"/>
  <c r="AA242"/>
  <c r="Z242"/>
  <c r="Y242"/>
  <c r="X242"/>
  <c r="W242"/>
  <c r="V242"/>
  <c r="U242"/>
  <c r="T242"/>
  <c r="S242"/>
  <c r="R242"/>
  <c r="Q242"/>
  <c r="P242"/>
  <c r="O242"/>
  <c r="N242"/>
  <c r="M242"/>
  <c r="L242"/>
  <c r="K242"/>
  <c r="J242"/>
  <c r="I242"/>
  <c r="H242"/>
  <c r="G242"/>
  <c r="F242"/>
  <c r="E242"/>
  <c r="D242"/>
  <c r="C242"/>
  <c r="AU213"/>
  <c r="AR213"/>
  <c r="AQ213"/>
  <c r="AP213"/>
  <c r="AL213"/>
  <c r="AJ213"/>
  <c r="AK213" s="1"/>
  <c r="AH213"/>
  <c r="AF213"/>
  <c r="AD213"/>
  <c r="AC213"/>
  <c r="AB213"/>
  <c r="AA213"/>
  <c r="Z213"/>
  <c r="Y213"/>
  <c r="X213"/>
  <c r="W213"/>
  <c r="V213"/>
  <c r="U213"/>
  <c r="T213"/>
  <c r="S213"/>
  <c r="R213"/>
  <c r="Q213"/>
  <c r="P213"/>
  <c r="O213"/>
  <c r="N213"/>
  <c r="M213"/>
  <c r="L213"/>
  <c r="K213"/>
  <c r="J213"/>
  <c r="I213"/>
  <c r="H213"/>
  <c r="G213"/>
  <c r="F213"/>
  <c r="E213"/>
  <c r="D213"/>
  <c r="C213"/>
  <c r="AU368"/>
  <c r="AR368"/>
  <c r="AQ368"/>
  <c r="AP368"/>
  <c r="AL368"/>
  <c r="AJ368"/>
  <c r="AK368" s="1"/>
  <c r="AH368"/>
  <c r="AF368"/>
  <c r="AD368"/>
  <c r="AC368"/>
  <c r="AB368"/>
  <c r="AA368"/>
  <c r="Z368"/>
  <c r="Y368"/>
  <c r="X368"/>
  <c r="W368"/>
  <c r="V368"/>
  <c r="U368"/>
  <c r="T368"/>
  <c r="S368"/>
  <c r="R368"/>
  <c r="Q368"/>
  <c r="P368"/>
  <c r="O368"/>
  <c r="N368"/>
  <c r="M368"/>
  <c r="L368"/>
  <c r="K368"/>
  <c r="J368"/>
  <c r="I368"/>
  <c r="H368"/>
  <c r="G368"/>
  <c r="F368"/>
  <c r="E368"/>
  <c r="D368"/>
  <c r="C368"/>
  <c r="AU367"/>
  <c r="AR367"/>
  <c r="AQ367"/>
  <c r="AP367"/>
  <c r="AL367"/>
  <c r="AJ367"/>
  <c r="AK367" s="1"/>
  <c r="AH367"/>
  <c r="AF367"/>
  <c r="AD367"/>
  <c r="AC367"/>
  <c r="AB367"/>
  <c r="AA367"/>
  <c r="Z367"/>
  <c r="Y367"/>
  <c r="X367"/>
  <c r="W367"/>
  <c r="V367"/>
  <c r="U367"/>
  <c r="T367"/>
  <c r="S367"/>
  <c r="R367"/>
  <c r="Q367"/>
  <c r="P367"/>
  <c r="O367"/>
  <c r="N367"/>
  <c r="M367"/>
  <c r="L367"/>
  <c r="K367"/>
  <c r="J367"/>
  <c r="I367"/>
  <c r="H367"/>
  <c r="G367"/>
  <c r="F367"/>
  <c r="E367"/>
  <c r="D367"/>
  <c r="C367"/>
  <c r="AU366"/>
  <c r="AR366"/>
  <c r="AQ366"/>
  <c r="AP366"/>
  <c r="AL366"/>
  <c r="AJ366"/>
  <c r="AK366" s="1"/>
  <c r="AH366"/>
  <c r="AF366"/>
  <c r="AD366"/>
  <c r="AC366"/>
  <c r="AB366"/>
  <c r="AA366"/>
  <c r="Z366"/>
  <c r="Y366"/>
  <c r="X366"/>
  <c r="W366"/>
  <c r="V366"/>
  <c r="U366"/>
  <c r="T366"/>
  <c r="S366"/>
  <c r="R366"/>
  <c r="Q366"/>
  <c r="P366"/>
  <c r="O366"/>
  <c r="N366"/>
  <c r="M366"/>
  <c r="L366"/>
  <c r="K366"/>
  <c r="J366"/>
  <c r="I366"/>
  <c r="H366"/>
  <c r="G366"/>
  <c r="F366"/>
  <c r="E366"/>
  <c r="D366"/>
  <c r="C366"/>
  <c r="AU365"/>
  <c r="AR365"/>
  <c r="AQ365"/>
  <c r="AP365"/>
  <c r="AL365"/>
  <c r="AJ365"/>
  <c r="AH365"/>
  <c r="AF365"/>
  <c r="AD365"/>
  <c r="AC365"/>
  <c r="AB365"/>
  <c r="AA365"/>
  <c r="Z365"/>
  <c r="Y365"/>
  <c r="X365"/>
  <c r="W365"/>
  <c r="V365"/>
  <c r="U365"/>
  <c r="T365"/>
  <c r="S365"/>
  <c r="R365"/>
  <c r="Q365"/>
  <c r="P365"/>
  <c r="O365"/>
  <c r="N365"/>
  <c r="M365"/>
  <c r="L365"/>
  <c r="K365"/>
  <c r="J365"/>
  <c r="I365"/>
  <c r="H365"/>
  <c r="G365"/>
  <c r="F365"/>
  <c r="E365"/>
  <c r="D365"/>
  <c r="C365"/>
  <c r="AU436"/>
  <c r="AR436"/>
  <c r="AQ436"/>
  <c r="AP436"/>
  <c r="AL436"/>
  <c r="AJ436"/>
  <c r="AK436" s="1"/>
  <c r="AH436"/>
  <c r="AF436"/>
  <c r="AD436"/>
  <c r="AC436"/>
  <c r="AB436"/>
  <c r="AA436"/>
  <c r="Z436"/>
  <c r="Y436"/>
  <c r="X436"/>
  <c r="W436"/>
  <c r="V436"/>
  <c r="U436"/>
  <c r="T436"/>
  <c r="S436"/>
  <c r="R436"/>
  <c r="Q436"/>
  <c r="P436"/>
  <c r="O436"/>
  <c r="N436"/>
  <c r="M436"/>
  <c r="L436"/>
  <c r="K436"/>
  <c r="J436"/>
  <c r="I436"/>
  <c r="H436"/>
  <c r="G436"/>
  <c r="F436"/>
  <c r="E436"/>
  <c r="D436"/>
  <c r="C436"/>
  <c r="AU358"/>
  <c r="AR358"/>
  <c r="AQ358"/>
  <c r="AP358"/>
  <c r="AL358"/>
  <c r="AJ358"/>
  <c r="AK358" s="1"/>
  <c r="AH358"/>
  <c r="AF358"/>
  <c r="AD358"/>
  <c r="AC358"/>
  <c r="AB358"/>
  <c r="AA358"/>
  <c r="Z358"/>
  <c r="Y358"/>
  <c r="X358"/>
  <c r="W358"/>
  <c r="V358"/>
  <c r="U358"/>
  <c r="T358"/>
  <c r="S358"/>
  <c r="R358"/>
  <c r="Q358"/>
  <c r="P358"/>
  <c r="O358"/>
  <c r="N358"/>
  <c r="M358"/>
  <c r="L358"/>
  <c r="K358"/>
  <c r="J358"/>
  <c r="I358"/>
  <c r="H358"/>
  <c r="G358"/>
  <c r="F358"/>
  <c r="E358"/>
  <c r="D358"/>
  <c r="C358"/>
  <c r="AU356"/>
  <c r="AR356"/>
  <c r="AQ356"/>
  <c r="AP356"/>
  <c r="AL356"/>
  <c r="AJ356"/>
  <c r="AK356" s="1"/>
  <c r="AH356"/>
  <c r="AF356"/>
  <c r="AD356"/>
  <c r="AC356"/>
  <c r="AB356"/>
  <c r="AA356"/>
  <c r="Z356"/>
  <c r="Y356"/>
  <c r="X356"/>
  <c r="W356"/>
  <c r="V356"/>
  <c r="U356"/>
  <c r="T356"/>
  <c r="S356"/>
  <c r="R356"/>
  <c r="Q356"/>
  <c r="P356"/>
  <c r="O356"/>
  <c r="N356"/>
  <c r="M356"/>
  <c r="L356"/>
  <c r="K356"/>
  <c r="J356"/>
  <c r="I356"/>
  <c r="H356"/>
  <c r="G356"/>
  <c r="F356"/>
  <c r="E356"/>
  <c r="D356"/>
  <c r="C356"/>
  <c r="AU352"/>
  <c r="AR352"/>
  <c r="AQ352"/>
  <c r="AP352"/>
  <c r="AL352"/>
  <c r="AJ352"/>
  <c r="AH352"/>
  <c r="AF352"/>
  <c r="AD352"/>
  <c r="AC352"/>
  <c r="AB352"/>
  <c r="AA352"/>
  <c r="Z352"/>
  <c r="Y352"/>
  <c r="X352"/>
  <c r="W352"/>
  <c r="V352"/>
  <c r="U352"/>
  <c r="T352"/>
  <c r="S352"/>
  <c r="R352"/>
  <c r="Q352"/>
  <c r="P352"/>
  <c r="O352"/>
  <c r="N352"/>
  <c r="M352"/>
  <c r="L352"/>
  <c r="K352"/>
  <c r="J352"/>
  <c r="I352"/>
  <c r="H352"/>
  <c r="G352"/>
  <c r="F352"/>
  <c r="E352"/>
  <c r="D352"/>
  <c r="C352"/>
  <c r="AU259"/>
  <c r="AR259"/>
  <c r="AQ259"/>
  <c r="AP259"/>
  <c r="AL259"/>
  <c r="AJ259"/>
  <c r="AH259"/>
  <c r="AF259"/>
  <c r="AD259"/>
  <c r="AC259"/>
  <c r="AB259"/>
  <c r="AA259"/>
  <c r="Z259"/>
  <c r="Y259"/>
  <c r="X259"/>
  <c r="W259"/>
  <c r="V259"/>
  <c r="U259"/>
  <c r="T259"/>
  <c r="S259"/>
  <c r="R259"/>
  <c r="Q259"/>
  <c r="P259"/>
  <c r="O259"/>
  <c r="N259"/>
  <c r="M259"/>
  <c r="L259"/>
  <c r="K259"/>
  <c r="J259"/>
  <c r="I259"/>
  <c r="H259"/>
  <c r="G259"/>
  <c r="F259"/>
  <c r="E259"/>
  <c r="D259"/>
  <c r="C259"/>
  <c r="AU158"/>
  <c r="AR158"/>
  <c r="AQ158"/>
  <c r="AP158"/>
  <c r="AL158"/>
  <c r="AJ158"/>
  <c r="AH158"/>
  <c r="AF158"/>
  <c r="AD158"/>
  <c r="AC158"/>
  <c r="AB158"/>
  <c r="AA158"/>
  <c r="Z158"/>
  <c r="Y158"/>
  <c r="X158"/>
  <c r="W158"/>
  <c r="V158"/>
  <c r="U158"/>
  <c r="T158"/>
  <c r="S158"/>
  <c r="R158"/>
  <c r="Q158"/>
  <c r="P158"/>
  <c r="O158"/>
  <c r="N158"/>
  <c r="M158"/>
  <c r="L158"/>
  <c r="K158"/>
  <c r="J158"/>
  <c r="I158"/>
  <c r="H158"/>
  <c r="G158"/>
  <c r="F158"/>
  <c r="E158"/>
  <c r="D158"/>
  <c r="C158"/>
  <c r="AU428"/>
  <c r="AR428"/>
  <c r="AQ428"/>
  <c r="AP428"/>
  <c r="AL428"/>
  <c r="AJ428"/>
  <c r="AK428" s="1"/>
  <c r="AH428"/>
  <c r="AF428"/>
  <c r="AD428"/>
  <c r="AC428"/>
  <c r="AB428"/>
  <c r="AA428"/>
  <c r="Z428"/>
  <c r="Y428"/>
  <c r="X428"/>
  <c r="W428"/>
  <c r="V428"/>
  <c r="U428"/>
  <c r="T428"/>
  <c r="S428"/>
  <c r="R428"/>
  <c r="Q428"/>
  <c r="P428"/>
  <c r="O428"/>
  <c r="N428"/>
  <c r="M428"/>
  <c r="L428"/>
  <c r="K428"/>
  <c r="J428"/>
  <c r="I428"/>
  <c r="H428"/>
  <c r="G428"/>
  <c r="F428"/>
  <c r="E428"/>
  <c r="D428"/>
  <c r="C428"/>
  <c r="AU306"/>
  <c r="AR306"/>
  <c r="AQ306"/>
  <c r="AP306"/>
  <c r="AL306"/>
  <c r="AJ306"/>
  <c r="AK306" s="1"/>
  <c r="AH306"/>
  <c r="AF306"/>
  <c r="AD306"/>
  <c r="AC306"/>
  <c r="AB306"/>
  <c r="AA306"/>
  <c r="Z306"/>
  <c r="Y306"/>
  <c r="X306"/>
  <c r="W306"/>
  <c r="V306"/>
  <c r="U306"/>
  <c r="T306"/>
  <c r="S306"/>
  <c r="R306"/>
  <c r="Q306"/>
  <c r="P306"/>
  <c r="O306"/>
  <c r="N306"/>
  <c r="M306"/>
  <c r="L306"/>
  <c r="K306"/>
  <c r="J306"/>
  <c r="I306"/>
  <c r="H306"/>
  <c r="G306"/>
  <c r="F306"/>
  <c r="E306"/>
  <c r="D306"/>
  <c r="C306"/>
  <c r="AU209"/>
  <c r="AR209"/>
  <c r="AQ209"/>
  <c r="AP209"/>
  <c r="AL209"/>
  <c r="AJ209"/>
  <c r="AK209" s="1"/>
  <c r="AH209"/>
  <c r="AF209"/>
  <c r="AD209"/>
  <c r="AC209"/>
  <c r="AB209"/>
  <c r="AA209"/>
  <c r="Z209"/>
  <c r="Y209"/>
  <c r="X209"/>
  <c r="W209"/>
  <c r="V209"/>
  <c r="U209"/>
  <c r="T209"/>
  <c r="S209"/>
  <c r="R209"/>
  <c r="Q209"/>
  <c r="P209"/>
  <c r="O209"/>
  <c r="N209"/>
  <c r="M209"/>
  <c r="L209"/>
  <c r="K209"/>
  <c r="J209"/>
  <c r="I209"/>
  <c r="H209"/>
  <c r="G209"/>
  <c r="F209"/>
  <c r="E209"/>
  <c r="D209"/>
  <c r="C209"/>
  <c r="AU174"/>
  <c r="AR174"/>
  <c r="AQ174"/>
  <c r="AP174"/>
  <c r="AL174"/>
  <c r="AJ174"/>
  <c r="AK174" s="1"/>
  <c r="AH174"/>
  <c r="AF174"/>
  <c r="AD174"/>
  <c r="AC174"/>
  <c r="AB174"/>
  <c r="AA174"/>
  <c r="Z174"/>
  <c r="Y174"/>
  <c r="X174"/>
  <c r="W174"/>
  <c r="V174"/>
  <c r="U174"/>
  <c r="T174"/>
  <c r="S174"/>
  <c r="R174"/>
  <c r="Q174"/>
  <c r="P174"/>
  <c r="O174"/>
  <c r="N174"/>
  <c r="M174"/>
  <c r="L174"/>
  <c r="K174"/>
  <c r="J174"/>
  <c r="I174"/>
  <c r="H174"/>
  <c r="G174"/>
  <c r="F174"/>
  <c r="E174"/>
  <c r="D174"/>
  <c r="C174"/>
  <c r="AU170"/>
  <c r="AR170"/>
  <c r="AQ170"/>
  <c r="AP170"/>
  <c r="AL170"/>
  <c r="AJ170"/>
  <c r="AK170" s="1"/>
  <c r="AH170"/>
  <c r="AF170"/>
  <c r="AD170"/>
  <c r="AC170"/>
  <c r="AB170"/>
  <c r="AA170"/>
  <c r="Z170"/>
  <c r="Y170"/>
  <c r="X170"/>
  <c r="W170"/>
  <c r="V170"/>
  <c r="U170"/>
  <c r="T170"/>
  <c r="S170"/>
  <c r="R170"/>
  <c r="Q170"/>
  <c r="P170"/>
  <c r="O170"/>
  <c r="N170"/>
  <c r="M170"/>
  <c r="L170"/>
  <c r="K170"/>
  <c r="J170"/>
  <c r="I170"/>
  <c r="H170"/>
  <c r="G170"/>
  <c r="F170"/>
  <c r="E170"/>
  <c r="D170"/>
  <c r="C170"/>
  <c r="AU33"/>
  <c r="AR33"/>
  <c r="AQ33"/>
  <c r="AP33"/>
  <c r="AL33"/>
  <c r="AJ33"/>
  <c r="AK33" s="1"/>
  <c r="AH33"/>
  <c r="AF33"/>
  <c r="AD33"/>
  <c r="AC33"/>
  <c r="AB33"/>
  <c r="AA33"/>
  <c r="Z33"/>
  <c r="Y33"/>
  <c r="X33"/>
  <c r="W33"/>
  <c r="V33"/>
  <c r="U33"/>
  <c r="T33"/>
  <c r="S33"/>
  <c r="R33"/>
  <c r="Q33"/>
  <c r="P33"/>
  <c r="O33"/>
  <c r="N33"/>
  <c r="M33"/>
  <c r="L33"/>
  <c r="K33"/>
  <c r="J33"/>
  <c r="I33"/>
  <c r="H33"/>
  <c r="G33"/>
  <c r="F33"/>
  <c r="E33"/>
  <c r="D33"/>
  <c r="C33"/>
  <c r="AU404"/>
  <c r="AR404"/>
  <c r="AQ404"/>
  <c r="AP404"/>
  <c r="AL404"/>
  <c r="AJ404"/>
  <c r="AK404" s="1"/>
  <c r="AH404"/>
  <c r="AF404"/>
  <c r="AD404"/>
  <c r="AC404"/>
  <c r="AB404"/>
  <c r="AA404"/>
  <c r="Z404"/>
  <c r="Y404"/>
  <c r="X404"/>
  <c r="W404"/>
  <c r="V404"/>
  <c r="U404"/>
  <c r="T404"/>
  <c r="S404"/>
  <c r="R404"/>
  <c r="Q404"/>
  <c r="P404"/>
  <c r="O404"/>
  <c r="N404"/>
  <c r="M404"/>
  <c r="L404"/>
  <c r="K404"/>
  <c r="J404"/>
  <c r="I404"/>
  <c r="H404"/>
  <c r="G404"/>
  <c r="F404"/>
  <c r="E404"/>
  <c r="D404"/>
  <c r="C404"/>
  <c r="AU173"/>
  <c r="AR173"/>
  <c r="AQ173"/>
  <c r="AP173"/>
  <c r="AL173"/>
  <c r="AJ173"/>
  <c r="AK173" s="1"/>
  <c r="AH173"/>
  <c r="AF173"/>
  <c r="AD173"/>
  <c r="AC173"/>
  <c r="AB173"/>
  <c r="AA173"/>
  <c r="Z173"/>
  <c r="Y173"/>
  <c r="X173"/>
  <c r="W173"/>
  <c r="V173"/>
  <c r="U173"/>
  <c r="T173"/>
  <c r="S173"/>
  <c r="R173"/>
  <c r="Q173"/>
  <c r="P173"/>
  <c r="O173"/>
  <c r="N173"/>
  <c r="M173"/>
  <c r="L173"/>
  <c r="K173"/>
  <c r="J173"/>
  <c r="I173"/>
  <c r="H173"/>
  <c r="G173"/>
  <c r="F173"/>
  <c r="E173"/>
  <c r="D173"/>
  <c r="C173"/>
  <c r="AU353"/>
  <c r="AR353"/>
  <c r="AQ353"/>
  <c r="AP353"/>
  <c r="AL353"/>
  <c r="AJ353"/>
  <c r="AH353"/>
  <c r="AF353"/>
  <c r="AD353"/>
  <c r="AC353"/>
  <c r="AB353"/>
  <c r="AA353"/>
  <c r="Z353"/>
  <c r="Y353"/>
  <c r="X353"/>
  <c r="W353"/>
  <c r="V353"/>
  <c r="U353"/>
  <c r="T353"/>
  <c r="S353"/>
  <c r="R353"/>
  <c r="Q353"/>
  <c r="P353"/>
  <c r="O353"/>
  <c r="N353"/>
  <c r="M353"/>
  <c r="L353"/>
  <c r="K353"/>
  <c r="J353"/>
  <c r="I353"/>
  <c r="H353"/>
  <c r="G353"/>
  <c r="F353"/>
  <c r="E353"/>
  <c r="D353"/>
  <c r="C353"/>
  <c r="AU350"/>
  <c r="AR350"/>
  <c r="AQ350"/>
  <c r="AP350"/>
  <c r="AL350"/>
  <c r="AJ350"/>
  <c r="AK350" s="1"/>
  <c r="AH350"/>
  <c r="AF350"/>
  <c r="AD350"/>
  <c r="AC350"/>
  <c r="AB350"/>
  <c r="AA350"/>
  <c r="Z350"/>
  <c r="Y350"/>
  <c r="X350"/>
  <c r="W350"/>
  <c r="V350"/>
  <c r="U350"/>
  <c r="T350"/>
  <c r="S350"/>
  <c r="R350"/>
  <c r="Q350"/>
  <c r="P350"/>
  <c r="O350"/>
  <c r="N350"/>
  <c r="M350"/>
  <c r="L350"/>
  <c r="K350"/>
  <c r="J350"/>
  <c r="I350"/>
  <c r="H350"/>
  <c r="G350"/>
  <c r="F350"/>
  <c r="E350"/>
  <c r="D350"/>
  <c r="C350"/>
  <c r="AU215"/>
  <c r="AR215"/>
  <c r="AQ215"/>
  <c r="AP215"/>
  <c r="AL215"/>
  <c r="AJ215"/>
  <c r="AK215" s="1"/>
  <c r="AH215"/>
  <c r="AF215"/>
  <c r="AD215"/>
  <c r="AC215"/>
  <c r="AB215"/>
  <c r="AA215"/>
  <c r="Z215"/>
  <c r="Y215"/>
  <c r="X215"/>
  <c r="W215"/>
  <c r="V215"/>
  <c r="U215"/>
  <c r="T215"/>
  <c r="S215"/>
  <c r="R215"/>
  <c r="Q215"/>
  <c r="P215"/>
  <c r="O215"/>
  <c r="N215"/>
  <c r="M215"/>
  <c r="L215"/>
  <c r="K215"/>
  <c r="J215"/>
  <c r="I215"/>
  <c r="H215"/>
  <c r="G215"/>
  <c r="F215"/>
  <c r="E215"/>
  <c r="D215"/>
  <c r="C215"/>
  <c r="AU348"/>
  <c r="AR348"/>
  <c r="AQ348"/>
  <c r="AP348"/>
  <c r="AL348"/>
  <c r="AJ348"/>
  <c r="AK348" s="1"/>
  <c r="AH348"/>
  <c r="AF348"/>
  <c r="AD348"/>
  <c r="AC348"/>
  <c r="AB348"/>
  <c r="AA348"/>
  <c r="Z348"/>
  <c r="Y348"/>
  <c r="X348"/>
  <c r="W348"/>
  <c r="V348"/>
  <c r="U348"/>
  <c r="T348"/>
  <c r="S348"/>
  <c r="R348"/>
  <c r="Q348"/>
  <c r="P348"/>
  <c r="O348"/>
  <c r="N348"/>
  <c r="M348"/>
  <c r="L348"/>
  <c r="K348"/>
  <c r="J348"/>
  <c r="I348"/>
  <c r="H348"/>
  <c r="G348"/>
  <c r="F348"/>
  <c r="E348"/>
  <c r="D348"/>
  <c r="C348"/>
  <c r="AU346"/>
  <c r="AR346"/>
  <c r="AQ346"/>
  <c r="AP346"/>
  <c r="AL346"/>
  <c r="AJ346"/>
  <c r="AK346" s="1"/>
  <c r="AH346"/>
  <c r="AF346"/>
  <c r="AD346"/>
  <c r="AC346"/>
  <c r="AB346"/>
  <c r="AA346"/>
  <c r="Z346"/>
  <c r="Y346"/>
  <c r="X346"/>
  <c r="W346"/>
  <c r="V346"/>
  <c r="U346"/>
  <c r="T346"/>
  <c r="S346"/>
  <c r="R346"/>
  <c r="Q346"/>
  <c r="P346"/>
  <c r="O346"/>
  <c r="N346"/>
  <c r="M346"/>
  <c r="L346"/>
  <c r="K346"/>
  <c r="J346"/>
  <c r="I346"/>
  <c r="H346"/>
  <c r="G346"/>
  <c r="F346"/>
  <c r="E346"/>
  <c r="D346"/>
  <c r="C346"/>
  <c r="AU290"/>
  <c r="AR290"/>
  <c r="AQ290"/>
  <c r="AP290"/>
  <c r="AL290"/>
  <c r="AJ290"/>
  <c r="AH290"/>
  <c r="AF290"/>
  <c r="AD290"/>
  <c r="AC290"/>
  <c r="AB290"/>
  <c r="AA290"/>
  <c r="Z290"/>
  <c r="Y290"/>
  <c r="X290"/>
  <c r="W290"/>
  <c r="V290"/>
  <c r="U290"/>
  <c r="T290"/>
  <c r="S290"/>
  <c r="R290"/>
  <c r="Q290"/>
  <c r="P290"/>
  <c r="O290"/>
  <c r="N290"/>
  <c r="M290"/>
  <c r="L290"/>
  <c r="K290"/>
  <c r="J290"/>
  <c r="I290"/>
  <c r="H290"/>
  <c r="G290"/>
  <c r="F290"/>
  <c r="E290"/>
  <c r="D290"/>
  <c r="C290"/>
  <c r="AU416"/>
  <c r="AR416"/>
  <c r="AQ416"/>
  <c r="AP416"/>
  <c r="AL416"/>
  <c r="AJ416"/>
  <c r="AH416"/>
  <c r="AF416"/>
  <c r="AD416"/>
  <c r="AC416"/>
  <c r="AB416"/>
  <c r="AA416"/>
  <c r="Z416"/>
  <c r="Y416"/>
  <c r="X416"/>
  <c r="W416"/>
  <c r="V416"/>
  <c r="U416"/>
  <c r="T416"/>
  <c r="S416"/>
  <c r="R416"/>
  <c r="Q416"/>
  <c r="P416"/>
  <c r="O416"/>
  <c r="N416"/>
  <c r="M416"/>
  <c r="L416"/>
  <c r="K416"/>
  <c r="J416"/>
  <c r="I416"/>
  <c r="H416"/>
  <c r="G416"/>
  <c r="F416"/>
  <c r="E416"/>
  <c r="D416"/>
  <c r="C416"/>
  <c r="AU400"/>
  <c r="AR400"/>
  <c r="AQ400"/>
  <c r="AP400"/>
  <c r="AL400"/>
  <c r="AJ400"/>
  <c r="AH400"/>
  <c r="AF400"/>
  <c r="AD400"/>
  <c r="AC400"/>
  <c r="AB400"/>
  <c r="AA400"/>
  <c r="Z400"/>
  <c r="Y400"/>
  <c r="X400"/>
  <c r="W400"/>
  <c r="V400"/>
  <c r="U400"/>
  <c r="T400"/>
  <c r="S400"/>
  <c r="R400"/>
  <c r="Q400"/>
  <c r="P400"/>
  <c r="O400"/>
  <c r="N400"/>
  <c r="M400"/>
  <c r="L400"/>
  <c r="K400"/>
  <c r="J400"/>
  <c r="I400"/>
  <c r="H400"/>
  <c r="G400"/>
  <c r="F400"/>
  <c r="E400"/>
  <c r="D400"/>
  <c r="C400"/>
  <c r="AU337"/>
  <c r="AR337"/>
  <c r="AQ337"/>
  <c r="AP337"/>
  <c r="AL337"/>
  <c r="AJ337"/>
  <c r="AH337"/>
  <c r="AF337"/>
  <c r="AD337"/>
  <c r="AC337"/>
  <c r="AB337"/>
  <c r="AA337"/>
  <c r="Z337"/>
  <c r="Y337"/>
  <c r="X337"/>
  <c r="W337"/>
  <c r="V337"/>
  <c r="U337"/>
  <c r="T337"/>
  <c r="S337"/>
  <c r="R337"/>
  <c r="Q337"/>
  <c r="P337"/>
  <c r="O337"/>
  <c r="N337"/>
  <c r="M337"/>
  <c r="L337"/>
  <c r="K337"/>
  <c r="J337"/>
  <c r="I337"/>
  <c r="H337"/>
  <c r="G337"/>
  <c r="F337"/>
  <c r="E337"/>
  <c r="D337"/>
  <c r="C337"/>
  <c r="AU276"/>
  <c r="AR276"/>
  <c r="AQ276"/>
  <c r="AP276"/>
  <c r="AL276"/>
  <c r="AJ276"/>
  <c r="AH276"/>
  <c r="AF276"/>
  <c r="AD276"/>
  <c r="AC276"/>
  <c r="AB276"/>
  <c r="AA276"/>
  <c r="Z276"/>
  <c r="Y276"/>
  <c r="X276"/>
  <c r="W276"/>
  <c r="V276"/>
  <c r="U276"/>
  <c r="T276"/>
  <c r="S276"/>
  <c r="R276"/>
  <c r="Q276"/>
  <c r="P276"/>
  <c r="O276"/>
  <c r="N276"/>
  <c r="M276"/>
  <c r="L276"/>
  <c r="K276"/>
  <c r="J276"/>
  <c r="I276"/>
  <c r="H276"/>
  <c r="G276"/>
  <c r="F276"/>
  <c r="E276"/>
  <c r="D276"/>
  <c r="C276"/>
  <c r="AU446"/>
  <c r="AR446"/>
  <c r="AQ446"/>
  <c r="AP446"/>
  <c r="AL446"/>
  <c r="AJ446"/>
  <c r="AK446" s="1"/>
  <c r="AH446"/>
  <c r="AF446"/>
  <c r="AD446"/>
  <c r="AC446"/>
  <c r="AB446"/>
  <c r="AA446"/>
  <c r="Z446"/>
  <c r="Y446"/>
  <c r="X446"/>
  <c r="W446"/>
  <c r="V446"/>
  <c r="U446"/>
  <c r="T446"/>
  <c r="S446"/>
  <c r="R446"/>
  <c r="Q446"/>
  <c r="P446"/>
  <c r="O446"/>
  <c r="N446"/>
  <c r="M446"/>
  <c r="L446"/>
  <c r="K446"/>
  <c r="J446"/>
  <c r="I446"/>
  <c r="H446"/>
  <c r="G446"/>
  <c r="F446"/>
  <c r="E446"/>
  <c r="D446"/>
  <c r="C446"/>
  <c r="AU371"/>
  <c r="AR371"/>
  <c r="AQ371"/>
  <c r="AP371"/>
  <c r="AL371"/>
  <c r="AJ371"/>
  <c r="AH371"/>
  <c r="AF371"/>
  <c r="AD371"/>
  <c r="AC371"/>
  <c r="AB371"/>
  <c r="AA371"/>
  <c r="Z371"/>
  <c r="Y371"/>
  <c r="X371"/>
  <c r="W371"/>
  <c r="V371"/>
  <c r="U371"/>
  <c r="T371"/>
  <c r="S371"/>
  <c r="R371"/>
  <c r="Q371"/>
  <c r="P371"/>
  <c r="O371"/>
  <c r="N371"/>
  <c r="M371"/>
  <c r="L371"/>
  <c r="K371"/>
  <c r="J371"/>
  <c r="I371"/>
  <c r="H371"/>
  <c r="G371"/>
  <c r="F371"/>
  <c r="E371"/>
  <c r="D371"/>
  <c r="C371"/>
  <c r="AU334"/>
  <c r="AR334"/>
  <c r="AQ334"/>
  <c r="AP334"/>
  <c r="AL334"/>
  <c r="AJ334"/>
  <c r="AK334" s="1"/>
  <c r="AH334"/>
  <c r="AF334"/>
  <c r="AD334"/>
  <c r="AC334"/>
  <c r="AB334"/>
  <c r="AA334"/>
  <c r="Z334"/>
  <c r="Y334"/>
  <c r="X334"/>
  <c r="W334"/>
  <c r="V334"/>
  <c r="U334"/>
  <c r="T334"/>
  <c r="S334"/>
  <c r="R334"/>
  <c r="Q334"/>
  <c r="P334"/>
  <c r="O334"/>
  <c r="N334"/>
  <c r="M334"/>
  <c r="L334"/>
  <c r="K334"/>
  <c r="J334"/>
  <c r="I334"/>
  <c r="H334"/>
  <c r="G334"/>
  <c r="F334"/>
  <c r="E334"/>
  <c r="D334"/>
  <c r="C334"/>
  <c r="AU233"/>
  <c r="AR233"/>
  <c r="AQ233"/>
  <c r="AP233"/>
  <c r="AL233"/>
  <c r="AJ233"/>
  <c r="AK233" s="1"/>
  <c r="AH233"/>
  <c r="AF233"/>
  <c r="AD233"/>
  <c r="AC233"/>
  <c r="AB233"/>
  <c r="AA233"/>
  <c r="Z233"/>
  <c r="Y233"/>
  <c r="X233"/>
  <c r="W233"/>
  <c r="V233"/>
  <c r="U233"/>
  <c r="T233"/>
  <c r="S233"/>
  <c r="R233"/>
  <c r="Q233"/>
  <c r="P233"/>
  <c r="O233"/>
  <c r="N233"/>
  <c r="M233"/>
  <c r="L233"/>
  <c r="K233"/>
  <c r="J233"/>
  <c r="I233"/>
  <c r="H233"/>
  <c r="G233"/>
  <c r="F233"/>
  <c r="E233"/>
  <c r="D233"/>
  <c r="C233"/>
  <c r="AU191"/>
  <c r="AR191"/>
  <c r="AQ191"/>
  <c r="AP191"/>
  <c r="AL191"/>
  <c r="AJ191"/>
  <c r="AK191" s="1"/>
  <c r="AH191"/>
  <c r="AF191"/>
  <c r="AD191"/>
  <c r="AC191"/>
  <c r="AB191"/>
  <c r="AA191"/>
  <c r="Z191"/>
  <c r="Y191"/>
  <c r="X191"/>
  <c r="W191"/>
  <c r="V191"/>
  <c r="U191"/>
  <c r="T191"/>
  <c r="S191"/>
  <c r="R191"/>
  <c r="Q191"/>
  <c r="P191"/>
  <c r="O191"/>
  <c r="N191"/>
  <c r="M191"/>
  <c r="L191"/>
  <c r="K191"/>
  <c r="J191"/>
  <c r="I191"/>
  <c r="H191"/>
  <c r="G191"/>
  <c r="F191"/>
  <c r="E191"/>
  <c r="D191"/>
  <c r="C191"/>
  <c r="AU420"/>
  <c r="AR420"/>
  <c r="AQ420"/>
  <c r="AP420"/>
  <c r="AL420"/>
  <c r="AJ420"/>
  <c r="AH420"/>
  <c r="AF420"/>
  <c r="AD420"/>
  <c r="AC420"/>
  <c r="AB420"/>
  <c r="AA420"/>
  <c r="Z420"/>
  <c r="Y420"/>
  <c r="X420"/>
  <c r="W420"/>
  <c r="V420"/>
  <c r="U420"/>
  <c r="T420"/>
  <c r="S420"/>
  <c r="R420"/>
  <c r="Q420"/>
  <c r="P420"/>
  <c r="O420"/>
  <c r="N420"/>
  <c r="M420"/>
  <c r="L420"/>
  <c r="K420"/>
  <c r="J420"/>
  <c r="I420"/>
  <c r="H420"/>
  <c r="G420"/>
  <c r="F420"/>
  <c r="E420"/>
  <c r="D420"/>
  <c r="C420"/>
  <c r="AU332"/>
  <c r="AR332"/>
  <c r="AQ332"/>
  <c r="AP332"/>
  <c r="AL332"/>
  <c r="AJ332"/>
  <c r="AH332"/>
  <c r="AF332"/>
  <c r="AD332"/>
  <c r="AC332"/>
  <c r="AB332"/>
  <c r="AA332"/>
  <c r="Z332"/>
  <c r="Y332"/>
  <c r="X332"/>
  <c r="W332"/>
  <c r="V332"/>
  <c r="U332"/>
  <c r="T332"/>
  <c r="S332"/>
  <c r="R332"/>
  <c r="Q332"/>
  <c r="P332"/>
  <c r="O332"/>
  <c r="N332"/>
  <c r="M332"/>
  <c r="L332"/>
  <c r="K332"/>
  <c r="J332"/>
  <c r="I332"/>
  <c r="H332"/>
  <c r="G332"/>
  <c r="F332"/>
  <c r="E332"/>
  <c r="D332"/>
  <c r="C332"/>
  <c r="AU327"/>
  <c r="AR327"/>
  <c r="AQ327"/>
  <c r="AP327"/>
  <c r="AL327"/>
  <c r="AJ327"/>
  <c r="AK327" s="1"/>
  <c r="AH327"/>
  <c r="AF327"/>
  <c r="AD327"/>
  <c r="AC327"/>
  <c r="AB327"/>
  <c r="AA327"/>
  <c r="Z327"/>
  <c r="Y327"/>
  <c r="X327"/>
  <c r="W327"/>
  <c r="V327"/>
  <c r="U327"/>
  <c r="T327"/>
  <c r="S327"/>
  <c r="R327"/>
  <c r="Q327"/>
  <c r="P327"/>
  <c r="O327"/>
  <c r="N327"/>
  <c r="M327"/>
  <c r="L327"/>
  <c r="K327"/>
  <c r="J327"/>
  <c r="I327"/>
  <c r="H327"/>
  <c r="G327"/>
  <c r="F327"/>
  <c r="E327"/>
  <c r="D327"/>
  <c r="C327"/>
  <c r="AU321"/>
  <c r="AR321"/>
  <c r="AQ321"/>
  <c r="AP321"/>
  <c r="AL321"/>
  <c r="AJ321"/>
  <c r="AK321" s="1"/>
  <c r="AH321"/>
  <c r="AF321"/>
  <c r="AD321"/>
  <c r="AC321"/>
  <c r="AB321"/>
  <c r="AA321"/>
  <c r="Z321"/>
  <c r="Y321"/>
  <c r="X321"/>
  <c r="W321"/>
  <c r="V321"/>
  <c r="U321"/>
  <c r="T321"/>
  <c r="S321"/>
  <c r="R321"/>
  <c r="Q321"/>
  <c r="P321"/>
  <c r="O321"/>
  <c r="N321"/>
  <c r="M321"/>
  <c r="L321"/>
  <c r="K321"/>
  <c r="J321"/>
  <c r="I321"/>
  <c r="H321"/>
  <c r="G321"/>
  <c r="F321"/>
  <c r="E321"/>
  <c r="D321"/>
  <c r="C321"/>
  <c r="AU319"/>
  <c r="AR319"/>
  <c r="AQ319"/>
  <c r="AP319"/>
  <c r="AL319"/>
  <c r="AJ319"/>
  <c r="AK319" s="1"/>
  <c r="AH319"/>
  <c r="AF319"/>
  <c r="AD319"/>
  <c r="AC319"/>
  <c r="AB319"/>
  <c r="AA319"/>
  <c r="Z319"/>
  <c r="Y319"/>
  <c r="X319"/>
  <c r="W319"/>
  <c r="V319"/>
  <c r="U319"/>
  <c r="T319"/>
  <c r="S319"/>
  <c r="R319"/>
  <c r="Q319"/>
  <c r="P319"/>
  <c r="O319"/>
  <c r="N319"/>
  <c r="M319"/>
  <c r="L319"/>
  <c r="K319"/>
  <c r="J319"/>
  <c r="I319"/>
  <c r="H319"/>
  <c r="G319"/>
  <c r="F319"/>
  <c r="E319"/>
  <c r="D319"/>
  <c r="C319"/>
  <c r="AU421"/>
  <c r="AR421"/>
  <c r="AQ421"/>
  <c r="AP421"/>
  <c r="AL421"/>
  <c r="AJ421"/>
  <c r="AK421" s="1"/>
  <c r="AH421"/>
  <c r="AF421"/>
  <c r="AD421"/>
  <c r="AC421"/>
  <c r="AB421"/>
  <c r="AA421"/>
  <c r="Z421"/>
  <c r="Y421"/>
  <c r="X421"/>
  <c r="W421"/>
  <c r="V421"/>
  <c r="U421"/>
  <c r="T421"/>
  <c r="S421"/>
  <c r="R421"/>
  <c r="Q421"/>
  <c r="P421"/>
  <c r="O421"/>
  <c r="N421"/>
  <c r="M421"/>
  <c r="L421"/>
  <c r="K421"/>
  <c r="J421"/>
  <c r="I421"/>
  <c r="H421"/>
  <c r="G421"/>
  <c r="F421"/>
  <c r="E421"/>
  <c r="D421"/>
  <c r="C421"/>
  <c r="AU385"/>
  <c r="AR385"/>
  <c r="AQ385"/>
  <c r="AP385"/>
  <c r="AL385"/>
  <c r="AJ385"/>
  <c r="AK385" s="1"/>
  <c r="AH385"/>
  <c r="AF385"/>
  <c r="AD385"/>
  <c r="AC385"/>
  <c r="AB385"/>
  <c r="AA385"/>
  <c r="Z385"/>
  <c r="Y385"/>
  <c r="X385"/>
  <c r="W385"/>
  <c r="V385"/>
  <c r="U385"/>
  <c r="T385"/>
  <c r="S385"/>
  <c r="R385"/>
  <c r="Q385"/>
  <c r="P385"/>
  <c r="O385"/>
  <c r="N385"/>
  <c r="M385"/>
  <c r="L385"/>
  <c r="K385"/>
  <c r="J385"/>
  <c r="I385"/>
  <c r="H385"/>
  <c r="G385"/>
  <c r="F385"/>
  <c r="E385"/>
  <c r="D385"/>
  <c r="C385"/>
  <c r="AU369"/>
  <c r="AR369"/>
  <c r="AQ369"/>
  <c r="AP369"/>
  <c r="AL369"/>
  <c r="AJ369"/>
  <c r="AK369" s="1"/>
  <c r="AH369"/>
  <c r="AF369"/>
  <c r="AD369"/>
  <c r="AC369"/>
  <c r="AB369"/>
  <c r="AA369"/>
  <c r="Z369"/>
  <c r="Y369"/>
  <c r="X369"/>
  <c r="W369"/>
  <c r="V369"/>
  <c r="U369"/>
  <c r="T369"/>
  <c r="S369"/>
  <c r="R369"/>
  <c r="Q369"/>
  <c r="P369"/>
  <c r="O369"/>
  <c r="N369"/>
  <c r="M369"/>
  <c r="L369"/>
  <c r="K369"/>
  <c r="J369"/>
  <c r="I369"/>
  <c r="H369"/>
  <c r="G369"/>
  <c r="F369"/>
  <c r="E369"/>
  <c r="D369"/>
  <c r="C369"/>
  <c r="AU185"/>
  <c r="AR185"/>
  <c r="AQ185"/>
  <c r="AP185"/>
  <c r="AL185"/>
  <c r="AJ185"/>
  <c r="AK185" s="1"/>
  <c r="AH185"/>
  <c r="AF185"/>
  <c r="AD185"/>
  <c r="AC185"/>
  <c r="AB185"/>
  <c r="AA185"/>
  <c r="Z185"/>
  <c r="Y185"/>
  <c r="X185"/>
  <c r="W185"/>
  <c r="V185"/>
  <c r="U185"/>
  <c r="T185"/>
  <c r="S185"/>
  <c r="R185"/>
  <c r="Q185"/>
  <c r="P185"/>
  <c r="O185"/>
  <c r="N185"/>
  <c r="M185"/>
  <c r="L185"/>
  <c r="K185"/>
  <c r="J185"/>
  <c r="I185"/>
  <c r="H185"/>
  <c r="G185"/>
  <c r="F185"/>
  <c r="E185"/>
  <c r="D185"/>
  <c r="C185"/>
  <c r="AU341"/>
  <c r="AR341"/>
  <c r="AQ341"/>
  <c r="AP341"/>
  <c r="AL341"/>
  <c r="AJ341"/>
  <c r="AK341" s="1"/>
  <c r="AH341"/>
  <c r="AF341"/>
  <c r="AD341"/>
  <c r="AC341"/>
  <c r="AB341"/>
  <c r="AA341"/>
  <c r="Z341"/>
  <c r="Y341"/>
  <c r="X341"/>
  <c r="W341"/>
  <c r="V341"/>
  <c r="U341"/>
  <c r="T341"/>
  <c r="S341"/>
  <c r="R341"/>
  <c r="Q341"/>
  <c r="P341"/>
  <c r="O341"/>
  <c r="N341"/>
  <c r="M341"/>
  <c r="L341"/>
  <c r="K341"/>
  <c r="J341"/>
  <c r="I341"/>
  <c r="H341"/>
  <c r="G341"/>
  <c r="F341"/>
  <c r="E341"/>
  <c r="D341"/>
  <c r="C341"/>
  <c r="AU312"/>
  <c r="AR312"/>
  <c r="AQ312"/>
  <c r="AP312"/>
  <c r="AL312"/>
  <c r="AJ312"/>
  <c r="AH312"/>
  <c r="AF312"/>
  <c r="AD312"/>
  <c r="AC312"/>
  <c r="AB312"/>
  <c r="AA312"/>
  <c r="Z312"/>
  <c r="Y312"/>
  <c r="X312"/>
  <c r="W312"/>
  <c r="V312"/>
  <c r="U312"/>
  <c r="T312"/>
  <c r="S312"/>
  <c r="R312"/>
  <c r="Q312"/>
  <c r="P312"/>
  <c r="O312"/>
  <c r="N312"/>
  <c r="M312"/>
  <c r="L312"/>
  <c r="K312"/>
  <c r="J312"/>
  <c r="I312"/>
  <c r="H312"/>
  <c r="G312"/>
  <c r="F312"/>
  <c r="E312"/>
  <c r="D312"/>
  <c r="C312"/>
  <c r="AU347"/>
  <c r="AR347"/>
  <c r="AQ347"/>
  <c r="AP347"/>
  <c r="AL347"/>
  <c r="AJ347"/>
  <c r="AH347"/>
  <c r="AF347"/>
  <c r="AD347"/>
  <c r="AC347"/>
  <c r="AB347"/>
  <c r="AA347"/>
  <c r="Z347"/>
  <c r="Y347"/>
  <c r="X347"/>
  <c r="W347"/>
  <c r="V347"/>
  <c r="U347"/>
  <c r="T347"/>
  <c r="S347"/>
  <c r="R347"/>
  <c r="Q347"/>
  <c r="P347"/>
  <c r="O347"/>
  <c r="N347"/>
  <c r="M347"/>
  <c r="L347"/>
  <c r="K347"/>
  <c r="J347"/>
  <c r="I347"/>
  <c r="H347"/>
  <c r="G347"/>
  <c r="F347"/>
  <c r="E347"/>
  <c r="D347"/>
  <c r="C347"/>
  <c r="AU310"/>
  <c r="AR310"/>
  <c r="AQ310"/>
  <c r="AP310"/>
  <c r="AL310"/>
  <c r="AJ310"/>
  <c r="AH310"/>
  <c r="AF310"/>
  <c r="AD310"/>
  <c r="AC310"/>
  <c r="AB310"/>
  <c r="AA310"/>
  <c r="Z310"/>
  <c r="Y310"/>
  <c r="X310"/>
  <c r="W310"/>
  <c r="V310"/>
  <c r="U310"/>
  <c r="T310"/>
  <c r="S310"/>
  <c r="R310"/>
  <c r="Q310"/>
  <c r="P310"/>
  <c r="O310"/>
  <c r="N310"/>
  <c r="M310"/>
  <c r="L310"/>
  <c r="K310"/>
  <c r="J310"/>
  <c r="I310"/>
  <c r="H310"/>
  <c r="G310"/>
  <c r="F310"/>
  <c r="E310"/>
  <c r="D310"/>
  <c r="C310"/>
  <c r="AU359"/>
  <c r="AR359"/>
  <c r="AQ359"/>
  <c r="AP359"/>
  <c r="AL359"/>
  <c r="AJ359"/>
  <c r="AK359" s="1"/>
  <c r="AH359"/>
  <c r="AF359"/>
  <c r="AD359"/>
  <c r="AC359"/>
  <c r="AB359"/>
  <c r="AA359"/>
  <c r="Z359"/>
  <c r="Y359"/>
  <c r="X359"/>
  <c r="W359"/>
  <c r="V359"/>
  <c r="U359"/>
  <c r="T359"/>
  <c r="S359"/>
  <c r="R359"/>
  <c r="Q359"/>
  <c r="P359"/>
  <c r="O359"/>
  <c r="N359"/>
  <c r="M359"/>
  <c r="L359"/>
  <c r="K359"/>
  <c r="J359"/>
  <c r="I359"/>
  <c r="H359"/>
  <c r="G359"/>
  <c r="F359"/>
  <c r="E359"/>
  <c r="D359"/>
  <c r="C359"/>
  <c r="AU357"/>
  <c r="AR357"/>
  <c r="AQ357"/>
  <c r="AP357"/>
  <c r="AL357"/>
  <c r="AJ357"/>
  <c r="AK357" s="1"/>
  <c r="AH357"/>
  <c r="AF357"/>
  <c r="AD357"/>
  <c r="AC357"/>
  <c r="AB357"/>
  <c r="AA357"/>
  <c r="Z357"/>
  <c r="Y357"/>
  <c r="X357"/>
  <c r="W357"/>
  <c r="V357"/>
  <c r="U357"/>
  <c r="T357"/>
  <c r="S357"/>
  <c r="R357"/>
  <c r="Q357"/>
  <c r="P357"/>
  <c r="O357"/>
  <c r="N357"/>
  <c r="M357"/>
  <c r="L357"/>
  <c r="K357"/>
  <c r="J357"/>
  <c r="I357"/>
  <c r="H357"/>
  <c r="G357"/>
  <c r="F357"/>
  <c r="E357"/>
  <c r="D357"/>
  <c r="C357"/>
  <c r="AU331"/>
  <c r="AR331"/>
  <c r="AQ331"/>
  <c r="AP331"/>
  <c r="AL331"/>
  <c r="AJ331"/>
  <c r="AK331" s="1"/>
  <c r="AH331"/>
  <c r="AF331"/>
  <c r="AD331"/>
  <c r="AC331"/>
  <c r="AB331"/>
  <c r="AA331"/>
  <c r="Z331"/>
  <c r="Y331"/>
  <c r="X331"/>
  <c r="W331"/>
  <c r="V331"/>
  <c r="U331"/>
  <c r="T331"/>
  <c r="S331"/>
  <c r="R331"/>
  <c r="Q331"/>
  <c r="P331"/>
  <c r="O331"/>
  <c r="N331"/>
  <c r="M331"/>
  <c r="L331"/>
  <c r="K331"/>
  <c r="J331"/>
  <c r="I331"/>
  <c r="H331"/>
  <c r="G331"/>
  <c r="F331"/>
  <c r="E331"/>
  <c r="D331"/>
  <c r="C331"/>
  <c r="AU308"/>
  <c r="AR308"/>
  <c r="AQ308"/>
  <c r="AP308"/>
  <c r="AL308"/>
  <c r="AJ308"/>
  <c r="AK308" s="1"/>
  <c r="AH308"/>
  <c r="AF308"/>
  <c r="AD308"/>
  <c r="AC308"/>
  <c r="AB308"/>
  <c r="AA308"/>
  <c r="Z308"/>
  <c r="Y308"/>
  <c r="X308"/>
  <c r="W308"/>
  <c r="V308"/>
  <c r="U308"/>
  <c r="T308"/>
  <c r="S308"/>
  <c r="R308"/>
  <c r="Q308"/>
  <c r="P308"/>
  <c r="O308"/>
  <c r="N308"/>
  <c r="M308"/>
  <c r="L308"/>
  <c r="K308"/>
  <c r="J308"/>
  <c r="I308"/>
  <c r="H308"/>
  <c r="G308"/>
  <c r="F308"/>
  <c r="E308"/>
  <c r="D308"/>
  <c r="C308"/>
  <c r="AU301"/>
  <c r="AR301"/>
  <c r="AQ301"/>
  <c r="AP301"/>
  <c r="AL301"/>
  <c r="AJ301"/>
  <c r="AK301" s="1"/>
  <c r="AH301"/>
  <c r="AF301"/>
  <c r="AD301"/>
  <c r="AC301"/>
  <c r="AB301"/>
  <c r="AA301"/>
  <c r="Z301"/>
  <c r="Y301"/>
  <c r="X301"/>
  <c r="W301"/>
  <c r="V301"/>
  <c r="U301"/>
  <c r="T301"/>
  <c r="S301"/>
  <c r="R301"/>
  <c r="Q301"/>
  <c r="P301"/>
  <c r="O301"/>
  <c r="N301"/>
  <c r="M301"/>
  <c r="L301"/>
  <c r="K301"/>
  <c r="J301"/>
  <c r="I301"/>
  <c r="H301"/>
  <c r="G301"/>
  <c r="F301"/>
  <c r="E301"/>
  <c r="D301"/>
  <c r="C301"/>
  <c r="AU423"/>
  <c r="AR423"/>
  <c r="AQ423"/>
  <c r="AP423"/>
  <c r="AL423"/>
  <c r="AJ423"/>
  <c r="AK423" s="1"/>
  <c r="AH423"/>
  <c r="AF423"/>
  <c r="AD423"/>
  <c r="AC423"/>
  <c r="AB423"/>
  <c r="AA423"/>
  <c r="Z423"/>
  <c r="Y423"/>
  <c r="X423"/>
  <c r="W423"/>
  <c r="V423"/>
  <c r="U423"/>
  <c r="T423"/>
  <c r="S423"/>
  <c r="R423"/>
  <c r="Q423"/>
  <c r="P423"/>
  <c r="O423"/>
  <c r="N423"/>
  <c r="M423"/>
  <c r="L423"/>
  <c r="K423"/>
  <c r="J423"/>
  <c r="I423"/>
  <c r="H423"/>
  <c r="G423"/>
  <c r="F423"/>
  <c r="E423"/>
  <c r="D423"/>
  <c r="C423"/>
  <c r="AU398"/>
  <c r="AR398"/>
  <c r="AQ398"/>
  <c r="AP398"/>
  <c r="AL398"/>
  <c r="AJ398"/>
  <c r="AK398" s="1"/>
  <c r="AH398"/>
  <c r="AF398"/>
  <c r="AD398"/>
  <c r="AC398"/>
  <c r="AB398"/>
  <c r="AA398"/>
  <c r="Z398"/>
  <c r="Y398"/>
  <c r="X398"/>
  <c r="W398"/>
  <c r="V398"/>
  <c r="U398"/>
  <c r="T398"/>
  <c r="S398"/>
  <c r="R398"/>
  <c r="Q398"/>
  <c r="P398"/>
  <c r="O398"/>
  <c r="N398"/>
  <c r="M398"/>
  <c r="L398"/>
  <c r="K398"/>
  <c r="J398"/>
  <c r="I398"/>
  <c r="H398"/>
  <c r="G398"/>
  <c r="F398"/>
  <c r="E398"/>
  <c r="D398"/>
  <c r="C398"/>
  <c r="AU382"/>
  <c r="AR382"/>
  <c r="AQ382"/>
  <c r="AP382"/>
  <c r="AL382"/>
  <c r="AJ382"/>
  <c r="AH382"/>
  <c r="AF382"/>
  <c r="AD382"/>
  <c r="AC382"/>
  <c r="AB382"/>
  <c r="AA382"/>
  <c r="Z382"/>
  <c r="Y382"/>
  <c r="X382"/>
  <c r="W382"/>
  <c r="V382"/>
  <c r="U382"/>
  <c r="T382"/>
  <c r="S382"/>
  <c r="R382"/>
  <c r="Q382"/>
  <c r="P382"/>
  <c r="O382"/>
  <c r="N382"/>
  <c r="M382"/>
  <c r="L382"/>
  <c r="K382"/>
  <c r="J382"/>
  <c r="I382"/>
  <c r="H382"/>
  <c r="G382"/>
  <c r="F382"/>
  <c r="E382"/>
  <c r="D382"/>
  <c r="C382"/>
  <c r="AU324"/>
  <c r="AR324"/>
  <c r="AQ324"/>
  <c r="AP324"/>
  <c r="AL324"/>
  <c r="AJ324"/>
  <c r="AK324" s="1"/>
  <c r="AH324"/>
  <c r="AF324"/>
  <c r="AD324"/>
  <c r="AC324"/>
  <c r="AB324"/>
  <c r="AA324"/>
  <c r="Z324"/>
  <c r="Y324"/>
  <c r="X324"/>
  <c r="W324"/>
  <c r="V324"/>
  <c r="U324"/>
  <c r="T324"/>
  <c r="S324"/>
  <c r="R324"/>
  <c r="Q324"/>
  <c r="P324"/>
  <c r="O324"/>
  <c r="N324"/>
  <c r="M324"/>
  <c r="L324"/>
  <c r="K324"/>
  <c r="J324"/>
  <c r="I324"/>
  <c r="H324"/>
  <c r="G324"/>
  <c r="F324"/>
  <c r="E324"/>
  <c r="D324"/>
  <c r="C324"/>
  <c r="AU297"/>
  <c r="AR297"/>
  <c r="AQ297"/>
  <c r="AP297"/>
  <c r="AL297"/>
  <c r="AJ297"/>
  <c r="AK297" s="1"/>
  <c r="AH297"/>
  <c r="AF297"/>
  <c r="AD297"/>
  <c r="AC297"/>
  <c r="AB297"/>
  <c r="AA297"/>
  <c r="Z297"/>
  <c r="Y297"/>
  <c r="X297"/>
  <c r="W297"/>
  <c r="V297"/>
  <c r="U297"/>
  <c r="T297"/>
  <c r="S297"/>
  <c r="R297"/>
  <c r="Q297"/>
  <c r="P297"/>
  <c r="O297"/>
  <c r="N297"/>
  <c r="M297"/>
  <c r="L297"/>
  <c r="K297"/>
  <c r="J297"/>
  <c r="I297"/>
  <c r="H297"/>
  <c r="G297"/>
  <c r="F297"/>
  <c r="E297"/>
  <c r="D297"/>
  <c r="C297"/>
  <c r="AU280"/>
  <c r="AR280"/>
  <c r="AQ280"/>
  <c r="AP280"/>
  <c r="AL280"/>
  <c r="AJ280"/>
  <c r="AK280" s="1"/>
  <c r="AH280"/>
  <c r="AF280"/>
  <c r="AD280"/>
  <c r="AC280"/>
  <c r="AB280"/>
  <c r="AA280"/>
  <c r="Z280"/>
  <c r="Y280"/>
  <c r="X280"/>
  <c r="W280"/>
  <c r="V280"/>
  <c r="U280"/>
  <c r="T280"/>
  <c r="S280"/>
  <c r="R280"/>
  <c r="Q280"/>
  <c r="P280"/>
  <c r="O280"/>
  <c r="N280"/>
  <c r="M280"/>
  <c r="L280"/>
  <c r="K280"/>
  <c r="J280"/>
  <c r="I280"/>
  <c r="H280"/>
  <c r="G280"/>
  <c r="F280"/>
  <c r="E280"/>
  <c r="D280"/>
  <c r="C280"/>
  <c r="AU256"/>
  <c r="AR256"/>
  <c r="AQ256"/>
  <c r="AP256"/>
  <c r="AL256"/>
  <c r="AJ256"/>
  <c r="AK256" s="1"/>
  <c r="AH256"/>
  <c r="AF256"/>
  <c r="AD256"/>
  <c r="AC256"/>
  <c r="AB256"/>
  <c r="AA256"/>
  <c r="Z256"/>
  <c r="Y256"/>
  <c r="X256"/>
  <c r="W256"/>
  <c r="V256"/>
  <c r="U256"/>
  <c r="T256"/>
  <c r="S256"/>
  <c r="R256"/>
  <c r="Q256"/>
  <c r="P256"/>
  <c r="O256"/>
  <c r="N256"/>
  <c r="M256"/>
  <c r="L256"/>
  <c r="K256"/>
  <c r="J256"/>
  <c r="I256"/>
  <c r="H256"/>
  <c r="G256"/>
  <c r="F256"/>
  <c r="E256"/>
  <c r="D256"/>
  <c r="C256"/>
  <c r="AU229"/>
  <c r="AR229"/>
  <c r="AQ229"/>
  <c r="AP229"/>
  <c r="AL229"/>
  <c r="AJ229"/>
  <c r="AK229" s="1"/>
  <c r="AH229"/>
  <c r="AF229"/>
  <c r="AD229"/>
  <c r="AC229"/>
  <c r="AB229"/>
  <c r="AA229"/>
  <c r="Z229"/>
  <c r="Y229"/>
  <c r="X229"/>
  <c r="W229"/>
  <c r="V229"/>
  <c r="U229"/>
  <c r="T229"/>
  <c r="S229"/>
  <c r="R229"/>
  <c r="Q229"/>
  <c r="P229"/>
  <c r="O229"/>
  <c r="N229"/>
  <c r="M229"/>
  <c r="L229"/>
  <c r="K229"/>
  <c r="J229"/>
  <c r="I229"/>
  <c r="H229"/>
  <c r="G229"/>
  <c r="F229"/>
  <c r="E229"/>
  <c r="D229"/>
  <c r="C229"/>
  <c r="AU225"/>
  <c r="AR225"/>
  <c r="AQ225"/>
  <c r="AP225"/>
  <c r="AL225"/>
  <c r="AJ225"/>
  <c r="AK225" s="1"/>
  <c r="AH225"/>
  <c r="AF225"/>
  <c r="AD225"/>
  <c r="AC225"/>
  <c r="AB225"/>
  <c r="AA225"/>
  <c r="Z225"/>
  <c r="Y225"/>
  <c r="X225"/>
  <c r="W225"/>
  <c r="V225"/>
  <c r="U225"/>
  <c r="T225"/>
  <c r="S225"/>
  <c r="R225"/>
  <c r="Q225"/>
  <c r="P225"/>
  <c r="O225"/>
  <c r="N225"/>
  <c r="M225"/>
  <c r="L225"/>
  <c r="K225"/>
  <c r="J225"/>
  <c r="I225"/>
  <c r="H225"/>
  <c r="G225"/>
  <c r="F225"/>
  <c r="E225"/>
  <c r="D225"/>
  <c r="C225"/>
  <c r="AU218"/>
  <c r="AR218"/>
  <c r="AQ218"/>
  <c r="AP218"/>
  <c r="AL218"/>
  <c r="AJ218"/>
  <c r="AK218" s="1"/>
  <c r="AH218"/>
  <c r="AF218"/>
  <c r="AD218"/>
  <c r="AC218"/>
  <c r="AB218"/>
  <c r="AA218"/>
  <c r="Z218"/>
  <c r="Y218"/>
  <c r="X218"/>
  <c r="W218"/>
  <c r="V218"/>
  <c r="U218"/>
  <c r="T218"/>
  <c r="S218"/>
  <c r="R218"/>
  <c r="Q218"/>
  <c r="P218"/>
  <c r="O218"/>
  <c r="N218"/>
  <c r="M218"/>
  <c r="L218"/>
  <c r="K218"/>
  <c r="J218"/>
  <c r="I218"/>
  <c r="H218"/>
  <c r="G218"/>
  <c r="F218"/>
  <c r="E218"/>
  <c r="D218"/>
  <c r="C218"/>
  <c r="AU204"/>
  <c r="AR204"/>
  <c r="AQ204"/>
  <c r="AP204"/>
  <c r="AL204"/>
  <c r="AJ204"/>
  <c r="AK204" s="1"/>
  <c r="AH204"/>
  <c r="AF204"/>
  <c r="AD204"/>
  <c r="AC204"/>
  <c r="AB204"/>
  <c r="AA204"/>
  <c r="Z204"/>
  <c r="Y204"/>
  <c r="X204"/>
  <c r="W204"/>
  <c r="V204"/>
  <c r="U204"/>
  <c r="T204"/>
  <c r="S204"/>
  <c r="R204"/>
  <c r="Q204"/>
  <c r="P204"/>
  <c r="O204"/>
  <c r="N204"/>
  <c r="M204"/>
  <c r="L204"/>
  <c r="K204"/>
  <c r="J204"/>
  <c r="I204"/>
  <c r="H204"/>
  <c r="G204"/>
  <c r="F204"/>
  <c r="E204"/>
  <c r="D204"/>
  <c r="C204"/>
  <c r="AU193"/>
  <c r="AR193"/>
  <c r="AQ193"/>
  <c r="AP193"/>
  <c r="AL193"/>
  <c r="AJ193"/>
  <c r="AK193" s="1"/>
  <c r="AH193"/>
  <c r="AF193"/>
  <c r="AD193"/>
  <c r="AC193"/>
  <c r="AB193"/>
  <c r="AA193"/>
  <c r="Z193"/>
  <c r="Y193"/>
  <c r="X193"/>
  <c r="W193"/>
  <c r="V193"/>
  <c r="U193"/>
  <c r="T193"/>
  <c r="S193"/>
  <c r="R193"/>
  <c r="Q193"/>
  <c r="P193"/>
  <c r="O193"/>
  <c r="N193"/>
  <c r="M193"/>
  <c r="L193"/>
  <c r="K193"/>
  <c r="J193"/>
  <c r="I193"/>
  <c r="H193"/>
  <c r="G193"/>
  <c r="F193"/>
  <c r="E193"/>
  <c r="D193"/>
  <c r="C193"/>
  <c r="AU181"/>
  <c r="AR181"/>
  <c r="AQ181"/>
  <c r="AP181"/>
  <c r="AL181"/>
  <c r="AJ181"/>
  <c r="AH181"/>
  <c r="AF181"/>
  <c r="AD181"/>
  <c r="AC181"/>
  <c r="AB181"/>
  <c r="AA181"/>
  <c r="Z181"/>
  <c r="Y181"/>
  <c r="X181"/>
  <c r="W181"/>
  <c r="V181"/>
  <c r="U181"/>
  <c r="T181"/>
  <c r="S181"/>
  <c r="R181"/>
  <c r="Q181"/>
  <c r="P181"/>
  <c r="O181"/>
  <c r="N181"/>
  <c r="M181"/>
  <c r="L181"/>
  <c r="K181"/>
  <c r="J181"/>
  <c r="I181"/>
  <c r="H181"/>
  <c r="G181"/>
  <c r="F181"/>
  <c r="E181"/>
  <c r="D181"/>
  <c r="C181"/>
  <c r="AU161"/>
  <c r="AR161"/>
  <c r="AQ161"/>
  <c r="AP161"/>
  <c r="AL161"/>
  <c r="AJ161"/>
  <c r="AK161" s="1"/>
  <c r="AH161"/>
  <c r="AF161"/>
  <c r="AD161"/>
  <c r="AC161"/>
  <c r="AB161"/>
  <c r="AA161"/>
  <c r="Z161"/>
  <c r="Y161"/>
  <c r="X161"/>
  <c r="W161"/>
  <c r="V161"/>
  <c r="U161"/>
  <c r="T161"/>
  <c r="S161"/>
  <c r="R161"/>
  <c r="Q161"/>
  <c r="P161"/>
  <c r="O161"/>
  <c r="N161"/>
  <c r="M161"/>
  <c r="L161"/>
  <c r="K161"/>
  <c r="J161"/>
  <c r="I161"/>
  <c r="H161"/>
  <c r="G161"/>
  <c r="F161"/>
  <c r="E161"/>
  <c r="D161"/>
  <c r="C161"/>
  <c r="AU49"/>
  <c r="AR49"/>
  <c r="AQ49"/>
  <c r="AP49"/>
  <c r="AL49"/>
  <c r="AJ49"/>
  <c r="AK49" s="1"/>
  <c r="AH49"/>
  <c r="AF49"/>
  <c r="AD49"/>
  <c r="AC49"/>
  <c r="AB49"/>
  <c r="AA49"/>
  <c r="Z49"/>
  <c r="Y49"/>
  <c r="X49"/>
  <c r="W49"/>
  <c r="V49"/>
  <c r="U49"/>
  <c r="T49"/>
  <c r="S49"/>
  <c r="R49"/>
  <c r="Q49"/>
  <c r="P49"/>
  <c r="O49"/>
  <c r="N49"/>
  <c r="M49"/>
  <c r="L49"/>
  <c r="K49"/>
  <c r="J49"/>
  <c r="I49"/>
  <c r="H49"/>
  <c r="G49"/>
  <c r="F49"/>
  <c r="E49"/>
  <c r="D49"/>
  <c r="C49"/>
  <c r="AU48"/>
  <c r="AR48"/>
  <c r="AQ48"/>
  <c r="AP48"/>
  <c r="AL48"/>
  <c r="AJ48"/>
  <c r="AK48" s="1"/>
  <c r="AH48"/>
  <c r="AF48"/>
  <c r="AD48"/>
  <c r="AC48"/>
  <c r="AB48"/>
  <c r="AA48"/>
  <c r="Z48"/>
  <c r="Y48"/>
  <c r="X48"/>
  <c r="W48"/>
  <c r="V48"/>
  <c r="U48"/>
  <c r="T48"/>
  <c r="S48"/>
  <c r="R48"/>
  <c r="Q48"/>
  <c r="P48"/>
  <c r="O48"/>
  <c r="N48"/>
  <c r="M48"/>
  <c r="L48"/>
  <c r="K48"/>
  <c r="J48"/>
  <c r="I48"/>
  <c r="H48"/>
  <c r="G48"/>
  <c r="F48"/>
  <c r="E48"/>
  <c r="D48"/>
  <c r="C48"/>
  <c r="AU47"/>
  <c r="AR47"/>
  <c r="AQ47"/>
  <c r="AP47"/>
  <c r="AL47"/>
  <c r="AJ47"/>
  <c r="AK47" s="1"/>
  <c r="AH47"/>
  <c r="AF47"/>
  <c r="AD47"/>
  <c r="AC47"/>
  <c r="AB47"/>
  <c r="AA47"/>
  <c r="Z47"/>
  <c r="Y47"/>
  <c r="X47"/>
  <c r="W47"/>
  <c r="V47"/>
  <c r="U47"/>
  <c r="T47"/>
  <c r="S47"/>
  <c r="R47"/>
  <c r="Q47"/>
  <c r="P47"/>
  <c r="O47"/>
  <c r="N47"/>
  <c r="M47"/>
  <c r="L47"/>
  <c r="K47"/>
  <c r="J47"/>
  <c r="I47"/>
  <c r="H47"/>
  <c r="G47"/>
  <c r="F47"/>
  <c r="E47"/>
  <c r="D47"/>
  <c r="C47"/>
  <c r="AU30"/>
  <c r="AR30"/>
  <c r="AQ30"/>
  <c r="AP30"/>
  <c r="AL30"/>
  <c r="AJ30"/>
  <c r="AK30" s="1"/>
  <c r="AH30"/>
  <c r="AF30"/>
  <c r="AD30"/>
  <c r="AC30"/>
  <c r="AB30"/>
  <c r="AA30"/>
  <c r="Z30"/>
  <c r="Y30"/>
  <c r="X30"/>
  <c r="W30"/>
  <c r="V30"/>
  <c r="U30"/>
  <c r="T30"/>
  <c r="S30"/>
  <c r="R30"/>
  <c r="Q30"/>
  <c r="P30"/>
  <c r="O30"/>
  <c r="N30"/>
  <c r="M30"/>
  <c r="L30"/>
  <c r="K30"/>
  <c r="J30"/>
  <c r="I30"/>
  <c r="H30"/>
  <c r="G30"/>
  <c r="F30"/>
  <c r="E30"/>
  <c r="D30"/>
  <c r="C30"/>
  <c r="AU296"/>
  <c r="AR296"/>
  <c r="AQ296"/>
  <c r="AP296"/>
  <c r="AL296"/>
  <c r="AJ296"/>
  <c r="AK296" s="1"/>
  <c r="AH296"/>
  <c r="AF296"/>
  <c r="AD296"/>
  <c r="AC296"/>
  <c r="AB296"/>
  <c r="AA296"/>
  <c r="Z296"/>
  <c r="Y296"/>
  <c r="X296"/>
  <c r="W296"/>
  <c r="V296"/>
  <c r="U296"/>
  <c r="T296"/>
  <c r="S296"/>
  <c r="R296"/>
  <c r="Q296"/>
  <c r="P296"/>
  <c r="O296"/>
  <c r="N296"/>
  <c r="M296"/>
  <c r="L296"/>
  <c r="K296"/>
  <c r="J296"/>
  <c r="I296"/>
  <c r="H296"/>
  <c r="G296"/>
  <c r="F296"/>
  <c r="E296"/>
  <c r="D296"/>
  <c r="C296"/>
  <c r="AU292"/>
  <c r="AR292"/>
  <c r="AQ292"/>
  <c r="AP292"/>
  <c r="AL292"/>
  <c r="AJ292"/>
  <c r="AK292" s="1"/>
  <c r="AH292"/>
  <c r="AF292"/>
  <c r="AD292"/>
  <c r="AC292"/>
  <c r="AB292"/>
  <c r="AA292"/>
  <c r="Z292"/>
  <c r="Y292"/>
  <c r="X292"/>
  <c r="W292"/>
  <c r="V292"/>
  <c r="U292"/>
  <c r="T292"/>
  <c r="S292"/>
  <c r="R292"/>
  <c r="Q292"/>
  <c r="P292"/>
  <c r="O292"/>
  <c r="N292"/>
  <c r="M292"/>
  <c r="L292"/>
  <c r="K292"/>
  <c r="J292"/>
  <c r="I292"/>
  <c r="H292"/>
  <c r="G292"/>
  <c r="F292"/>
  <c r="E292"/>
  <c r="D292"/>
  <c r="C292"/>
  <c r="AU442"/>
  <c r="AR442"/>
  <c r="AQ442"/>
  <c r="AP442"/>
  <c r="AL442"/>
  <c r="AJ442"/>
  <c r="AH442"/>
  <c r="AF442"/>
  <c r="AD442"/>
  <c r="AC442"/>
  <c r="AB442"/>
  <c r="AA442"/>
  <c r="Z442"/>
  <c r="Y442"/>
  <c r="X442"/>
  <c r="W442"/>
  <c r="V442"/>
  <c r="U442"/>
  <c r="T442"/>
  <c r="S442"/>
  <c r="R442"/>
  <c r="Q442"/>
  <c r="P442"/>
  <c r="O442"/>
  <c r="N442"/>
  <c r="M442"/>
  <c r="L442"/>
  <c r="K442"/>
  <c r="J442"/>
  <c r="I442"/>
  <c r="H442"/>
  <c r="G442"/>
  <c r="F442"/>
  <c r="E442"/>
  <c r="D442"/>
  <c r="C442"/>
  <c r="AU375"/>
  <c r="AR375"/>
  <c r="AQ375"/>
  <c r="AP375"/>
  <c r="AL375"/>
  <c r="AJ375"/>
  <c r="AH375"/>
  <c r="AF375"/>
  <c r="AD375"/>
  <c r="AC375"/>
  <c r="AB375"/>
  <c r="AA375"/>
  <c r="Z375"/>
  <c r="Y375"/>
  <c r="X375"/>
  <c r="W375"/>
  <c r="V375"/>
  <c r="U375"/>
  <c r="T375"/>
  <c r="S375"/>
  <c r="R375"/>
  <c r="Q375"/>
  <c r="P375"/>
  <c r="O375"/>
  <c r="N375"/>
  <c r="M375"/>
  <c r="L375"/>
  <c r="K375"/>
  <c r="J375"/>
  <c r="I375"/>
  <c r="H375"/>
  <c r="G375"/>
  <c r="F375"/>
  <c r="E375"/>
  <c r="D375"/>
  <c r="C375"/>
  <c r="AU291"/>
  <c r="AR291"/>
  <c r="AQ291"/>
  <c r="AP291"/>
  <c r="AL291"/>
  <c r="AJ291"/>
  <c r="AK291" s="1"/>
  <c r="AH291"/>
  <c r="AF291"/>
  <c r="AD291"/>
  <c r="AC291"/>
  <c r="AB291"/>
  <c r="AA291"/>
  <c r="Z291"/>
  <c r="Y291"/>
  <c r="X291"/>
  <c r="W291"/>
  <c r="V291"/>
  <c r="U291"/>
  <c r="T291"/>
  <c r="S291"/>
  <c r="R291"/>
  <c r="Q291"/>
  <c r="P291"/>
  <c r="O291"/>
  <c r="N291"/>
  <c r="M291"/>
  <c r="L291"/>
  <c r="K291"/>
  <c r="J291"/>
  <c r="I291"/>
  <c r="H291"/>
  <c r="G291"/>
  <c r="F291"/>
  <c r="E291"/>
  <c r="D291"/>
  <c r="C291"/>
  <c r="AU239"/>
  <c r="AR239"/>
  <c r="AQ239"/>
  <c r="AP239"/>
  <c r="AL239"/>
  <c r="AJ239"/>
  <c r="AH239"/>
  <c r="AF239"/>
  <c r="AD239"/>
  <c r="AC239"/>
  <c r="AB239"/>
  <c r="AA239"/>
  <c r="Z239"/>
  <c r="Y239"/>
  <c r="X239"/>
  <c r="W239"/>
  <c r="V239"/>
  <c r="U239"/>
  <c r="T239"/>
  <c r="S239"/>
  <c r="R239"/>
  <c r="Q239"/>
  <c r="P239"/>
  <c r="O239"/>
  <c r="N239"/>
  <c r="M239"/>
  <c r="L239"/>
  <c r="K239"/>
  <c r="J239"/>
  <c r="I239"/>
  <c r="H239"/>
  <c r="G239"/>
  <c r="F239"/>
  <c r="E239"/>
  <c r="D239"/>
  <c r="C239"/>
  <c r="AU119"/>
  <c r="AR119"/>
  <c r="AQ119"/>
  <c r="AP119"/>
  <c r="AL119"/>
  <c r="AJ119"/>
  <c r="AH119"/>
  <c r="AF119"/>
  <c r="AD119"/>
  <c r="AC119"/>
  <c r="AB119"/>
  <c r="AA119"/>
  <c r="Z119"/>
  <c r="Y119"/>
  <c r="X119"/>
  <c r="W119"/>
  <c r="V119"/>
  <c r="U119"/>
  <c r="T119"/>
  <c r="S119"/>
  <c r="R119"/>
  <c r="Q119"/>
  <c r="P119"/>
  <c r="O119"/>
  <c r="N119"/>
  <c r="M119"/>
  <c r="L119"/>
  <c r="K119"/>
  <c r="J119"/>
  <c r="I119"/>
  <c r="H119"/>
  <c r="G119"/>
  <c r="F119"/>
  <c r="E119"/>
  <c r="D119"/>
  <c r="C119"/>
  <c r="AU288"/>
  <c r="AR288"/>
  <c r="AQ288"/>
  <c r="AP288"/>
  <c r="AL288"/>
  <c r="AJ288"/>
  <c r="AK288" s="1"/>
  <c r="AH288"/>
  <c r="AF288"/>
  <c r="AD288"/>
  <c r="AC288"/>
  <c r="AB288"/>
  <c r="AA288"/>
  <c r="Z288"/>
  <c r="Y288"/>
  <c r="X288"/>
  <c r="W288"/>
  <c r="V288"/>
  <c r="U288"/>
  <c r="T288"/>
  <c r="S288"/>
  <c r="R288"/>
  <c r="Q288"/>
  <c r="P288"/>
  <c r="O288"/>
  <c r="N288"/>
  <c r="M288"/>
  <c r="L288"/>
  <c r="K288"/>
  <c r="J288"/>
  <c r="I288"/>
  <c r="H288"/>
  <c r="G288"/>
  <c r="F288"/>
  <c r="E288"/>
  <c r="D288"/>
  <c r="C288"/>
  <c r="AU281"/>
  <c r="AR281"/>
  <c r="AQ281"/>
  <c r="AP281"/>
  <c r="AL281"/>
  <c r="AJ281"/>
  <c r="AH281"/>
  <c r="AF281"/>
  <c r="AD281"/>
  <c r="AC281"/>
  <c r="AB281"/>
  <c r="AA281"/>
  <c r="Z281"/>
  <c r="Y281"/>
  <c r="X281"/>
  <c r="W281"/>
  <c r="V281"/>
  <c r="U281"/>
  <c r="T281"/>
  <c r="S281"/>
  <c r="R281"/>
  <c r="Q281"/>
  <c r="P281"/>
  <c r="O281"/>
  <c r="N281"/>
  <c r="M281"/>
  <c r="L281"/>
  <c r="K281"/>
  <c r="J281"/>
  <c r="I281"/>
  <c r="H281"/>
  <c r="G281"/>
  <c r="F281"/>
  <c r="E281"/>
  <c r="D281"/>
  <c r="C281"/>
  <c r="AU46"/>
  <c r="AR46"/>
  <c r="AQ46"/>
  <c r="AP46"/>
  <c r="AL46"/>
  <c r="AJ46"/>
  <c r="AH46"/>
  <c r="AF46"/>
  <c r="AD46"/>
  <c r="AC46"/>
  <c r="AB46"/>
  <c r="AA46"/>
  <c r="Z46"/>
  <c r="Y46"/>
  <c r="X46"/>
  <c r="W46"/>
  <c r="V46"/>
  <c r="U46"/>
  <c r="T46"/>
  <c r="S46"/>
  <c r="R46"/>
  <c r="Q46"/>
  <c r="P46"/>
  <c r="O46"/>
  <c r="N46"/>
  <c r="M46"/>
  <c r="L46"/>
  <c r="K46"/>
  <c r="J46"/>
  <c r="I46"/>
  <c r="H46"/>
  <c r="G46"/>
  <c r="F46"/>
  <c r="E46"/>
  <c r="D46"/>
  <c r="C46"/>
  <c r="AU430"/>
  <c r="AR430"/>
  <c r="AQ430"/>
  <c r="AP430"/>
  <c r="AL430"/>
  <c r="AJ430"/>
  <c r="AK430" s="1"/>
  <c r="AH430"/>
  <c r="AF430"/>
  <c r="AD430"/>
  <c r="AC430"/>
  <c r="AB430"/>
  <c r="AA430"/>
  <c r="Z430"/>
  <c r="Y430"/>
  <c r="X430"/>
  <c r="W430"/>
  <c r="V430"/>
  <c r="U430"/>
  <c r="T430"/>
  <c r="S430"/>
  <c r="R430"/>
  <c r="Q430"/>
  <c r="P430"/>
  <c r="O430"/>
  <c r="N430"/>
  <c r="M430"/>
  <c r="L430"/>
  <c r="K430"/>
  <c r="J430"/>
  <c r="I430"/>
  <c r="H430"/>
  <c r="G430"/>
  <c r="F430"/>
  <c r="E430"/>
  <c r="D430"/>
  <c r="C430"/>
  <c r="AU412"/>
  <c r="AR412"/>
  <c r="AQ412"/>
  <c r="AP412"/>
  <c r="AL412"/>
  <c r="AJ412"/>
  <c r="AH412"/>
  <c r="AF412"/>
  <c r="AD412"/>
  <c r="AC412"/>
  <c r="AB412"/>
  <c r="AA412"/>
  <c r="Z412"/>
  <c r="Y412"/>
  <c r="X412"/>
  <c r="W412"/>
  <c r="V412"/>
  <c r="U412"/>
  <c r="T412"/>
  <c r="S412"/>
  <c r="R412"/>
  <c r="Q412"/>
  <c r="P412"/>
  <c r="O412"/>
  <c r="N412"/>
  <c r="M412"/>
  <c r="L412"/>
  <c r="K412"/>
  <c r="J412"/>
  <c r="I412"/>
  <c r="H412"/>
  <c r="G412"/>
  <c r="F412"/>
  <c r="E412"/>
  <c r="D412"/>
  <c r="C412"/>
  <c r="AU405"/>
  <c r="AR405"/>
  <c r="AQ405"/>
  <c r="AP405"/>
  <c r="AL405"/>
  <c r="AJ405"/>
  <c r="AH405"/>
  <c r="AF405"/>
  <c r="AD405"/>
  <c r="AC405"/>
  <c r="AB405"/>
  <c r="AA405"/>
  <c r="Z405"/>
  <c r="Y405"/>
  <c r="X405"/>
  <c r="W405"/>
  <c r="V405"/>
  <c r="U405"/>
  <c r="T405"/>
  <c r="S405"/>
  <c r="R405"/>
  <c r="Q405"/>
  <c r="P405"/>
  <c r="O405"/>
  <c r="N405"/>
  <c r="M405"/>
  <c r="L405"/>
  <c r="K405"/>
  <c r="J405"/>
  <c r="I405"/>
  <c r="H405"/>
  <c r="G405"/>
  <c r="F405"/>
  <c r="E405"/>
  <c r="D405"/>
  <c r="C405"/>
  <c r="AU399"/>
  <c r="AR399"/>
  <c r="AQ399"/>
  <c r="AP399"/>
  <c r="AL399"/>
  <c r="AJ399"/>
  <c r="AK399" s="1"/>
  <c r="AH399"/>
  <c r="AF399"/>
  <c r="AD399"/>
  <c r="AC399"/>
  <c r="AB399"/>
  <c r="AA399"/>
  <c r="Z399"/>
  <c r="Y399"/>
  <c r="X399"/>
  <c r="W399"/>
  <c r="V399"/>
  <c r="U399"/>
  <c r="T399"/>
  <c r="S399"/>
  <c r="R399"/>
  <c r="Q399"/>
  <c r="P399"/>
  <c r="O399"/>
  <c r="N399"/>
  <c r="M399"/>
  <c r="L399"/>
  <c r="K399"/>
  <c r="J399"/>
  <c r="I399"/>
  <c r="H399"/>
  <c r="G399"/>
  <c r="F399"/>
  <c r="E399"/>
  <c r="D399"/>
  <c r="C399"/>
  <c r="AU387"/>
  <c r="AR387"/>
  <c r="AQ387"/>
  <c r="AP387"/>
  <c r="AL387"/>
  <c r="AJ387"/>
  <c r="AK387" s="1"/>
  <c r="AH387"/>
  <c r="AF387"/>
  <c r="AD387"/>
  <c r="AC387"/>
  <c r="AB387"/>
  <c r="AA387"/>
  <c r="Z387"/>
  <c r="Y387"/>
  <c r="X387"/>
  <c r="W387"/>
  <c r="V387"/>
  <c r="U387"/>
  <c r="T387"/>
  <c r="S387"/>
  <c r="R387"/>
  <c r="Q387"/>
  <c r="P387"/>
  <c r="O387"/>
  <c r="N387"/>
  <c r="M387"/>
  <c r="L387"/>
  <c r="K387"/>
  <c r="J387"/>
  <c r="I387"/>
  <c r="H387"/>
  <c r="G387"/>
  <c r="F387"/>
  <c r="E387"/>
  <c r="D387"/>
  <c r="C387"/>
  <c r="AU383"/>
  <c r="AR383"/>
  <c r="AQ383"/>
  <c r="AP383"/>
  <c r="AL383"/>
  <c r="AJ383"/>
  <c r="AK383" s="1"/>
  <c r="AH383"/>
  <c r="AF383"/>
  <c r="AD383"/>
  <c r="AC383"/>
  <c r="AB383"/>
  <c r="AA383"/>
  <c r="Z383"/>
  <c r="Y383"/>
  <c r="X383"/>
  <c r="W383"/>
  <c r="V383"/>
  <c r="U383"/>
  <c r="T383"/>
  <c r="S383"/>
  <c r="R383"/>
  <c r="Q383"/>
  <c r="P383"/>
  <c r="O383"/>
  <c r="N383"/>
  <c r="M383"/>
  <c r="L383"/>
  <c r="K383"/>
  <c r="J383"/>
  <c r="I383"/>
  <c r="H383"/>
  <c r="G383"/>
  <c r="F383"/>
  <c r="E383"/>
  <c r="D383"/>
  <c r="C383"/>
  <c r="AU362"/>
  <c r="AR362"/>
  <c r="AQ362"/>
  <c r="AP362"/>
  <c r="AL362"/>
  <c r="AJ362"/>
  <c r="AK362" s="1"/>
  <c r="AH362"/>
  <c r="AF362"/>
  <c r="AD362"/>
  <c r="AC362"/>
  <c r="AB362"/>
  <c r="AA362"/>
  <c r="Z362"/>
  <c r="Y362"/>
  <c r="X362"/>
  <c r="W362"/>
  <c r="V362"/>
  <c r="U362"/>
  <c r="T362"/>
  <c r="S362"/>
  <c r="R362"/>
  <c r="Q362"/>
  <c r="P362"/>
  <c r="O362"/>
  <c r="N362"/>
  <c r="M362"/>
  <c r="L362"/>
  <c r="K362"/>
  <c r="J362"/>
  <c r="I362"/>
  <c r="H362"/>
  <c r="G362"/>
  <c r="F362"/>
  <c r="E362"/>
  <c r="D362"/>
  <c r="C362"/>
  <c r="AU335"/>
  <c r="AR335"/>
  <c r="AQ335"/>
  <c r="AP335"/>
  <c r="AL335"/>
  <c r="AJ335"/>
  <c r="AK335" s="1"/>
  <c r="AH335"/>
  <c r="AF335"/>
  <c r="AD335"/>
  <c r="AC335"/>
  <c r="AB335"/>
  <c r="AA335"/>
  <c r="Z335"/>
  <c r="Y335"/>
  <c r="X335"/>
  <c r="W335"/>
  <c r="V335"/>
  <c r="U335"/>
  <c r="T335"/>
  <c r="S335"/>
  <c r="R335"/>
  <c r="Q335"/>
  <c r="P335"/>
  <c r="O335"/>
  <c r="N335"/>
  <c r="M335"/>
  <c r="L335"/>
  <c r="K335"/>
  <c r="J335"/>
  <c r="I335"/>
  <c r="H335"/>
  <c r="G335"/>
  <c r="F335"/>
  <c r="E335"/>
  <c r="D335"/>
  <c r="C335"/>
  <c r="AU323"/>
  <c r="AR323"/>
  <c r="AQ323"/>
  <c r="AP323"/>
  <c r="AL323"/>
  <c r="AJ323"/>
  <c r="AK323" s="1"/>
  <c r="AH323"/>
  <c r="AF323"/>
  <c r="AD323"/>
  <c r="AC323"/>
  <c r="AB323"/>
  <c r="AA323"/>
  <c r="Z323"/>
  <c r="Y323"/>
  <c r="X323"/>
  <c r="W323"/>
  <c r="V323"/>
  <c r="U323"/>
  <c r="T323"/>
  <c r="S323"/>
  <c r="R323"/>
  <c r="Q323"/>
  <c r="P323"/>
  <c r="O323"/>
  <c r="N323"/>
  <c r="M323"/>
  <c r="L323"/>
  <c r="K323"/>
  <c r="J323"/>
  <c r="I323"/>
  <c r="H323"/>
  <c r="G323"/>
  <c r="F323"/>
  <c r="E323"/>
  <c r="D323"/>
  <c r="C323"/>
  <c r="AU295"/>
  <c r="AR295"/>
  <c r="AQ295"/>
  <c r="AP295"/>
  <c r="AL295"/>
  <c r="AJ295"/>
  <c r="AK295" s="1"/>
  <c r="AH295"/>
  <c r="AF295"/>
  <c r="AD295"/>
  <c r="AC295"/>
  <c r="AB295"/>
  <c r="AA295"/>
  <c r="Z295"/>
  <c r="Y295"/>
  <c r="X295"/>
  <c r="W295"/>
  <c r="V295"/>
  <c r="U295"/>
  <c r="T295"/>
  <c r="S295"/>
  <c r="R295"/>
  <c r="Q295"/>
  <c r="P295"/>
  <c r="O295"/>
  <c r="N295"/>
  <c r="M295"/>
  <c r="L295"/>
  <c r="K295"/>
  <c r="J295"/>
  <c r="I295"/>
  <c r="H295"/>
  <c r="G295"/>
  <c r="F295"/>
  <c r="E295"/>
  <c r="D295"/>
  <c r="C295"/>
  <c r="AU165"/>
  <c r="AR165"/>
  <c r="AQ165"/>
  <c r="AP165"/>
  <c r="AL165"/>
  <c r="AJ165"/>
  <c r="AH165"/>
  <c r="AF165"/>
  <c r="AD165"/>
  <c r="AC165"/>
  <c r="AB165"/>
  <c r="AA165"/>
  <c r="Z165"/>
  <c r="Y165"/>
  <c r="X165"/>
  <c r="W165"/>
  <c r="V165"/>
  <c r="U165"/>
  <c r="T165"/>
  <c r="S165"/>
  <c r="R165"/>
  <c r="Q165"/>
  <c r="P165"/>
  <c r="O165"/>
  <c r="N165"/>
  <c r="M165"/>
  <c r="L165"/>
  <c r="K165"/>
  <c r="J165"/>
  <c r="I165"/>
  <c r="H165"/>
  <c r="G165"/>
  <c r="F165"/>
  <c r="E165"/>
  <c r="D165"/>
  <c r="C165"/>
  <c r="AU149"/>
  <c r="AR149"/>
  <c r="AQ149"/>
  <c r="AP149"/>
  <c r="AL149"/>
  <c r="AJ149"/>
  <c r="AK149" s="1"/>
  <c r="AH149"/>
  <c r="AF149"/>
  <c r="AD149"/>
  <c r="AC149"/>
  <c r="AB149"/>
  <c r="AA149"/>
  <c r="Z149"/>
  <c r="Y149"/>
  <c r="X149"/>
  <c r="W149"/>
  <c r="V149"/>
  <c r="U149"/>
  <c r="T149"/>
  <c r="S149"/>
  <c r="R149"/>
  <c r="Q149"/>
  <c r="P149"/>
  <c r="O149"/>
  <c r="N149"/>
  <c r="M149"/>
  <c r="L149"/>
  <c r="K149"/>
  <c r="J149"/>
  <c r="I149"/>
  <c r="H149"/>
  <c r="G149"/>
  <c r="F149"/>
  <c r="E149"/>
  <c r="D149"/>
  <c r="C149"/>
  <c r="AU147"/>
  <c r="AR147"/>
  <c r="AQ147"/>
  <c r="AP147"/>
  <c r="AL147"/>
  <c r="AJ147"/>
  <c r="AK147" s="1"/>
  <c r="AH147"/>
  <c r="AF147"/>
  <c r="AD147"/>
  <c r="AC147"/>
  <c r="AB147"/>
  <c r="AA147"/>
  <c r="Z147"/>
  <c r="Y147"/>
  <c r="X147"/>
  <c r="W147"/>
  <c r="V147"/>
  <c r="U147"/>
  <c r="T147"/>
  <c r="S147"/>
  <c r="R147"/>
  <c r="Q147"/>
  <c r="P147"/>
  <c r="O147"/>
  <c r="N147"/>
  <c r="M147"/>
  <c r="L147"/>
  <c r="K147"/>
  <c r="J147"/>
  <c r="I147"/>
  <c r="H147"/>
  <c r="G147"/>
  <c r="F147"/>
  <c r="E147"/>
  <c r="D147"/>
  <c r="C147"/>
  <c r="AU93"/>
  <c r="AR93"/>
  <c r="AQ93"/>
  <c r="AP93"/>
  <c r="AL93"/>
  <c r="AJ93"/>
  <c r="AK93" s="1"/>
  <c r="AH93"/>
  <c r="AF93"/>
  <c r="AD93"/>
  <c r="AC93"/>
  <c r="AB93"/>
  <c r="AA93"/>
  <c r="Z93"/>
  <c r="Y93"/>
  <c r="X93"/>
  <c r="W93"/>
  <c r="V93"/>
  <c r="U93"/>
  <c r="T93"/>
  <c r="S93"/>
  <c r="R93"/>
  <c r="Q93"/>
  <c r="P93"/>
  <c r="O93"/>
  <c r="N93"/>
  <c r="M93"/>
  <c r="L93"/>
  <c r="K93"/>
  <c r="J93"/>
  <c r="I93"/>
  <c r="H93"/>
  <c r="G93"/>
  <c r="F93"/>
  <c r="E93"/>
  <c r="D93"/>
  <c r="C93"/>
  <c r="AU76"/>
  <c r="AR76"/>
  <c r="AQ76"/>
  <c r="AP76"/>
  <c r="AL76"/>
  <c r="AJ76"/>
  <c r="AK76" s="1"/>
  <c r="AH76"/>
  <c r="AF76"/>
  <c r="AD76"/>
  <c r="AC76"/>
  <c r="AB76"/>
  <c r="AA76"/>
  <c r="Z76"/>
  <c r="Y76"/>
  <c r="X76"/>
  <c r="W76"/>
  <c r="V76"/>
  <c r="U76"/>
  <c r="T76"/>
  <c r="S76"/>
  <c r="R76"/>
  <c r="Q76"/>
  <c r="P76"/>
  <c r="O76"/>
  <c r="N76"/>
  <c r="M76"/>
  <c r="L76"/>
  <c r="K76"/>
  <c r="J76"/>
  <c r="I76"/>
  <c r="H76"/>
  <c r="G76"/>
  <c r="F76"/>
  <c r="E76"/>
  <c r="D76"/>
  <c r="C76"/>
  <c r="AU73"/>
  <c r="AR73"/>
  <c r="AQ73"/>
  <c r="AP73"/>
  <c r="AL73"/>
  <c r="AJ73"/>
  <c r="AK73" s="1"/>
  <c r="AH73"/>
  <c r="AF73"/>
  <c r="AD73"/>
  <c r="AC73"/>
  <c r="AB73"/>
  <c r="AA73"/>
  <c r="Z73"/>
  <c r="Y73"/>
  <c r="X73"/>
  <c r="W73"/>
  <c r="V73"/>
  <c r="U73"/>
  <c r="T73"/>
  <c r="S73"/>
  <c r="R73"/>
  <c r="Q73"/>
  <c r="P73"/>
  <c r="O73"/>
  <c r="N73"/>
  <c r="M73"/>
  <c r="L73"/>
  <c r="K73"/>
  <c r="J73"/>
  <c r="I73"/>
  <c r="H73"/>
  <c r="G73"/>
  <c r="F73"/>
  <c r="E73"/>
  <c r="D73"/>
  <c r="C73"/>
  <c r="AU116"/>
  <c r="AR116"/>
  <c r="AQ116"/>
  <c r="AP116"/>
  <c r="AL116"/>
  <c r="AJ116"/>
  <c r="AK116" s="1"/>
  <c r="AH116"/>
  <c r="AF116"/>
  <c r="AD116"/>
  <c r="AC116"/>
  <c r="AB116"/>
  <c r="AA116"/>
  <c r="Z116"/>
  <c r="Y116"/>
  <c r="X116"/>
  <c r="W116"/>
  <c r="V116"/>
  <c r="U116"/>
  <c r="T116"/>
  <c r="S116"/>
  <c r="R116"/>
  <c r="Q116"/>
  <c r="P116"/>
  <c r="O116"/>
  <c r="N116"/>
  <c r="M116"/>
  <c r="L116"/>
  <c r="K116"/>
  <c r="J116"/>
  <c r="I116"/>
  <c r="H116"/>
  <c r="G116"/>
  <c r="F116"/>
  <c r="E116"/>
  <c r="D116"/>
  <c r="C116"/>
  <c r="AU294"/>
  <c r="AR294"/>
  <c r="AQ294"/>
  <c r="AP294"/>
  <c r="AL294"/>
  <c r="AJ294"/>
  <c r="AH294"/>
  <c r="AF294"/>
  <c r="AD294"/>
  <c r="AC294"/>
  <c r="AB294"/>
  <c r="AA294"/>
  <c r="Z294"/>
  <c r="Y294"/>
  <c r="X294"/>
  <c r="W294"/>
  <c r="V294"/>
  <c r="U294"/>
  <c r="T294"/>
  <c r="S294"/>
  <c r="R294"/>
  <c r="Q294"/>
  <c r="P294"/>
  <c r="O294"/>
  <c r="N294"/>
  <c r="M294"/>
  <c r="L294"/>
  <c r="K294"/>
  <c r="J294"/>
  <c r="I294"/>
  <c r="H294"/>
  <c r="G294"/>
  <c r="F294"/>
  <c r="E294"/>
  <c r="D294"/>
  <c r="C294"/>
  <c r="AU282"/>
  <c r="AR282"/>
  <c r="AQ282"/>
  <c r="AP282"/>
  <c r="AL282"/>
  <c r="AJ282"/>
  <c r="AK282" s="1"/>
  <c r="AH282"/>
  <c r="AF282"/>
  <c r="AD282"/>
  <c r="AC282"/>
  <c r="AB282"/>
  <c r="AA282"/>
  <c r="Z282"/>
  <c r="Y282"/>
  <c r="X282"/>
  <c r="W282"/>
  <c r="V282"/>
  <c r="U282"/>
  <c r="T282"/>
  <c r="S282"/>
  <c r="R282"/>
  <c r="Q282"/>
  <c r="P282"/>
  <c r="O282"/>
  <c r="N282"/>
  <c r="M282"/>
  <c r="L282"/>
  <c r="K282"/>
  <c r="J282"/>
  <c r="I282"/>
  <c r="H282"/>
  <c r="G282"/>
  <c r="F282"/>
  <c r="E282"/>
  <c r="D282"/>
  <c r="C282"/>
  <c r="AU275"/>
  <c r="AR275"/>
  <c r="AQ275"/>
  <c r="AP275"/>
  <c r="AL275"/>
  <c r="AJ275"/>
  <c r="AK275" s="1"/>
  <c r="AH275"/>
  <c r="AF275"/>
  <c r="AD275"/>
  <c r="AC275"/>
  <c r="AB275"/>
  <c r="AA275"/>
  <c r="Z275"/>
  <c r="Y275"/>
  <c r="X275"/>
  <c r="W275"/>
  <c r="V275"/>
  <c r="U275"/>
  <c r="T275"/>
  <c r="S275"/>
  <c r="R275"/>
  <c r="Q275"/>
  <c r="P275"/>
  <c r="O275"/>
  <c r="N275"/>
  <c r="M275"/>
  <c r="L275"/>
  <c r="K275"/>
  <c r="J275"/>
  <c r="I275"/>
  <c r="H275"/>
  <c r="G275"/>
  <c r="F275"/>
  <c r="E275"/>
  <c r="D275"/>
  <c r="C275"/>
  <c r="AU252"/>
  <c r="AR252"/>
  <c r="AQ252"/>
  <c r="AP252"/>
  <c r="AL252"/>
  <c r="AJ252"/>
  <c r="AK252" s="1"/>
  <c r="AH252"/>
  <c r="AF252"/>
  <c r="AD252"/>
  <c r="AC252"/>
  <c r="AB252"/>
  <c r="AA252"/>
  <c r="Z252"/>
  <c r="Y252"/>
  <c r="X252"/>
  <c r="W252"/>
  <c r="V252"/>
  <c r="U252"/>
  <c r="T252"/>
  <c r="S252"/>
  <c r="R252"/>
  <c r="Q252"/>
  <c r="P252"/>
  <c r="O252"/>
  <c r="N252"/>
  <c r="M252"/>
  <c r="L252"/>
  <c r="K252"/>
  <c r="J252"/>
  <c r="I252"/>
  <c r="H252"/>
  <c r="G252"/>
  <c r="F252"/>
  <c r="E252"/>
  <c r="D252"/>
  <c r="C252"/>
  <c r="AU274"/>
  <c r="AR274"/>
  <c r="AQ274"/>
  <c r="AP274"/>
  <c r="AL274"/>
  <c r="AJ274"/>
  <c r="AK274" s="1"/>
  <c r="AH274"/>
  <c r="AF274"/>
  <c r="AD274"/>
  <c r="AC274"/>
  <c r="AB274"/>
  <c r="AA274"/>
  <c r="Z274"/>
  <c r="Y274"/>
  <c r="X274"/>
  <c r="W274"/>
  <c r="V274"/>
  <c r="U274"/>
  <c r="T274"/>
  <c r="S274"/>
  <c r="R274"/>
  <c r="Q274"/>
  <c r="P274"/>
  <c r="O274"/>
  <c r="N274"/>
  <c r="M274"/>
  <c r="L274"/>
  <c r="K274"/>
  <c r="J274"/>
  <c r="I274"/>
  <c r="H274"/>
  <c r="G274"/>
  <c r="F274"/>
  <c r="E274"/>
  <c r="D274"/>
  <c r="C274"/>
  <c r="AU426"/>
  <c r="AR426"/>
  <c r="AQ426"/>
  <c r="AP426"/>
  <c r="AL426"/>
  <c r="AJ426"/>
  <c r="AK426" s="1"/>
  <c r="AH426"/>
  <c r="AF426"/>
  <c r="AD426"/>
  <c r="AC426"/>
  <c r="AB426"/>
  <c r="AA426"/>
  <c r="Z426"/>
  <c r="Y426"/>
  <c r="X426"/>
  <c r="W426"/>
  <c r="V426"/>
  <c r="U426"/>
  <c r="T426"/>
  <c r="S426"/>
  <c r="R426"/>
  <c r="Q426"/>
  <c r="P426"/>
  <c r="O426"/>
  <c r="N426"/>
  <c r="M426"/>
  <c r="L426"/>
  <c r="K426"/>
  <c r="J426"/>
  <c r="I426"/>
  <c r="H426"/>
  <c r="G426"/>
  <c r="F426"/>
  <c r="E426"/>
  <c r="D426"/>
  <c r="C426"/>
  <c r="AU273"/>
  <c r="AR273"/>
  <c r="AQ273"/>
  <c r="AP273"/>
  <c r="AL273"/>
  <c r="AJ273"/>
  <c r="AH273"/>
  <c r="AF273"/>
  <c r="AD273"/>
  <c r="AC273"/>
  <c r="AB273"/>
  <c r="AA273"/>
  <c r="Z273"/>
  <c r="Y273"/>
  <c r="X273"/>
  <c r="W273"/>
  <c r="V273"/>
  <c r="U273"/>
  <c r="T273"/>
  <c r="S273"/>
  <c r="R273"/>
  <c r="Q273"/>
  <c r="P273"/>
  <c r="O273"/>
  <c r="N273"/>
  <c r="M273"/>
  <c r="L273"/>
  <c r="K273"/>
  <c r="J273"/>
  <c r="I273"/>
  <c r="H273"/>
  <c r="G273"/>
  <c r="F273"/>
  <c r="E273"/>
  <c r="D273"/>
  <c r="C273"/>
  <c r="AU272"/>
  <c r="AR272"/>
  <c r="AQ272"/>
  <c r="AP272"/>
  <c r="AL272"/>
  <c r="AJ272"/>
  <c r="AK272" s="1"/>
  <c r="AH272"/>
  <c r="AF272"/>
  <c r="AD272"/>
  <c r="AC272"/>
  <c r="AB272"/>
  <c r="AA272"/>
  <c r="Z272"/>
  <c r="Y272"/>
  <c r="X272"/>
  <c r="W272"/>
  <c r="V272"/>
  <c r="U272"/>
  <c r="T272"/>
  <c r="S272"/>
  <c r="R272"/>
  <c r="Q272"/>
  <c r="P272"/>
  <c r="O272"/>
  <c r="N272"/>
  <c r="M272"/>
  <c r="L272"/>
  <c r="K272"/>
  <c r="J272"/>
  <c r="I272"/>
  <c r="H272"/>
  <c r="G272"/>
  <c r="F272"/>
  <c r="E272"/>
  <c r="D272"/>
  <c r="C272"/>
  <c r="AU268"/>
  <c r="AR268"/>
  <c r="AQ268"/>
  <c r="AP268"/>
  <c r="AL268"/>
  <c r="AJ268"/>
  <c r="AK268" s="1"/>
  <c r="AH268"/>
  <c r="AF268"/>
  <c r="AD268"/>
  <c r="AC268"/>
  <c r="AB268"/>
  <c r="AA268"/>
  <c r="Z268"/>
  <c r="Y268"/>
  <c r="X268"/>
  <c r="W268"/>
  <c r="V268"/>
  <c r="U268"/>
  <c r="T268"/>
  <c r="S268"/>
  <c r="R268"/>
  <c r="Q268"/>
  <c r="P268"/>
  <c r="O268"/>
  <c r="N268"/>
  <c r="M268"/>
  <c r="L268"/>
  <c r="K268"/>
  <c r="J268"/>
  <c r="I268"/>
  <c r="H268"/>
  <c r="G268"/>
  <c r="F268"/>
  <c r="E268"/>
  <c r="D268"/>
  <c r="C268"/>
  <c r="AU262"/>
  <c r="AR262"/>
  <c r="AQ262"/>
  <c r="AP262"/>
  <c r="AL262"/>
  <c r="AJ262"/>
  <c r="AK262" s="1"/>
  <c r="AH262"/>
  <c r="AF262"/>
  <c r="AD262"/>
  <c r="AC262"/>
  <c r="AB262"/>
  <c r="AA262"/>
  <c r="Z262"/>
  <c r="Y262"/>
  <c r="X262"/>
  <c r="W262"/>
  <c r="V262"/>
  <c r="U262"/>
  <c r="T262"/>
  <c r="S262"/>
  <c r="R262"/>
  <c r="Q262"/>
  <c r="P262"/>
  <c r="O262"/>
  <c r="N262"/>
  <c r="M262"/>
  <c r="L262"/>
  <c r="K262"/>
  <c r="J262"/>
  <c r="I262"/>
  <c r="H262"/>
  <c r="G262"/>
  <c r="F262"/>
  <c r="E262"/>
  <c r="D262"/>
  <c r="C262"/>
  <c r="AU29"/>
  <c r="AR29"/>
  <c r="AQ29"/>
  <c r="AP29"/>
  <c r="AL29"/>
  <c r="AJ29"/>
  <c r="AK29" s="1"/>
  <c r="AH29"/>
  <c r="AF29"/>
  <c r="AD29"/>
  <c r="AC29"/>
  <c r="AB29"/>
  <c r="AA29"/>
  <c r="Z29"/>
  <c r="Y29"/>
  <c r="X29"/>
  <c r="W29"/>
  <c r="V29"/>
  <c r="U29"/>
  <c r="T29"/>
  <c r="S29"/>
  <c r="R29"/>
  <c r="Q29"/>
  <c r="P29"/>
  <c r="O29"/>
  <c r="N29"/>
  <c r="M29"/>
  <c r="L29"/>
  <c r="K29"/>
  <c r="J29"/>
  <c r="I29"/>
  <c r="H29"/>
  <c r="G29"/>
  <c r="F29"/>
  <c r="E29"/>
  <c r="D29"/>
  <c r="C29"/>
  <c r="AU9"/>
  <c r="AR9"/>
  <c r="AQ9"/>
  <c r="AP9"/>
  <c r="AL9"/>
  <c r="AJ9"/>
  <c r="AK9" s="1"/>
  <c r="AH9"/>
  <c r="AF9"/>
  <c r="AD9"/>
  <c r="AC9"/>
  <c r="AB9"/>
  <c r="AA9"/>
  <c r="Z9"/>
  <c r="Y9"/>
  <c r="X9"/>
  <c r="W9"/>
  <c r="V9"/>
  <c r="U9"/>
  <c r="T9"/>
  <c r="S9"/>
  <c r="R9"/>
  <c r="Q9"/>
  <c r="P9"/>
  <c r="O9"/>
  <c r="N9"/>
  <c r="M9"/>
  <c r="L9"/>
  <c r="K9"/>
  <c r="J9"/>
  <c r="I9"/>
  <c r="H9"/>
  <c r="G9"/>
  <c r="F9"/>
  <c r="E9"/>
  <c r="D9"/>
  <c r="C9"/>
  <c r="AU257"/>
  <c r="AR257"/>
  <c r="AQ257"/>
  <c r="AP257"/>
  <c r="AL257"/>
  <c r="AJ257"/>
  <c r="AK257" s="1"/>
  <c r="AH257"/>
  <c r="AF257"/>
  <c r="AD257"/>
  <c r="AC257"/>
  <c r="AB257"/>
  <c r="AA257"/>
  <c r="Z257"/>
  <c r="Y257"/>
  <c r="X257"/>
  <c r="W257"/>
  <c r="V257"/>
  <c r="U257"/>
  <c r="T257"/>
  <c r="S257"/>
  <c r="R257"/>
  <c r="Q257"/>
  <c r="P257"/>
  <c r="O257"/>
  <c r="N257"/>
  <c r="M257"/>
  <c r="L257"/>
  <c r="K257"/>
  <c r="J257"/>
  <c r="I257"/>
  <c r="H257"/>
  <c r="G257"/>
  <c r="F257"/>
  <c r="E257"/>
  <c r="D257"/>
  <c r="C257"/>
  <c r="AU279"/>
  <c r="AR279"/>
  <c r="AQ279"/>
  <c r="AP279"/>
  <c r="AL279"/>
  <c r="AJ279"/>
  <c r="AK279" s="1"/>
  <c r="AH279"/>
  <c r="AF279"/>
  <c r="AD279"/>
  <c r="AC279"/>
  <c r="AB279"/>
  <c r="AA279"/>
  <c r="Z279"/>
  <c r="Y279"/>
  <c r="X279"/>
  <c r="W279"/>
  <c r="V279"/>
  <c r="U279"/>
  <c r="T279"/>
  <c r="S279"/>
  <c r="R279"/>
  <c r="Q279"/>
  <c r="P279"/>
  <c r="O279"/>
  <c r="N279"/>
  <c r="M279"/>
  <c r="L279"/>
  <c r="K279"/>
  <c r="J279"/>
  <c r="I279"/>
  <c r="H279"/>
  <c r="G279"/>
  <c r="F279"/>
  <c r="E279"/>
  <c r="D279"/>
  <c r="C279"/>
  <c r="AU255"/>
  <c r="AR255"/>
  <c r="AQ255"/>
  <c r="AP255"/>
  <c r="AL255"/>
  <c r="AJ255"/>
  <c r="AK255" s="1"/>
  <c r="AH255"/>
  <c r="AF255"/>
  <c r="AD255"/>
  <c r="AC255"/>
  <c r="AB255"/>
  <c r="AA255"/>
  <c r="Z255"/>
  <c r="Y255"/>
  <c r="X255"/>
  <c r="W255"/>
  <c r="V255"/>
  <c r="U255"/>
  <c r="T255"/>
  <c r="S255"/>
  <c r="R255"/>
  <c r="Q255"/>
  <c r="P255"/>
  <c r="O255"/>
  <c r="N255"/>
  <c r="M255"/>
  <c r="L255"/>
  <c r="K255"/>
  <c r="J255"/>
  <c r="I255"/>
  <c r="H255"/>
  <c r="G255"/>
  <c r="F255"/>
  <c r="E255"/>
  <c r="D255"/>
  <c r="C255"/>
  <c r="AU114"/>
  <c r="AR114"/>
  <c r="AQ114"/>
  <c r="AP114"/>
  <c r="AL114"/>
  <c r="AJ114"/>
  <c r="AK114" s="1"/>
  <c r="AH114"/>
  <c r="AF114"/>
  <c r="AD114"/>
  <c r="AC114"/>
  <c r="AB114"/>
  <c r="AA114"/>
  <c r="Z114"/>
  <c r="Y114"/>
  <c r="X114"/>
  <c r="W114"/>
  <c r="V114"/>
  <c r="U114"/>
  <c r="T114"/>
  <c r="S114"/>
  <c r="R114"/>
  <c r="Q114"/>
  <c r="P114"/>
  <c r="O114"/>
  <c r="N114"/>
  <c r="M114"/>
  <c r="L114"/>
  <c r="K114"/>
  <c r="J114"/>
  <c r="I114"/>
  <c r="H114"/>
  <c r="G114"/>
  <c r="F114"/>
  <c r="E114"/>
  <c r="D114"/>
  <c r="C114"/>
  <c r="AU333"/>
  <c r="AR333"/>
  <c r="AQ333"/>
  <c r="AP333"/>
  <c r="AL333"/>
  <c r="AJ333"/>
  <c r="AK333" s="1"/>
  <c r="AH333"/>
  <c r="AF333"/>
  <c r="AD333"/>
  <c r="AC333"/>
  <c r="AB333"/>
  <c r="AA333"/>
  <c r="Z333"/>
  <c r="Y333"/>
  <c r="X333"/>
  <c r="W333"/>
  <c r="V333"/>
  <c r="U333"/>
  <c r="T333"/>
  <c r="S333"/>
  <c r="R333"/>
  <c r="Q333"/>
  <c r="P333"/>
  <c r="O333"/>
  <c r="N333"/>
  <c r="M333"/>
  <c r="L333"/>
  <c r="K333"/>
  <c r="J333"/>
  <c r="I333"/>
  <c r="H333"/>
  <c r="G333"/>
  <c r="F333"/>
  <c r="E333"/>
  <c r="D333"/>
  <c r="C333"/>
  <c r="AU245"/>
  <c r="AR245"/>
  <c r="AQ245"/>
  <c r="AP245"/>
  <c r="AL245"/>
  <c r="AJ245"/>
  <c r="AH245"/>
  <c r="AF245"/>
  <c r="AD245"/>
  <c r="AC245"/>
  <c r="AB245"/>
  <c r="AA245"/>
  <c r="Z245"/>
  <c r="Y245"/>
  <c r="X245"/>
  <c r="W245"/>
  <c r="V245"/>
  <c r="U245"/>
  <c r="T245"/>
  <c r="S245"/>
  <c r="R245"/>
  <c r="Q245"/>
  <c r="P245"/>
  <c r="O245"/>
  <c r="N245"/>
  <c r="M245"/>
  <c r="L245"/>
  <c r="K245"/>
  <c r="J245"/>
  <c r="I245"/>
  <c r="H245"/>
  <c r="G245"/>
  <c r="F245"/>
  <c r="E245"/>
  <c r="D245"/>
  <c r="C245"/>
  <c r="AU244"/>
  <c r="AR244"/>
  <c r="AQ244"/>
  <c r="AP244"/>
  <c r="AL244"/>
  <c r="AJ244"/>
  <c r="AK244" s="1"/>
  <c r="AH244"/>
  <c r="AF244"/>
  <c r="AD244"/>
  <c r="AC244"/>
  <c r="AB244"/>
  <c r="AA244"/>
  <c r="Z244"/>
  <c r="Y244"/>
  <c r="X244"/>
  <c r="W244"/>
  <c r="V244"/>
  <c r="U244"/>
  <c r="T244"/>
  <c r="S244"/>
  <c r="R244"/>
  <c r="Q244"/>
  <c r="P244"/>
  <c r="O244"/>
  <c r="N244"/>
  <c r="M244"/>
  <c r="L244"/>
  <c r="K244"/>
  <c r="J244"/>
  <c r="I244"/>
  <c r="H244"/>
  <c r="G244"/>
  <c r="F244"/>
  <c r="E244"/>
  <c r="D244"/>
  <c r="C244"/>
  <c r="AU415"/>
  <c r="AR415"/>
  <c r="AQ415"/>
  <c r="AP415"/>
  <c r="AL415"/>
  <c r="AJ415"/>
  <c r="AK415" s="1"/>
  <c r="AH415"/>
  <c r="AF415"/>
  <c r="AD415"/>
  <c r="AC415"/>
  <c r="AB415"/>
  <c r="AA415"/>
  <c r="Z415"/>
  <c r="Y415"/>
  <c r="X415"/>
  <c r="W415"/>
  <c r="V415"/>
  <c r="U415"/>
  <c r="T415"/>
  <c r="S415"/>
  <c r="R415"/>
  <c r="Q415"/>
  <c r="P415"/>
  <c r="O415"/>
  <c r="N415"/>
  <c r="M415"/>
  <c r="L415"/>
  <c r="K415"/>
  <c r="J415"/>
  <c r="I415"/>
  <c r="H415"/>
  <c r="G415"/>
  <c r="F415"/>
  <c r="E415"/>
  <c r="D415"/>
  <c r="C415"/>
  <c r="AU187"/>
  <c r="AR187"/>
  <c r="AQ187"/>
  <c r="AP187"/>
  <c r="AL187"/>
  <c r="AJ187"/>
  <c r="AK187" s="1"/>
  <c r="AH187"/>
  <c r="AF187"/>
  <c r="AD187"/>
  <c r="AC187"/>
  <c r="AB187"/>
  <c r="AA187"/>
  <c r="Z187"/>
  <c r="Y187"/>
  <c r="X187"/>
  <c r="W187"/>
  <c r="V187"/>
  <c r="U187"/>
  <c r="T187"/>
  <c r="S187"/>
  <c r="R187"/>
  <c r="Q187"/>
  <c r="P187"/>
  <c r="O187"/>
  <c r="N187"/>
  <c r="M187"/>
  <c r="L187"/>
  <c r="K187"/>
  <c r="J187"/>
  <c r="I187"/>
  <c r="H187"/>
  <c r="G187"/>
  <c r="F187"/>
  <c r="E187"/>
  <c r="D187"/>
  <c r="C187"/>
  <c r="AU113"/>
  <c r="AR113"/>
  <c r="AQ113"/>
  <c r="AP113"/>
  <c r="AL113"/>
  <c r="AJ113"/>
  <c r="AH113"/>
  <c r="AF113"/>
  <c r="AD113"/>
  <c r="AC113"/>
  <c r="AB113"/>
  <c r="AA113"/>
  <c r="Z113"/>
  <c r="Y113"/>
  <c r="X113"/>
  <c r="W113"/>
  <c r="V113"/>
  <c r="U113"/>
  <c r="T113"/>
  <c r="S113"/>
  <c r="R113"/>
  <c r="Q113"/>
  <c r="P113"/>
  <c r="O113"/>
  <c r="N113"/>
  <c r="M113"/>
  <c r="L113"/>
  <c r="K113"/>
  <c r="J113"/>
  <c r="I113"/>
  <c r="H113"/>
  <c r="G113"/>
  <c r="F113"/>
  <c r="E113"/>
  <c r="D113"/>
  <c r="C113"/>
  <c r="AU243"/>
  <c r="AR243"/>
  <c r="AQ243"/>
  <c r="AP243"/>
  <c r="AL243"/>
  <c r="AJ243"/>
  <c r="AH243"/>
  <c r="AF243"/>
  <c r="AD243"/>
  <c r="AC243"/>
  <c r="AB243"/>
  <c r="AA243"/>
  <c r="Z243"/>
  <c r="Y243"/>
  <c r="X243"/>
  <c r="W243"/>
  <c r="V243"/>
  <c r="U243"/>
  <c r="T243"/>
  <c r="S243"/>
  <c r="R243"/>
  <c r="Q243"/>
  <c r="P243"/>
  <c r="O243"/>
  <c r="N243"/>
  <c r="M243"/>
  <c r="L243"/>
  <c r="K243"/>
  <c r="J243"/>
  <c r="I243"/>
  <c r="H243"/>
  <c r="G243"/>
  <c r="F243"/>
  <c r="E243"/>
  <c r="D243"/>
  <c r="C243"/>
  <c r="AU241"/>
  <c r="AR241"/>
  <c r="AQ241"/>
  <c r="AP241"/>
  <c r="AL241"/>
  <c r="AJ241"/>
  <c r="AH241"/>
  <c r="AF241"/>
  <c r="AD241"/>
  <c r="AC241"/>
  <c r="AB241"/>
  <c r="AA241"/>
  <c r="Z241"/>
  <c r="Y241"/>
  <c r="X241"/>
  <c r="W241"/>
  <c r="V241"/>
  <c r="U241"/>
  <c r="T241"/>
  <c r="S241"/>
  <c r="R241"/>
  <c r="Q241"/>
  <c r="P241"/>
  <c r="O241"/>
  <c r="N241"/>
  <c r="M241"/>
  <c r="L241"/>
  <c r="K241"/>
  <c r="J241"/>
  <c r="I241"/>
  <c r="H241"/>
  <c r="G241"/>
  <c r="F241"/>
  <c r="E241"/>
  <c r="D241"/>
  <c r="C241"/>
  <c r="AU235"/>
  <c r="AR235"/>
  <c r="AQ235"/>
  <c r="AP235"/>
  <c r="AL235"/>
  <c r="AJ235"/>
  <c r="AH235"/>
  <c r="AF235"/>
  <c r="AD235"/>
  <c r="AC235"/>
  <c r="AB235"/>
  <c r="AA235"/>
  <c r="Z235"/>
  <c r="Y235"/>
  <c r="X235"/>
  <c r="W235"/>
  <c r="V235"/>
  <c r="U235"/>
  <c r="T235"/>
  <c r="S235"/>
  <c r="R235"/>
  <c r="Q235"/>
  <c r="P235"/>
  <c r="O235"/>
  <c r="N235"/>
  <c r="M235"/>
  <c r="L235"/>
  <c r="K235"/>
  <c r="J235"/>
  <c r="I235"/>
  <c r="H235"/>
  <c r="G235"/>
  <c r="F235"/>
  <c r="E235"/>
  <c r="D235"/>
  <c r="C235"/>
  <c r="AU234"/>
  <c r="AR234"/>
  <c r="AQ234"/>
  <c r="AP234"/>
  <c r="AL234"/>
  <c r="AJ234"/>
  <c r="AH234"/>
  <c r="AF234"/>
  <c r="AD234"/>
  <c r="AC234"/>
  <c r="AB234"/>
  <c r="AA234"/>
  <c r="Z234"/>
  <c r="Y234"/>
  <c r="X234"/>
  <c r="W234"/>
  <c r="V234"/>
  <c r="U234"/>
  <c r="T234"/>
  <c r="S234"/>
  <c r="R234"/>
  <c r="Q234"/>
  <c r="P234"/>
  <c r="O234"/>
  <c r="N234"/>
  <c r="M234"/>
  <c r="L234"/>
  <c r="K234"/>
  <c r="J234"/>
  <c r="I234"/>
  <c r="H234"/>
  <c r="G234"/>
  <c r="F234"/>
  <c r="E234"/>
  <c r="D234"/>
  <c r="C234"/>
  <c r="AU84"/>
  <c r="AR84"/>
  <c r="AQ84"/>
  <c r="AP84"/>
  <c r="AL84"/>
  <c r="AJ84"/>
  <c r="AK84" s="1"/>
  <c r="AH84"/>
  <c r="AF84"/>
  <c r="AD84"/>
  <c r="AC84"/>
  <c r="AB84"/>
  <c r="AA84"/>
  <c r="Z84"/>
  <c r="Y84"/>
  <c r="X84"/>
  <c r="W84"/>
  <c r="V84"/>
  <c r="U84"/>
  <c r="T84"/>
  <c r="S84"/>
  <c r="R84"/>
  <c r="Q84"/>
  <c r="P84"/>
  <c r="O84"/>
  <c r="N84"/>
  <c r="M84"/>
  <c r="L84"/>
  <c r="K84"/>
  <c r="J84"/>
  <c r="I84"/>
  <c r="H84"/>
  <c r="G84"/>
  <c r="F84"/>
  <c r="E84"/>
  <c r="D84"/>
  <c r="C84"/>
  <c r="AU15"/>
  <c r="AR15"/>
  <c r="AQ15"/>
  <c r="AP15"/>
  <c r="AL15"/>
  <c r="AJ15"/>
  <c r="AK15" s="1"/>
  <c r="AH15"/>
  <c r="AF15"/>
  <c r="AD15"/>
  <c r="AC15"/>
  <c r="AB15"/>
  <c r="AA15"/>
  <c r="Z15"/>
  <c r="Y15"/>
  <c r="X15"/>
  <c r="W15"/>
  <c r="V15"/>
  <c r="U15"/>
  <c r="T15"/>
  <c r="S15"/>
  <c r="R15"/>
  <c r="Q15"/>
  <c r="P15"/>
  <c r="O15"/>
  <c r="N15"/>
  <c r="M15"/>
  <c r="L15"/>
  <c r="K15"/>
  <c r="J15"/>
  <c r="I15"/>
  <c r="H15"/>
  <c r="G15"/>
  <c r="F15"/>
  <c r="E15"/>
  <c r="D15"/>
  <c r="C15"/>
  <c r="AU228"/>
  <c r="AR228"/>
  <c r="AQ228"/>
  <c r="AP228"/>
  <c r="AL228"/>
  <c r="AJ228"/>
  <c r="AK228" s="1"/>
  <c r="AH228"/>
  <c r="AF228"/>
  <c r="AD228"/>
  <c r="AC228"/>
  <c r="AB228"/>
  <c r="AA228"/>
  <c r="Z228"/>
  <c r="Y228"/>
  <c r="X228"/>
  <c r="W228"/>
  <c r="V228"/>
  <c r="U228"/>
  <c r="T228"/>
  <c r="S228"/>
  <c r="R228"/>
  <c r="Q228"/>
  <c r="P228"/>
  <c r="O228"/>
  <c r="N228"/>
  <c r="M228"/>
  <c r="L228"/>
  <c r="K228"/>
  <c r="J228"/>
  <c r="I228"/>
  <c r="H228"/>
  <c r="G228"/>
  <c r="F228"/>
  <c r="E228"/>
  <c r="D228"/>
  <c r="C228"/>
  <c r="AU226"/>
  <c r="AR226"/>
  <c r="AQ226"/>
  <c r="AP226"/>
  <c r="AL226"/>
  <c r="AJ226"/>
  <c r="AH226"/>
  <c r="AF226"/>
  <c r="AD226"/>
  <c r="AC226"/>
  <c r="AB226"/>
  <c r="AA226"/>
  <c r="Z226"/>
  <c r="Y226"/>
  <c r="X226"/>
  <c r="W226"/>
  <c r="V226"/>
  <c r="U226"/>
  <c r="T226"/>
  <c r="S226"/>
  <c r="R226"/>
  <c r="Q226"/>
  <c r="P226"/>
  <c r="O226"/>
  <c r="N226"/>
  <c r="M226"/>
  <c r="L226"/>
  <c r="K226"/>
  <c r="J226"/>
  <c r="I226"/>
  <c r="H226"/>
  <c r="G226"/>
  <c r="F226"/>
  <c r="E226"/>
  <c r="D226"/>
  <c r="C226"/>
  <c r="AU287"/>
  <c r="AR287"/>
  <c r="AQ287"/>
  <c r="AP287"/>
  <c r="AL287"/>
  <c r="AJ287"/>
  <c r="AK287" s="1"/>
  <c r="AH287"/>
  <c r="AF287"/>
  <c r="AD287"/>
  <c r="AC287"/>
  <c r="AB287"/>
  <c r="AA287"/>
  <c r="Z287"/>
  <c r="Y287"/>
  <c r="X287"/>
  <c r="W287"/>
  <c r="V287"/>
  <c r="U287"/>
  <c r="T287"/>
  <c r="S287"/>
  <c r="R287"/>
  <c r="Q287"/>
  <c r="P287"/>
  <c r="O287"/>
  <c r="N287"/>
  <c r="M287"/>
  <c r="L287"/>
  <c r="K287"/>
  <c r="J287"/>
  <c r="I287"/>
  <c r="H287"/>
  <c r="G287"/>
  <c r="F287"/>
  <c r="E287"/>
  <c r="D287"/>
  <c r="C287"/>
  <c r="AU217"/>
  <c r="AR217"/>
  <c r="AQ217"/>
  <c r="AP217"/>
  <c r="AL217"/>
  <c r="AJ217"/>
  <c r="AK217" s="1"/>
  <c r="AH217"/>
  <c r="AF217"/>
  <c r="AD217"/>
  <c r="AC217"/>
  <c r="AB217"/>
  <c r="AA217"/>
  <c r="Z217"/>
  <c r="Y217"/>
  <c r="X217"/>
  <c r="W217"/>
  <c r="V217"/>
  <c r="U217"/>
  <c r="T217"/>
  <c r="S217"/>
  <c r="R217"/>
  <c r="Q217"/>
  <c r="P217"/>
  <c r="O217"/>
  <c r="N217"/>
  <c r="M217"/>
  <c r="L217"/>
  <c r="K217"/>
  <c r="I217"/>
  <c r="H217"/>
  <c r="G217"/>
  <c r="F217"/>
  <c r="E217"/>
  <c r="D217"/>
  <c r="C217"/>
  <c r="AU214"/>
  <c r="AR214"/>
  <c r="AQ214"/>
  <c r="AP214"/>
  <c r="AL214"/>
  <c r="AJ214"/>
  <c r="AK214" s="1"/>
  <c r="AH214"/>
  <c r="AF214"/>
  <c r="AD214"/>
  <c r="AC214"/>
  <c r="AB214"/>
  <c r="AA214"/>
  <c r="Z214"/>
  <c r="Y214"/>
  <c r="X214"/>
  <c r="W214"/>
  <c r="V214"/>
  <c r="U214"/>
  <c r="T214"/>
  <c r="S214"/>
  <c r="R214"/>
  <c r="Q214"/>
  <c r="P214"/>
  <c r="O214"/>
  <c r="N214"/>
  <c r="M214"/>
  <c r="L214"/>
  <c r="K214"/>
  <c r="J214"/>
  <c r="I214"/>
  <c r="H214"/>
  <c r="G214"/>
  <c r="F214"/>
  <c r="E214"/>
  <c r="D214"/>
  <c r="C214"/>
  <c r="AU159"/>
  <c r="AR159"/>
  <c r="AQ159"/>
  <c r="AP159"/>
  <c r="AL159"/>
  <c r="AJ159"/>
  <c r="AK159" s="1"/>
  <c r="AH159"/>
  <c r="AF159"/>
  <c r="AD159"/>
  <c r="AC159"/>
  <c r="AB159"/>
  <c r="AA159"/>
  <c r="Z159"/>
  <c r="Y159"/>
  <c r="X159"/>
  <c r="W159"/>
  <c r="V159"/>
  <c r="U159"/>
  <c r="T159"/>
  <c r="S159"/>
  <c r="R159"/>
  <c r="Q159"/>
  <c r="P159"/>
  <c r="O159"/>
  <c r="N159"/>
  <c r="M159"/>
  <c r="L159"/>
  <c r="K159"/>
  <c r="J159"/>
  <c r="I159"/>
  <c r="H159"/>
  <c r="G159"/>
  <c r="F159"/>
  <c r="E159"/>
  <c r="D159"/>
  <c r="C159"/>
  <c r="AU89"/>
  <c r="AR89"/>
  <c r="AQ89"/>
  <c r="AP89"/>
  <c r="AL89"/>
  <c r="AJ89"/>
  <c r="AK89" s="1"/>
  <c r="AH89"/>
  <c r="AF89"/>
  <c r="AD89"/>
  <c r="AC89"/>
  <c r="AB89"/>
  <c r="AA89"/>
  <c r="Z89"/>
  <c r="Y89"/>
  <c r="X89"/>
  <c r="W89"/>
  <c r="V89"/>
  <c r="U89"/>
  <c r="T89"/>
  <c r="S89"/>
  <c r="R89"/>
  <c r="Q89"/>
  <c r="P89"/>
  <c r="O89"/>
  <c r="N89"/>
  <c r="M89"/>
  <c r="L89"/>
  <c r="K89"/>
  <c r="J89"/>
  <c r="I89"/>
  <c r="H89"/>
  <c r="G89"/>
  <c r="F89"/>
  <c r="E89"/>
  <c r="D89"/>
  <c r="C89"/>
  <c r="AU211"/>
  <c r="AR211"/>
  <c r="AQ211"/>
  <c r="AP211"/>
  <c r="AL211"/>
  <c r="AJ211"/>
  <c r="AH211"/>
  <c r="AF211"/>
  <c r="AD211"/>
  <c r="AC211"/>
  <c r="AB211"/>
  <c r="AA211"/>
  <c r="Z211"/>
  <c r="Y211"/>
  <c r="X211"/>
  <c r="W211"/>
  <c r="V211"/>
  <c r="U211"/>
  <c r="T211"/>
  <c r="S211"/>
  <c r="R211"/>
  <c r="Q211"/>
  <c r="P211"/>
  <c r="O211"/>
  <c r="N211"/>
  <c r="M211"/>
  <c r="L211"/>
  <c r="K211"/>
  <c r="J211"/>
  <c r="I211"/>
  <c r="H211"/>
  <c r="G211"/>
  <c r="F211"/>
  <c r="E211"/>
  <c r="D211"/>
  <c r="C211"/>
  <c r="AU392"/>
  <c r="AR392"/>
  <c r="AQ392"/>
  <c r="AP392"/>
  <c r="AL392"/>
  <c r="AJ392"/>
  <c r="AK392" s="1"/>
  <c r="AH392"/>
  <c r="AF392"/>
  <c r="AD392"/>
  <c r="AC392"/>
  <c r="AB392"/>
  <c r="AA392"/>
  <c r="Z392"/>
  <c r="Y392"/>
  <c r="X392"/>
  <c r="W392"/>
  <c r="V392"/>
  <c r="U392"/>
  <c r="T392"/>
  <c r="S392"/>
  <c r="R392"/>
  <c r="Q392"/>
  <c r="P392"/>
  <c r="O392"/>
  <c r="N392"/>
  <c r="M392"/>
  <c r="L392"/>
  <c r="K392"/>
  <c r="J392"/>
  <c r="I392"/>
  <c r="H392"/>
  <c r="G392"/>
  <c r="F392"/>
  <c r="E392"/>
  <c r="D392"/>
  <c r="C392"/>
  <c r="AU313"/>
  <c r="AR313"/>
  <c r="AQ313"/>
  <c r="AP313"/>
  <c r="AL313"/>
  <c r="AJ313"/>
  <c r="AH313"/>
  <c r="AF313"/>
  <c r="AD313"/>
  <c r="AC313"/>
  <c r="AB313"/>
  <c r="AA313"/>
  <c r="Z313"/>
  <c r="Y313"/>
  <c r="X313"/>
  <c r="W313"/>
  <c r="V313"/>
  <c r="U313"/>
  <c r="T313"/>
  <c r="S313"/>
  <c r="R313"/>
  <c r="Q313"/>
  <c r="P313"/>
  <c r="O313"/>
  <c r="N313"/>
  <c r="M313"/>
  <c r="L313"/>
  <c r="K313"/>
  <c r="J313"/>
  <c r="I313"/>
  <c r="H313"/>
  <c r="G313"/>
  <c r="F313"/>
  <c r="E313"/>
  <c r="D313"/>
  <c r="C313"/>
  <c r="AU208"/>
  <c r="AR208"/>
  <c r="AQ208"/>
  <c r="AP208"/>
  <c r="AL208"/>
  <c r="AJ208"/>
  <c r="AK208" s="1"/>
  <c r="AH208"/>
  <c r="AF208"/>
  <c r="AD208"/>
  <c r="AC208"/>
  <c r="AB208"/>
  <c r="AA208"/>
  <c r="Z208"/>
  <c r="Y208"/>
  <c r="X208"/>
  <c r="W208"/>
  <c r="V208"/>
  <c r="U208"/>
  <c r="T208"/>
  <c r="S208"/>
  <c r="R208"/>
  <c r="Q208"/>
  <c r="P208"/>
  <c r="O208"/>
  <c r="N208"/>
  <c r="M208"/>
  <c r="L208"/>
  <c r="K208"/>
  <c r="J208"/>
  <c r="I208"/>
  <c r="H208"/>
  <c r="G208"/>
  <c r="F208"/>
  <c r="E208"/>
  <c r="D208"/>
  <c r="C208"/>
  <c r="AU87"/>
  <c r="AR87"/>
  <c r="AQ87"/>
  <c r="AP87"/>
  <c r="AL87"/>
  <c r="AJ87"/>
  <c r="AK87" s="1"/>
  <c r="AH87"/>
  <c r="AF87"/>
  <c r="AD87"/>
  <c r="AC87"/>
  <c r="AB87"/>
  <c r="AA87"/>
  <c r="Z87"/>
  <c r="Y87"/>
  <c r="X87"/>
  <c r="W87"/>
  <c r="V87"/>
  <c r="U87"/>
  <c r="T87"/>
  <c r="S87"/>
  <c r="R87"/>
  <c r="Q87"/>
  <c r="P87"/>
  <c r="O87"/>
  <c r="N87"/>
  <c r="M87"/>
  <c r="L87"/>
  <c r="K87"/>
  <c r="J87"/>
  <c r="I87"/>
  <c r="H87"/>
  <c r="G87"/>
  <c r="F87"/>
  <c r="E87"/>
  <c r="D87"/>
  <c r="C87"/>
  <c r="AU207"/>
  <c r="AR207"/>
  <c r="AQ207"/>
  <c r="AP207"/>
  <c r="AL207"/>
  <c r="AJ207"/>
  <c r="AH207"/>
  <c r="AF207"/>
  <c r="AD207"/>
  <c r="AC207"/>
  <c r="AB207"/>
  <c r="AA207"/>
  <c r="Z207"/>
  <c r="Y207"/>
  <c r="X207"/>
  <c r="W207"/>
  <c r="V207"/>
  <c r="U207"/>
  <c r="T207"/>
  <c r="S207"/>
  <c r="R207"/>
  <c r="Q207"/>
  <c r="P207"/>
  <c r="O207"/>
  <c r="N207"/>
  <c r="M207"/>
  <c r="L207"/>
  <c r="K207"/>
  <c r="J207"/>
  <c r="I207"/>
  <c r="H207"/>
  <c r="G207"/>
  <c r="F207"/>
  <c r="E207"/>
  <c r="D207"/>
  <c r="C207"/>
  <c r="AU206"/>
  <c r="AR206"/>
  <c r="AQ206"/>
  <c r="AP206"/>
  <c r="AL206"/>
  <c r="AJ206"/>
  <c r="AK206" s="1"/>
  <c r="AH206"/>
  <c r="AF206"/>
  <c r="AD206"/>
  <c r="AC206"/>
  <c r="AB206"/>
  <c r="AA206"/>
  <c r="Z206"/>
  <c r="Y206"/>
  <c r="X206"/>
  <c r="W206"/>
  <c r="V206"/>
  <c r="U206"/>
  <c r="T206"/>
  <c r="S206"/>
  <c r="R206"/>
  <c r="Q206"/>
  <c r="P206"/>
  <c r="O206"/>
  <c r="N206"/>
  <c r="M206"/>
  <c r="L206"/>
  <c r="K206"/>
  <c r="J206"/>
  <c r="I206"/>
  <c r="H206"/>
  <c r="G206"/>
  <c r="F206"/>
  <c r="E206"/>
  <c r="D206"/>
  <c r="C206"/>
  <c r="AU220"/>
  <c r="AR220"/>
  <c r="AQ220"/>
  <c r="AP220"/>
  <c r="AL220"/>
  <c r="AJ220"/>
  <c r="AK220" s="1"/>
  <c r="AH220"/>
  <c r="AF220"/>
  <c r="AD220"/>
  <c r="AC220"/>
  <c r="AB220"/>
  <c r="AA220"/>
  <c r="Z220"/>
  <c r="Y220"/>
  <c r="X220"/>
  <c r="W220"/>
  <c r="V220"/>
  <c r="U220"/>
  <c r="T220"/>
  <c r="S220"/>
  <c r="R220"/>
  <c r="Q220"/>
  <c r="P220"/>
  <c r="O220"/>
  <c r="N220"/>
  <c r="M220"/>
  <c r="L220"/>
  <c r="K220"/>
  <c r="J220"/>
  <c r="I220"/>
  <c r="H220"/>
  <c r="G220"/>
  <c r="F220"/>
  <c r="E220"/>
  <c r="D220"/>
  <c r="C220"/>
  <c r="AU203"/>
  <c r="AR203"/>
  <c r="AQ203"/>
  <c r="AP203"/>
  <c r="AL203"/>
  <c r="AJ203"/>
  <c r="AH203"/>
  <c r="AF203"/>
  <c r="AD203"/>
  <c r="AC203"/>
  <c r="AB203"/>
  <c r="AA203"/>
  <c r="Z203"/>
  <c r="Y203"/>
  <c r="X203"/>
  <c r="W203"/>
  <c r="V203"/>
  <c r="U203"/>
  <c r="T203"/>
  <c r="S203"/>
  <c r="R203"/>
  <c r="Q203"/>
  <c r="P203"/>
  <c r="O203"/>
  <c r="N203"/>
  <c r="M203"/>
  <c r="L203"/>
  <c r="K203"/>
  <c r="J203"/>
  <c r="I203"/>
  <c r="H203"/>
  <c r="G203"/>
  <c r="F203"/>
  <c r="E203"/>
  <c r="D203"/>
  <c r="C203"/>
  <c r="AU316"/>
  <c r="AR316"/>
  <c r="AQ316"/>
  <c r="AP316"/>
  <c r="AL316"/>
  <c r="AJ316"/>
  <c r="AK316" s="1"/>
  <c r="AH316"/>
  <c r="AF316"/>
  <c r="AD316"/>
  <c r="AC316"/>
  <c r="AB316"/>
  <c r="AA316"/>
  <c r="Z316"/>
  <c r="Y316"/>
  <c r="X316"/>
  <c r="W316"/>
  <c r="V316"/>
  <c r="U316"/>
  <c r="T316"/>
  <c r="S316"/>
  <c r="R316"/>
  <c r="Q316"/>
  <c r="P316"/>
  <c r="O316"/>
  <c r="N316"/>
  <c r="M316"/>
  <c r="L316"/>
  <c r="K316"/>
  <c r="J316"/>
  <c r="I316"/>
  <c r="H316"/>
  <c r="G316"/>
  <c r="F316"/>
  <c r="E316"/>
  <c r="D316"/>
  <c r="C316"/>
  <c r="AU202"/>
  <c r="AR202"/>
  <c r="AQ202"/>
  <c r="AP202"/>
  <c r="AL202"/>
  <c r="AJ202"/>
  <c r="AK202" s="1"/>
  <c r="AH202"/>
  <c r="AF202"/>
  <c r="AD202"/>
  <c r="AC202"/>
  <c r="AB202"/>
  <c r="AA202"/>
  <c r="Z202"/>
  <c r="Y202"/>
  <c r="X202"/>
  <c r="W202"/>
  <c r="V202"/>
  <c r="U202"/>
  <c r="T202"/>
  <c r="S202"/>
  <c r="R202"/>
  <c r="Q202"/>
  <c r="P202"/>
  <c r="O202"/>
  <c r="N202"/>
  <c r="M202"/>
  <c r="L202"/>
  <c r="K202"/>
  <c r="J202"/>
  <c r="I202"/>
  <c r="H202"/>
  <c r="G202"/>
  <c r="F202"/>
  <c r="E202"/>
  <c r="D202"/>
  <c r="C202"/>
  <c r="AU97"/>
  <c r="AR97"/>
  <c r="AQ97"/>
  <c r="AP97"/>
  <c r="AL97"/>
  <c r="AJ97"/>
  <c r="AK97" s="1"/>
  <c r="AH97"/>
  <c r="AF97"/>
  <c r="AD97"/>
  <c r="AC97"/>
  <c r="AB97"/>
  <c r="AA97"/>
  <c r="Z97"/>
  <c r="Y97"/>
  <c r="X97"/>
  <c r="W97"/>
  <c r="V97"/>
  <c r="U97"/>
  <c r="T97"/>
  <c r="S97"/>
  <c r="R97"/>
  <c r="Q97"/>
  <c r="P97"/>
  <c r="O97"/>
  <c r="N97"/>
  <c r="M97"/>
  <c r="L97"/>
  <c r="K97"/>
  <c r="J97"/>
  <c r="I97"/>
  <c r="H97"/>
  <c r="G97"/>
  <c r="F97"/>
  <c r="E97"/>
  <c r="D97"/>
  <c r="C97"/>
  <c r="AU79"/>
  <c r="AR79"/>
  <c r="AQ79"/>
  <c r="AP79"/>
  <c r="AL79"/>
  <c r="AJ79"/>
  <c r="AH79"/>
  <c r="AF79"/>
  <c r="AD79"/>
  <c r="AC79"/>
  <c r="AB79"/>
  <c r="AA79"/>
  <c r="Z79"/>
  <c r="Y79"/>
  <c r="X79"/>
  <c r="W79"/>
  <c r="V79"/>
  <c r="U79"/>
  <c r="T79"/>
  <c r="S79"/>
  <c r="R79"/>
  <c r="Q79"/>
  <c r="P79"/>
  <c r="O79"/>
  <c r="N79"/>
  <c r="M79"/>
  <c r="L79"/>
  <c r="K79"/>
  <c r="J79"/>
  <c r="I79"/>
  <c r="H79"/>
  <c r="G79"/>
  <c r="F79"/>
  <c r="E79"/>
  <c r="D79"/>
  <c r="C79"/>
  <c r="AU200"/>
  <c r="AR200"/>
  <c r="AQ200"/>
  <c r="AP200"/>
  <c r="AL200"/>
  <c r="AJ200"/>
  <c r="AK200" s="1"/>
  <c r="AH200"/>
  <c r="AF200"/>
  <c r="AD200"/>
  <c r="AC200"/>
  <c r="AB200"/>
  <c r="AA200"/>
  <c r="Z200"/>
  <c r="Y200"/>
  <c r="X200"/>
  <c r="W200"/>
  <c r="V200"/>
  <c r="U200"/>
  <c r="T200"/>
  <c r="S200"/>
  <c r="R200"/>
  <c r="Q200"/>
  <c r="P200"/>
  <c r="O200"/>
  <c r="N200"/>
  <c r="M200"/>
  <c r="L200"/>
  <c r="K200"/>
  <c r="J200"/>
  <c r="I200"/>
  <c r="H200"/>
  <c r="G200"/>
  <c r="F200"/>
  <c r="E200"/>
  <c r="D200"/>
  <c r="C200"/>
  <c r="AU440"/>
  <c r="AR440"/>
  <c r="AQ440"/>
  <c r="AP440"/>
  <c r="AL440"/>
  <c r="AJ440"/>
  <c r="AK440" s="1"/>
  <c r="AH440"/>
  <c r="AF440"/>
  <c r="AD440"/>
  <c r="AC440"/>
  <c r="AB440"/>
  <c r="AA440"/>
  <c r="Z440"/>
  <c r="Y440"/>
  <c r="X440"/>
  <c r="W440"/>
  <c r="V440"/>
  <c r="U440"/>
  <c r="T440"/>
  <c r="S440"/>
  <c r="R440"/>
  <c r="Q440"/>
  <c r="P440"/>
  <c r="O440"/>
  <c r="N440"/>
  <c r="M440"/>
  <c r="L440"/>
  <c r="K440"/>
  <c r="J440"/>
  <c r="I440"/>
  <c r="H440"/>
  <c r="G440"/>
  <c r="F440"/>
  <c r="E440"/>
  <c r="D440"/>
  <c r="C440"/>
  <c r="AU435"/>
  <c r="AR435"/>
  <c r="AQ435"/>
  <c r="AP435"/>
  <c r="AL435"/>
  <c r="AJ435"/>
  <c r="AK435" s="1"/>
  <c r="AH435"/>
  <c r="AF435"/>
  <c r="AD435"/>
  <c r="AC435"/>
  <c r="AB435"/>
  <c r="AA435"/>
  <c r="Z435"/>
  <c r="Y435"/>
  <c r="X435"/>
  <c r="W435"/>
  <c r="V435"/>
  <c r="U435"/>
  <c r="T435"/>
  <c r="S435"/>
  <c r="R435"/>
  <c r="Q435"/>
  <c r="P435"/>
  <c r="O435"/>
  <c r="N435"/>
  <c r="M435"/>
  <c r="L435"/>
  <c r="K435"/>
  <c r="J435"/>
  <c r="I435"/>
  <c r="H435"/>
  <c r="G435"/>
  <c r="F435"/>
  <c r="E435"/>
  <c r="D435"/>
  <c r="C435"/>
  <c r="AU302"/>
  <c r="AR302"/>
  <c r="AQ302"/>
  <c r="AP302"/>
  <c r="AL302"/>
  <c r="AJ302"/>
  <c r="AK302" s="1"/>
  <c r="AH302"/>
  <c r="AF302"/>
  <c r="AD302"/>
  <c r="AC302"/>
  <c r="AB302"/>
  <c r="AA302"/>
  <c r="Z302"/>
  <c r="Y302"/>
  <c r="X302"/>
  <c r="W302"/>
  <c r="V302"/>
  <c r="U302"/>
  <c r="T302"/>
  <c r="S302"/>
  <c r="R302"/>
  <c r="Q302"/>
  <c r="P302"/>
  <c r="O302"/>
  <c r="N302"/>
  <c r="M302"/>
  <c r="L302"/>
  <c r="K302"/>
  <c r="J302"/>
  <c r="I302"/>
  <c r="H302"/>
  <c r="G302"/>
  <c r="F302"/>
  <c r="E302"/>
  <c r="D302"/>
  <c r="C302"/>
  <c r="AU192"/>
  <c r="AR192"/>
  <c r="AQ192"/>
  <c r="AP192"/>
  <c r="AL192"/>
  <c r="AJ192"/>
  <c r="AK192" s="1"/>
  <c r="AH192"/>
  <c r="AF192"/>
  <c r="AD192"/>
  <c r="AC192"/>
  <c r="AB192"/>
  <c r="AA192"/>
  <c r="Z192"/>
  <c r="Y192"/>
  <c r="X192"/>
  <c r="W192"/>
  <c r="V192"/>
  <c r="U192"/>
  <c r="T192"/>
  <c r="S192"/>
  <c r="R192"/>
  <c r="Q192"/>
  <c r="P192"/>
  <c r="O192"/>
  <c r="N192"/>
  <c r="M192"/>
  <c r="L192"/>
  <c r="K192"/>
  <c r="J192"/>
  <c r="I192"/>
  <c r="H192"/>
  <c r="G192"/>
  <c r="F192"/>
  <c r="E192"/>
  <c r="D192"/>
  <c r="C192"/>
  <c r="AU132"/>
  <c r="AR132"/>
  <c r="AQ132"/>
  <c r="AP132"/>
  <c r="AL132"/>
  <c r="AJ132"/>
  <c r="AK132" s="1"/>
  <c r="AH132"/>
  <c r="AF132"/>
  <c r="AD132"/>
  <c r="AC132"/>
  <c r="AB132"/>
  <c r="AA132"/>
  <c r="Z132"/>
  <c r="Y132"/>
  <c r="X132"/>
  <c r="W132"/>
  <c r="V132"/>
  <c r="U132"/>
  <c r="T132"/>
  <c r="S132"/>
  <c r="R132"/>
  <c r="Q132"/>
  <c r="P132"/>
  <c r="O132"/>
  <c r="N132"/>
  <c r="M132"/>
  <c r="L132"/>
  <c r="K132"/>
  <c r="J132"/>
  <c r="I132"/>
  <c r="H132"/>
  <c r="G132"/>
  <c r="F132"/>
  <c r="E132"/>
  <c r="D132"/>
  <c r="C132"/>
  <c r="AU100"/>
  <c r="AR100"/>
  <c r="AQ100"/>
  <c r="AP100"/>
  <c r="AL100"/>
  <c r="AJ100"/>
  <c r="AK100" s="1"/>
  <c r="AH100"/>
  <c r="AF100"/>
  <c r="AD100"/>
  <c r="AC100"/>
  <c r="AB100"/>
  <c r="AA100"/>
  <c r="Z100"/>
  <c r="Y100"/>
  <c r="X100"/>
  <c r="W100"/>
  <c r="V100"/>
  <c r="U100"/>
  <c r="T100"/>
  <c r="S100"/>
  <c r="R100"/>
  <c r="Q100"/>
  <c r="P100"/>
  <c r="O100"/>
  <c r="N100"/>
  <c r="M100"/>
  <c r="L100"/>
  <c r="K100"/>
  <c r="J100"/>
  <c r="I100"/>
  <c r="H100"/>
  <c r="G100"/>
  <c r="F100"/>
  <c r="E100"/>
  <c r="D100"/>
  <c r="C100"/>
  <c r="AU58"/>
  <c r="AR58"/>
  <c r="AQ58"/>
  <c r="AP58"/>
  <c r="AL58"/>
  <c r="AJ58"/>
  <c r="AK58" s="1"/>
  <c r="AH58"/>
  <c r="AF58"/>
  <c r="AD58"/>
  <c r="AC58"/>
  <c r="AB58"/>
  <c r="AA58"/>
  <c r="Z58"/>
  <c r="Y58"/>
  <c r="X58"/>
  <c r="W58"/>
  <c r="V58"/>
  <c r="U58"/>
  <c r="T58"/>
  <c r="S58"/>
  <c r="R58"/>
  <c r="Q58"/>
  <c r="P58"/>
  <c r="O58"/>
  <c r="N58"/>
  <c r="M58"/>
  <c r="L58"/>
  <c r="K58"/>
  <c r="J58"/>
  <c r="I58"/>
  <c r="H58"/>
  <c r="G58"/>
  <c r="F58"/>
  <c r="E58"/>
  <c r="D58"/>
  <c r="C58"/>
  <c r="AU25"/>
  <c r="AR25"/>
  <c r="AQ25"/>
  <c r="AP25"/>
  <c r="AL25"/>
  <c r="AJ25"/>
  <c r="AK25" s="1"/>
  <c r="AH25"/>
  <c r="AF25"/>
  <c r="AD25"/>
  <c r="AC25"/>
  <c r="AB25"/>
  <c r="AA25"/>
  <c r="Z25"/>
  <c r="Y25"/>
  <c r="X25"/>
  <c r="W25"/>
  <c r="V25"/>
  <c r="U25"/>
  <c r="T25"/>
  <c r="S25"/>
  <c r="R25"/>
  <c r="Q25"/>
  <c r="P25"/>
  <c r="O25"/>
  <c r="N25"/>
  <c r="M25"/>
  <c r="L25"/>
  <c r="K25"/>
  <c r="J25"/>
  <c r="I25"/>
  <c r="H25"/>
  <c r="G25"/>
  <c r="F25"/>
  <c r="E25"/>
  <c r="D25"/>
  <c r="C25"/>
  <c r="AU198"/>
  <c r="AR198"/>
  <c r="AQ198"/>
  <c r="AP198"/>
  <c r="AL198"/>
  <c r="AJ198"/>
  <c r="AK198" s="1"/>
  <c r="AH198"/>
  <c r="AF198"/>
  <c r="AD198"/>
  <c r="AC198"/>
  <c r="AB198"/>
  <c r="AA198"/>
  <c r="Z198"/>
  <c r="Y198"/>
  <c r="X198"/>
  <c r="W198"/>
  <c r="V198"/>
  <c r="U198"/>
  <c r="T198"/>
  <c r="S198"/>
  <c r="R198"/>
  <c r="Q198"/>
  <c r="P198"/>
  <c r="O198"/>
  <c r="N198"/>
  <c r="M198"/>
  <c r="L198"/>
  <c r="K198"/>
  <c r="J198"/>
  <c r="I198"/>
  <c r="H198"/>
  <c r="G198"/>
  <c r="F198"/>
  <c r="E198"/>
  <c r="D198"/>
  <c r="C198"/>
  <c r="AU195"/>
  <c r="AR195"/>
  <c r="AQ195"/>
  <c r="AP195"/>
  <c r="AL195"/>
  <c r="AJ195"/>
  <c r="AH195"/>
  <c r="AF195"/>
  <c r="AD195"/>
  <c r="AC195"/>
  <c r="AB195"/>
  <c r="AA195"/>
  <c r="Z195"/>
  <c r="Y195"/>
  <c r="X195"/>
  <c r="W195"/>
  <c r="V195"/>
  <c r="U195"/>
  <c r="T195"/>
  <c r="S195"/>
  <c r="R195"/>
  <c r="Q195"/>
  <c r="P195"/>
  <c r="O195"/>
  <c r="N195"/>
  <c r="M195"/>
  <c r="L195"/>
  <c r="K195"/>
  <c r="J195"/>
  <c r="I195"/>
  <c r="H195"/>
  <c r="G195"/>
  <c r="F195"/>
  <c r="E195"/>
  <c r="D195"/>
  <c r="C195"/>
  <c r="AU178"/>
  <c r="AR178"/>
  <c r="AQ178"/>
  <c r="AP178"/>
  <c r="AL178"/>
  <c r="AJ178"/>
  <c r="AH178"/>
  <c r="AF178"/>
  <c r="AD178"/>
  <c r="AC178"/>
  <c r="AB178"/>
  <c r="AA178"/>
  <c r="Z178"/>
  <c r="Y178"/>
  <c r="X178"/>
  <c r="W178"/>
  <c r="V178"/>
  <c r="U178"/>
  <c r="T178"/>
  <c r="S178"/>
  <c r="R178"/>
  <c r="Q178"/>
  <c r="P178"/>
  <c r="O178"/>
  <c r="N178"/>
  <c r="M178"/>
  <c r="L178"/>
  <c r="K178"/>
  <c r="J178"/>
  <c r="I178"/>
  <c r="H178"/>
  <c r="G178"/>
  <c r="F178"/>
  <c r="E178"/>
  <c r="D178"/>
  <c r="C178"/>
  <c r="AU188"/>
  <c r="AR188"/>
  <c r="AQ188"/>
  <c r="AP188"/>
  <c r="AL188"/>
  <c r="AJ188"/>
  <c r="AH188"/>
  <c r="AF188"/>
  <c r="AD188"/>
  <c r="AC188"/>
  <c r="AB188"/>
  <c r="AA188"/>
  <c r="Z188"/>
  <c r="Y188"/>
  <c r="X188"/>
  <c r="W188"/>
  <c r="V188"/>
  <c r="U188"/>
  <c r="T188"/>
  <c r="S188"/>
  <c r="R188"/>
  <c r="Q188"/>
  <c r="P188"/>
  <c r="O188"/>
  <c r="N188"/>
  <c r="M188"/>
  <c r="L188"/>
  <c r="K188"/>
  <c r="J188"/>
  <c r="I188"/>
  <c r="H188"/>
  <c r="G188"/>
  <c r="F188"/>
  <c r="E188"/>
  <c r="D188"/>
  <c r="C188"/>
  <c r="AU138"/>
  <c r="AR138"/>
  <c r="AQ138"/>
  <c r="AP138"/>
  <c r="AL138"/>
  <c r="AJ138"/>
  <c r="AK138" s="1"/>
  <c r="AH138"/>
  <c r="AF138"/>
  <c r="AD138"/>
  <c r="AC138"/>
  <c r="AB138"/>
  <c r="AA138"/>
  <c r="Z138"/>
  <c r="Y138"/>
  <c r="X138"/>
  <c r="W138"/>
  <c r="V138"/>
  <c r="U138"/>
  <c r="T138"/>
  <c r="S138"/>
  <c r="R138"/>
  <c r="Q138"/>
  <c r="P138"/>
  <c r="O138"/>
  <c r="N138"/>
  <c r="M138"/>
  <c r="L138"/>
  <c r="K138"/>
  <c r="J138"/>
  <c r="I138"/>
  <c r="H138"/>
  <c r="G138"/>
  <c r="F138"/>
  <c r="E138"/>
  <c r="D138"/>
  <c r="C138"/>
  <c r="AU137"/>
  <c r="AR137"/>
  <c r="AQ137"/>
  <c r="AP137"/>
  <c r="AL137"/>
  <c r="AJ137"/>
  <c r="AK137" s="1"/>
  <c r="AH137"/>
  <c r="AF137"/>
  <c r="AD137"/>
  <c r="AC137"/>
  <c r="AB137"/>
  <c r="AA137"/>
  <c r="Z137"/>
  <c r="Y137"/>
  <c r="X137"/>
  <c r="W137"/>
  <c r="V137"/>
  <c r="U137"/>
  <c r="T137"/>
  <c r="S137"/>
  <c r="R137"/>
  <c r="Q137"/>
  <c r="P137"/>
  <c r="O137"/>
  <c r="N137"/>
  <c r="M137"/>
  <c r="L137"/>
  <c r="K137"/>
  <c r="J137"/>
  <c r="I137"/>
  <c r="H137"/>
  <c r="G137"/>
  <c r="F137"/>
  <c r="E137"/>
  <c r="D137"/>
  <c r="C137"/>
  <c r="AU136"/>
  <c r="AR136"/>
  <c r="AQ136"/>
  <c r="AP136"/>
  <c r="AL136"/>
  <c r="AJ136"/>
  <c r="AK136" s="1"/>
  <c r="AH136"/>
  <c r="AF136"/>
  <c r="AD136"/>
  <c r="AC136"/>
  <c r="AB136"/>
  <c r="AA136"/>
  <c r="Z136"/>
  <c r="Y136"/>
  <c r="X136"/>
  <c r="W136"/>
  <c r="V136"/>
  <c r="U136"/>
  <c r="T136"/>
  <c r="S136"/>
  <c r="R136"/>
  <c r="Q136"/>
  <c r="P136"/>
  <c r="O136"/>
  <c r="N136"/>
  <c r="M136"/>
  <c r="L136"/>
  <c r="K136"/>
  <c r="J136"/>
  <c r="I136"/>
  <c r="H136"/>
  <c r="G136"/>
  <c r="F136"/>
  <c r="E136"/>
  <c r="D136"/>
  <c r="C136"/>
  <c r="AU182"/>
  <c r="AR182"/>
  <c r="AQ182"/>
  <c r="AP182"/>
  <c r="AL182"/>
  <c r="AJ182"/>
  <c r="AH182"/>
  <c r="AF182"/>
  <c r="AD182"/>
  <c r="AC182"/>
  <c r="AB182"/>
  <c r="AA182"/>
  <c r="Z182"/>
  <c r="Y182"/>
  <c r="X182"/>
  <c r="W182"/>
  <c r="V182"/>
  <c r="U182"/>
  <c r="T182"/>
  <c r="S182"/>
  <c r="R182"/>
  <c r="Q182"/>
  <c r="P182"/>
  <c r="O182"/>
  <c r="N182"/>
  <c r="M182"/>
  <c r="L182"/>
  <c r="K182"/>
  <c r="J182"/>
  <c r="I182"/>
  <c r="H182"/>
  <c r="G182"/>
  <c r="F182"/>
  <c r="E182"/>
  <c r="D182"/>
  <c r="C182"/>
  <c r="AU176"/>
  <c r="AR176"/>
  <c r="AQ176"/>
  <c r="AP176"/>
  <c r="AL176"/>
  <c r="AJ176"/>
  <c r="AK176" s="1"/>
  <c r="AH176"/>
  <c r="AF176"/>
  <c r="AD176"/>
  <c r="AC176"/>
  <c r="AB176"/>
  <c r="AA176"/>
  <c r="Z176"/>
  <c r="Y176"/>
  <c r="X176"/>
  <c r="W176"/>
  <c r="V176"/>
  <c r="U176"/>
  <c r="T176"/>
  <c r="S176"/>
  <c r="R176"/>
  <c r="Q176"/>
  <c r="P176"/>
  <c r="O176"/>
  <c r="N176"/>
  <c r="M176"/>
  <c r="L176"/>
  <c r="K176"/>
  <c r="J176"/>
  <c r="I176"/>
  <c r="H176"/>
  <c r="G176"/>
  <c r="F176"/>
  <c r="E176"/>
  <c r="D176"/>
  <c r="C176"/>
  <c r="AU68"/>
  <c r="AR68"/>
  <c r="AQ68"/>
  <c r="AP68"/>
  <c r="AL68"/>
  <c r="AJ68"/>
  <c r="AK68" s="1"/>
  <c r="AH68"/>
  <c r="AF68"/>
  <c r="AD68"/>
  <c r="AC68"/>
  <c r="AB68"/>
  <c r="AA68"/>
  <c r="Z68"/>
  <c r="Y68"/>
  <c r="X68"/>
  <c r="W68"/>
  <c r="V68"/>
  <c r="U68"/>
  <c r="T68"/>
  <c r="S68"/>
  <c r="R68"/>
  <c r="Q68"/>
  <c r="P68"/>
  <c r="O68"/>
  <c r="N68"/>
  <c r="M68"/>
  <c r="L68"/>
  <c r="K68"/>
  <c r="J68"/>
  <c r="I68"/>
  <c r="H68"/>
  <c r="G68"/>
  <c r="F68"/>
  <c r="E68"/>
  <c r="D68"/>
  <c r="C68"/>
  <c r="AU171"/>
  <c r="AR171"/>
  <c r="AQ171"/>
  <c r="AP171"/>
  <c r="AL171"/>
  <c r="AJ171"/>
  <c r="AK171" s="1"/>
  <c r="AH171"/>
  <c r="AF171"/>
  <c r="AD171"/>
  <c r="AC171"/>
  <c r="AB171"/>
  <c r="AA171"/>
  <c r="Z171"/>
  <c r="Y171"/>
  <c r="X171"/>
  <c r="W171"/>
  <c r="V171"/>
  <c r="U171"/>
  <c r="T171"/>
  <c r="S171"/>
  <c r="R171"/>
  <c r="Q171"/>
  <c r="P171"/>
  <c r="O171"/>
  <c r="N171"/>
  <c r="M171"/>
  <c r="L171"/>
  <c r="K171"/>
  <c r="J171"/>
  <c r="I171"/>
  <c r="H171"/>
  <c r="G171"/>
  <c r="F171"/>
  <c r="E171"/>
  <c r="D171"/>
  <c r="C171"/>
  <c r="AU169"/>
  <c r="AR169"/>
  <c r="AQ169"/>
  <c r="AP169"/>
  <c r="AL169"/>
  <c r="AJ169"/>
  <c r="AH169"/>
  <c r="AF169"/>
  <c r="AD169"/>
  <c r="AC169"/>
  <c r="AB169"/>
  <c r="AA169"/>
  <c r="Z169"/>
  <c r="Y169"/>
  <c r="X169"/>
  <c r="W169"/>
  <c r="V169"/>
  <c r="U169"/>
  <c r="T169"/>
  <c r="S169"/>
  <c r="R169"/>
  <c r="Q169"/>
  <c r="P169"/>
  <c r="O169"/>
  <c r="N169"/>
  <c r="M169"/>
  <c r="L169"/>
  <c r="K169"/>
  <c r="J169"/>
  <c r="I169"/>
  <c r="H169"/>
  <c r="G169"/>
  <c r="F169"/>
  <c r="E169"/>
  <c r="D169"/>
  <c r="C169"/>
  <c r="AU304"/>
  <c r="AR304"/>
  <c r="AQ304"/>
  <c r="AP304"/>
  <c r="AL304"/>
  <c r="AJ304"/>
  <c r="AH304"/>
  <c r="AF304"/>
  <c r="AD304"/>
  <c r="AC304"/>
  <c r="AB304"/>
  <c r="AA304"/>
  <c r="Z304"/>
  <c r="Y304"/>
  <c r="X304"/>
  <c r="W304"/>
  <c r="V304"/>
  <c r="U304"/>
  <c r="T304"/>
  <c r="S304"/>
  <c r="R304"/>
  <c r="Q304"/>
  <c r="P304"/>
  <c r="O304"/>
  <c r="N304"/>
  <c r="M304"/>
  <c r="L304"/>
  <c r="K304"/>
  <c r="J304"/>
  <c r="I304"/>
  <c r="H304"/>
  <c r="G304"/>
  <c r="F304"/>
  <c r="E304"/>
  <c r="D304"/>
  <c r="C304"/>
  <c r="AU168"/>
  <c r="AR168"/>
  <c r="AQ168"/>
  <c r="AP168"/>
  <c r="AL168"/>
  <c r="AJ168"/>
  <c r="AK168" s="1"/>
  <c r="AH168"/>
  <c r="AF168"/>
  <c r="AD168"/>
  <c r="AC168"/>
  <c r="AB168"/>
  <c r="AA168"/>
  <c r="Z168"/>
  <c r="Y168"/>
  <c r="X168"/>
  <c r="W168"/>
  <c r="V168"/>
  <c r="U168"/>
  <c r="T168"/>
  <c r="S168"/>
  <c r="R168"/>
  <c r="Q168"/>
  <c r="P168"/>
  <c r="O168"/>
  <c r="N168"/>
  <c r="M168"/>
  <c r="L168"/>
  <c r="K168"/>
  <c r="J168"/>
  <c r="I168"/>
  <c r="H168"/>
  <c r="G168"/>
  <c r="F168"/>
  <c r="E168"/>
  <c r="D168"/>
  <c r="C168"/>
  <c r="AU166"/>
  <c r="AR166"/>
  <c r="AQ166"/>
  <c r="AP166"/>
  <c r="AL166"/>
  <c r="AJ166"/>
  <c r="AH166"/>
  <c r="AF166"/>
  <c r="AD166"/>
  <c r="AC166"/>
  <c r="AB166"/>
  <c r="AA166"/>
  <c r="Z166"/>
  <c r="Y166"/>
  <c r="X166"/>
  <c r="W166"/>
  <c r="V166"/>
  <c r="U166"/>
  <c r="T166"/>
  <c r="S166"/>
  <c r="R166"/>
  <c r="Q166"/>
  <c r="P166"/>
  <c r="O166"/>
  <c r="N166"/>
  <c r="M166"/>
  <c r="L166"/>
  <c r="K166"/>
  <c r="J166"/>
  <c r="I166"/>
  <c r="H166"/>
  <c r="G166"/>
  <c r="F166"/>
  <c r="E166"/>
  <c r="D166"/>
  <c r="C166"/>
  <c r="AU258"/>
  <c r="AR258"/>
  <c r="AQ258"/>
  <c r="AP258"/>
  <c r="AL258"/>
  <c r="AJ258"/>
  <c r="AH258"/>
  <c r="AF258"/>
  <c r="AD258"/>
  <c r="AC258"/>
  <c r="AB258"/>
  <c r="AA258"/>
  <c r="Z258"/>
  <c r="Y258"/>
  <c r="X258"/>
  <c r="W258"/>
  <c r="V258"/>
  <c r="U258"/>
  <c r="T258"/>
  <c r="S258"/>
  <c r="R258"/>
  <c r="Q258"/>
  <c r="P258"/>
  <c r="O258"/>
  <c r="N258"/>
  <c r="M258"/>
  <c r="L258"/>
  <c r="K258"/>
  <c r="J258"/>
  <c r="I258"/>
  <c r="H258"/>
  <c r="G258"/>
  <c r="F258"/>
  <c r="E258"/>
  <c r="D258"/>
  <c r="C258"/>
  <c r="AU163"/>
  <c r="AR163"/>
  <c r="AQ163"/>
  <c r="AP163"/>
  <c r="AL163"/>
  <c r="AJ163"/>
  <c r="AK163" s="1"/>
  <c r="AH163"/>
  <c r="AF163"/>
  <c r="AD163"/>
  <c r="AC163"/>
  <c r="AB163"/>
  <c r="AA163"/>
  <c r="Z163"/>
  <c r="Y163"/>
  <c r="X163"/>
  <c r="W163"/>
  <c r="V163"/>
  <c r="U163"/>
  <c r="T163"/>
  <c r="S163"/>
  <c r="R163"/>
  <c r="Q163"/>
  <c r="P163"/>
  <c r="O163"/>
  <c r="N163"/>
  <c r="M163"/>
  <c r="L163"/>
  <c r="K163"/>
  <c r="J163"/>
  <c r="I163"/>
  <c r="H163"/>
  <c r="G163"/>
  <c r="F163"/>
  <c r="E163"/>
  <c r="D163"/>
  <c r="C163"/>
  <c r="AU317"/>
  <c r="AR317"/>
  <c r="AQ317"/>
  <c r="AP317"/>
  <c r="AL317"/>
  <c r="AJ317"/>
  <c r="AK317" s="1"/>
  <c r="AH317"/>
  <c r="AF317"/>
  <c r="AD317"/>
  <c r="AC317"/>
  <c r="AB317"/>
  <c r="AA317"/>
  <c r="Z317"/>
  <c r="Y317"/>
  <c r="X317"/>
  <c r="W317"/>
  <c r="V317"/>
  <c r="U317"/>
  <c r="T317"/>
  <c r="S317"/>
  <c r="R317"/>
  <c r="Q317"/>
  <c r="P317"/>
  <c r="O317"/>
  <c r="N317"/>
  <c r="M317"/>
  <c r="L317"/>
  <c r="K317"/>
  <c r="J317"/>
  <c r="I317"/>
  <c r="H317"/>
  <c r="G317"/>
  <c r="F317"/>
  <c r="E317"/>
  <c r="D317"/>
  <c r="C317"/>
  <c r="AU251"/>
  <c r="AR251"/>
  <c r="AQ251"/>
  <c r="AP251"/>
  <c r="AL251"/>
  <c r="AJ251"/>
  <c r="AH251"/>
  <c r="AF251"/>
  <c r="AD251"/>
  <c r="AC251"/>
  <c r="AB251"/>
  <c r="AA251"/>
  <c r="Z251"/>
  <c r="Y251"/>
  <c r="X251"/>
  <c r="W251"/>
  <c r="V251"/>
  <c r="U251"/>
  <c r="T251"/>
  <c r="S251"/>
  <c r="R251"/>
  <c r="Q251"/>
  <c r="P251"/>
  <c r="O251"/>
  <c r="N251"/>
  <c r="M251"/>
  <c r="L251"/>
  <c r="K251"/>
  <c r="J251"/>
  <c r="I251"/>
  <c r="H251"/>
  <c r="G251"/>
  <c r="F251"/>
  <c r="E251"/>
  <c r="D251"/>
  <c r="C251"/>
  <c r="AU160"/>
  <c r="AR160"/>
  <c r="AQ160"/>
  <c r="AP160"/>
  <c r="AL160"/>
  <c r="AJ160"/>
  <c r="AK160" s="1"/>
  <c r="AH160"/>
  <c r="AF160"/>
  <c r="AD160"/>
  <c r="AC160"/>
  <c r="AB160"/>
  <c r="AA160"/>
  <c r="Z160"/>
  <c r="Y160"/>
  <c r="X160"/>
  <c r="W160"/>
  <c r="V160"/>
  <c r="U160"/>
  <c r="T160"/>
  <c r="S160"/>
  <c r="R160"/>
  <c r="Q160"/>
  <c r="P160"/>
  <c r="O160"/>
  <c r="N160"/>
  <c r="M160"/>
  <c r="L160"/>
  <c r="K160"/>
  <c r="J160"/>
  <c r="I160"/>
  <c r="H160"/>
  <c r="G160"/>
  <c r="F160"/>
  <c r="E160"/>
  <c r="D160"/>
  <c r="C160"/>
  <c r="AU99"/>
  <c r="AR99"/>
  <c r="AQ99"/>
  <c r="AP99"/>
  <c r="AL99"/>
  <c r="AJ99"/>
  <c r="AK99" s="1"/>
  <c r="AH99"/>
  <c r="AF99"/>
  <c r="AD99"/>
  <c r="AC99"/>
  <c r="AB99"/>
  <c r="AA99"/>
  <c r="Z99"/>
  <c r="Y99"/>
  <c r="X99"/>
  <c r="W99"/>
  <c r="V99"/>
  <c r="U99"/>
  <c r="T99"/>
  <c r="S99"/>
  <c r="R99"/>
  <c r="Q99"/>
  <c r="P99"/>
  <c r="O99"/>
  <c r="N99"/>
  <c r="M99"/>
  <c r="L99"/>
  <c r="K99"/>
  <c r="J99"/>
  <c r="I99"/>
  <c r="H99"/>
  <c r="G99"/>
  <c r="F99"/>
  <c r="E99"/>
  <c r="D99"/>
  <c r="C99"/>
  <c r="AU18"/>
  <c r="AR18"/>
  <c r="AQ18"/>
  <c r="AP18"/>
  <c r="AL18"/>
  <c r="AJ18"/>
  <c r="AH18"/>
  <c r="AF18"/>
  <c r="AD18"/>
  <c r="AC18"/>
  <c r="AB18"/>
  <c r="AA18"/>
  <c r="Z18"/>
  <c r="Y18"/>
  <c r="X18"/>
  <c r="W18"/>
  <c r="V18"/>
  <c r="U18"/>
  <c r="T18"/>
  <c r="S18"/>
  <c r="R18"/>
  <c r="Q18"/>
  <c r="P18"/>
  <c r="O18"/>
  <c r="N18"/>
  <c r="M18"/>
  <c r="L18"/>
  <c r="K18"/>
  <c r="J18"/>
  <c r="I18"/>
  <c r="H18"/>
  <c r="G18"/>
  <c r="F18"/>
  <c r="E18"/>
  <c r="D18"/>
  <c r="C18"/>
  <c r="AU17"/>
  <c r="AR17"/>
  <c r="AQ17"/>
  <c r="AP17"/>
  <c r="AL17"/>
  <c r="AJ17"/>
  <c r="AK17" s="1"/>
  <c r="AH17"/>
  <c r="AF17"/>
  <c r="AD17"/>
  <c r="AC17"/>
  <c r="AB17"/>
  <c r="AA17"/>
  <c r="Z17"/>
  <c r="Y17"/>
  <c r="X17"/>
  <c r="W17"/>
  <c r="V17"/>
  <c r="U17"/>
  <c r="T17"/>
  <c r="S17"/>
  <c r="R17"/>
  <c r="Q17"/>
  <c r="P17"/>
  <c r="O17"/>
  <c r="N17"/>
  <c r="M17"/>
  <c r="L17"/>
  <c r="K17"/>
  <c r="J17"/>
  <c r="I17"/>
  <c r="H17"/>
  <c r="G17"/>
  <c r="F17"/>
  <c r="E17"/>
  <c r="D17"/>
  <c r="C17"/>
  <c r="AU441"/>
  <c r="AR441"/>
  <c r="AQ441"/>
  <c r="AP441"/>
  <c r="AL441"/>
  <c r="AJ441"/>
  <c r="AH441"/>
  <c r="AF441"/>
  <c r="AD441"/>
  <c r="AC441"/>
  <c r="AB441"/>
  <c r="AA441"/>
  <c r="Z441"/>
  <c r="Y441"/>
  <c r="X441"/>
  <c r="W441"/>
  <c r="V441"/>
  <c r="U441"/>
  <c r="T441"/>
  <c r="S441"/>
  <c r="R441"/>
  <c r="Q441"/>
  <c r="P441"/>
  <c r="O441"/>
  <c r="N441"/>
  <c r="M441"/>
  <c r="L441"/>
  <c r="K441"/>
  <c r="J441"/>
  <c r="I441"/>
  <c r="H441"/>
  <c r="G441"/>
  <c r="F441"/>
  <c r="E441"/>
  <c r="D441"/>
  <c r="C441"/>
  <c r="AU424"/>
  <c r="AR424"/>
  <c r="AQ424"/>
  <c r="AP424"/>
  <c r="AL424"/>
  <c r="AJ424"/>
  <c r="AK424" s="1"/>
  <c r="AH424"/>
  <c r="AF424"/>
  <c r="AD424"/>
  <c r="AC424"/>
  <c r="AB424"/>
  <c r="AA424"/>
  <c r="Z424"/>
  <c r="Y424"/>
  <c r="X424"/>
  <c r="W424"/>
  <c r="V424"/>
  <c r="U424"/>
  <c r="T424"/>
  <c r="S424"/>
  <c r="R424"/>
  <c r="Q424"/>
  <c r="P424"/>
  <c r="O424"/>
  <c r="N424"/>
  <c r="M424"/>
  <c r="L424"/>
  <c r="K424"/>
  <c r="J424"/>
  <c r="I424"/>
  <c r="H424"/>
  <c r="G424"/>
  <c r="F424"/>
  <c r="E424"/>
  <c r="D424"/>
  <c r="C424"/>
  <c r="AU184"/>
  <c r="AR184"/>
  <c r="AQ184"/>
  <c r="AP184"/>
  <c r="AL184"/>
  <c r="AJ184"/>
  <c r="AK184" s="1"/>
  <c r="AH184"/>
  <c r="AF184"/>
  <c r="AD184"/>
  <c r="AC184"/>
  <c r="AB184"/>
  <c r="AA184"/>
  <c r="Z184"/>
  <c r="Y184"/>
  <c r="X184"/>
  <c r="W184"/>
  <c r="V184"/>
  <c r="U184"/>
  <c r="T184"/>
  <c r="S184"/>
  <c r="R184"/>
  <c r="Q184"/>
  <c r="P184"/>
  <c r="O184"/>
  <c r="N184"/>
  <c r="M184"/>
  <c r="L184"/>
  <c r="K184"/>
  <c r="J184"/>
  <c r="I184"/>
  <c r="H184"/>
  <c r="G184"/>
  <c r="F184"/>
  <c r="E184"/>
  <c r="D184"/>
  <c r="C184"/>
  <c r="AU44"/>
  <c r="AR44"/>
  <c r="AQ44"/>
  <c r="AP44"/>
  <c r="AL44"/>
  <c r="AJ44"/>
  <c r="AH44"/>
  <c r="AF44"/>
  <c r="AD44"/>
  <c r="AC44"/>
  <c r="AB44"/>
  <c r="AA44"/>
  <c r="Z44"/>
  <c r="Y44"/>
  <c r="X44"/>
  <c r="W44"/>
  <c r="V44"/>
  <c r="U44"/>
  <c r="T44"/>
  <c r="S44"/>
  <c r="R44"/>
  <c r="Q44"/>
  <c r="P44"/>
  <c r="O44"/>
  <c r="N44"/>
  <c r="M44"/>
  <c r="L44"/>
  <c r="K44"/>
  <c r="J44"/>
  <c r="I44"/>
  <c r="H44"/>
  <c r="G44"/>
  <c r="F44"/>
  <c r="E44"/>
  <c r="D44"/>
  <c r="C44"/>
  <c r="AU154"/>
  <c r="AR154"/>
  <c r="AQ154"/>
  <c r="AP154"/>
  <c r="AL154"/>
  <c r="AJ154"/>
  <c r="AK154" s="1"/>
  <c r="AH154"/>
  <c r="AF154"/>
  <c r="AD154"/>
  <c r="AC154"/>
  <c r="AB154"/>
  <c r="AA154"/>
  <c r="Z154"/>
  <c r="Y154"/>
  <c r="X154"/>
  <c r="W154"/>
  <c r="V154"/>
  <c r="U154"/>
  <c r="T154"/>
  <c r="S154"/>
  <c r="R154"/>
  <c r="Q154"/>
  <c r="P154"/>
  <c r="O154"/>
  <c r="N154"/>
  <c r="M154"/>
  <c r="L154"/>
  <c r="K154"/>
  <c r="J154"/>
  <c r="I154"/>
  <c r="H154"/>
  <c r="G154"/>
  <c r="F154"/>
  <c r="E154"/>
  <c r="D154"/>
  <c r="C154"/>
  <c r="AU145"/>
  <c r="AR145"/>
  <c r="AQ145"/>
  <c r="AP145"/>
  <c r="AL145"/>
  <c r="AJ145"/>
  <c r="AK145" s="1"/>
  <c r="AH145"/>
  <c r="AF145"/>
  <c r="AD145"/>
  <c r="AC145"/>
  <c r="AB145"/>
  <c r="AA145"/>
  <c r="Z145"/>
  <c r="Y145"/>
  <c r="X145"/>
  <c r="W145"/>
  <c r="V145"/>
  <c r="U145"/>
  <c r="T145"/>
  <c r="S145"/>
  <c r="R145"/>
  <c r="Q145"/>
  <c r="P145"/>
  <c r="O145"/>
  <c r="N145"/>
  <c r="M145"/>
  <c r="L145"/>
  <c r="K145"/>
  <c r="J145"/>
  <c r="I145"/>
  <c r="H145"/>
  <c r="G145"/>
  <c r="F145"/>
  <c r="E145"/>
  <c r="D145"/>
  <c r="C145"/>
  <c r="AU373"/>
  <c r="AR373"/>
  <c r="AQ373"/>
  <c r="AP373"/>
  <c r="AL373"/>
  <c r="AJ373"/>
  <c r="AK373" s="1"/>
  <c r="AH373"/>
  <c r="AF373"/>
  <c r="AD373"/>
  <c r="AC373"/>
  <c r="AB373"/>
  <c r="AA373"/>
  <c r="Z373"/>
  <c r="Y373"/>
  <c r="X373"/>
  <c r="W373"/>
  <c r="V373"/>
  <c r="U373"/>
  <c r="T373"/>
  <c r="S373"/>
  <c r="R373"/>
  <c r="Q373"/>
  <c r="P373"/>
  <c r="O373"/>
  <c r="N373"/>
  <c r="M373"/>
  <c r="L373"/>
  <c r="K373"/>
  <c r="J373"/>
  <c r="I373"/>
  <c r="H373"/>
  <c r="G373"/>
  <c r="F373"/>
  <c r="E373"/>
  <c r="D373"/>
  <c r="C373"/>
  <c r="AU144"/>
  <c r="AR144"/>
  <c r="AQ144"/>
  <c r="AP144"/>
  <c r="AL144"/>
  <c r="AJ144"/>
  <c r="AK144" s="1"/>
  <c r="AH144"/>
  <c r="AF144"/>
  <c r="AD144"/>
  <c r="AC144"/>
  <c r="AB144"/>
  <c r="AA144"/>
  <c r="Z144"/>
  <c r="Y144"/>
  <c r="X144"/>
  <c r="W144"/>
  <c r="V144"/>
  <c r="U144"/>
  <c r="T144"/>
  <c r="S144"/>
  <c r="R144"/>
  <c r="Q144"/>
  <c r="P144"/>
  <c r="O144"/>
  <c r="N144"/>
  <c r="M144"/>
  <c r="L144"/>
  <c r="K144"/>
  <c r="J144"/>
  <c r="I144"/>
  <c r="H144"/>
  <c r="G144"/>
  <c r="F144"/>
  <c r="E144"/>
  <c r="D144"/>
  <c r="C144"/>
  <c r="AU143"/>
  <c r="AR143"/>
  <c r="AQ143"/>
  <c r="AP143"/>
  <c r="AL143"/>
  <c r="AJ143"/>
  <c r="AK143" s="1"/>
  <c r="AH143"/>
  <c r="AF143"/>
  <c r="AD143"/>
  <c r="AC143"/>
  <c r="AB143"/>
  <c r="AA143"/>
  <c r="Z143"/>
  <c r="Y143"/>
  <c r="X143"/>
  <c r="W143"/>
  <c r="V143"/>
  <c r="U143"/>
  <c r="T143"/>
  <c r="S143"/>
  <c r="R143"/>
  <c r="Q143"/>
  <c r="P143"/>
  <c r="O143"/>
  <c r="N143"/>
  <c r="M143"/>
  <c r="L143"/>
  <c r="K143"/>
  <c r="J143"/>
  <c r="I143"/>
  <c r="H143"/>
  <c r="G143"/>
  <c r="F143"/>
  <c r="E143"/>
  <c r="D143"/>
  <c r="C143"/>
  <c r="AU127"/>
  <c r="AR127"/>
  <c r="AQ127"/>
  <c r="AP127"/>
  <c r="AL127"/>
  <c r="AJ127"/>
  <c r="AK127" s="1"/>
  <c r="AH127"/>
  <c r="AF127"/>
  <c r="AD127"/>
  <c r="AC127"/>
  <c r="AB127"/>
  <c r="AA127"/>
  <c r="Z127"/>
  <c r="Y127"/>
  <c r="X127"/>
  <c r="W127"/>
  <c r="V127"/>
  <c r="U127"/>
  <c r="T127"/>
  <c r="S127"/>
  <c r="R127"/>
  <c r="Q127"/>
  <c r="P127"/>
  <c r="O127"/>
  <c r="N127"/>
  <c r="M127"/>
  <c r="L127"/>
  <c r="K127"/>
  <c r="J127"/>
  <c r="I127"/>
  <c r="H127"/>
  <c r="G127"/>
  <c r="F127"/>
  <c r="E127"/>
  <c r="D127"/>
  <c r="C127"/>
  <c r="AU344"/>
  <c r="AR344"/>
  <c r="AQ344"/>
  <c r="AP344"/>
  <c r="AL344"/>
  <c r="AJ344"/>
  <c r="AH344"/>
  <c r="AF344"/>
  <c r="AD344"/>
  <c r="AC344"/>
  <c r="AB344"/>
  <c r="AA344"/>
  <c r="Z344"/>
  <c r="Y344"/>
  <c r="X344"/>
  <c r="W344"/>
  <c r="V344"/>
  <c r="U344"/>
  <c r="T344"/>
  <c r="S344"/>
  <c r="R344"/>
  <c r="Q344"/>
  <c r="P344"/>
  <c r="O344"/>
  <c r="N344"/>
  <c r="M344"/>
  <c r="L344"/>
  <c r="K344"/>
  <c r="J344"/>
  <c r="I344"/>
  <c r="H344"/>
  <c r="G344"/>
  <c r="F344"/>
  <c r="E344"/>
  <c r="D344"/>
  <c r="C344"/>
  <c r="AU314"/>
  <c r="AR314"/>
  <c r="AQ314"/>
  <c r="AP314"/>
  <c r="AL314"/>
  <c r="AJ314"/>
  <c r="AH314"/>
  <c r="AF314"/>
  <c r="AD314"/>
  <c r="AC314"/>
  <c r="AB314"/>
  <c r="AA314"/>
  <c r="Z314"/>
  <c r="Y314"/>
  <c r="X314"/>
  <c r="W314"/>
  <c r="V314"/>
  <c r="U314"/>
  <c r="T314"/>
  <c r="S314"/>
  <c r="R314"/>
  <c r="Q314"/>
  <c r="P314"/>
  <c r="O314"/>
  <c r="N314"/>
  <c r="M314"/>
  <c r="L314"/>
  <c r="K314"/>
  <c r="J314"/>
  <c r="I314"/>
  <c r="H314"/>
  <c r="G314"/>
  <c r="F314"/>
  <c r="E314"/>
  <c r="D314"/>
  <c r="C314"/>
  <c r="AU223"/>
  <c r="AR223"/>
  <c r="AQ223"/>
  <c r="AP223"/>
  <c r="AL223"/>
  <c r="AJ223"/>
  <c r="AH223"/>
  <c r="AF223"/>
  <c r="AD223"/>
  <c r="AC223"/>
  <c r="AB223"/>
  <c r="AA223"/>
  <c r="Z223"/>
  <c r="Y223"/>
  <c r="X223"/>
  <c r="W223"/>
  <c r="V223"/>
  <c r="U223"/>
  <c r="T223"/>
  <c r="S223"/>
  <c r="R223"/>
  <c r="Q223"/>
  <c r="P223"/>
  <c r="O223"/>
  <c r="N223"/>
  <c r="M223"/>
  <c r="L223"/>
  <c r="K223"/>
  <c r="J223"/>
  <c r="I223"/>
  <c r="H223"/>
  <c r="G223"/>
  <c r="F223"/>
  <c r="E223"/>
  <c r="D223"/>
  <c r="C223"/>
  <c r="AU121"/>
  <c r="AR121"/>
  <c r="AQ121"/>
  <c r="AP121"/>
  <c r="AL121"/>
  <c r="AJ121"/>
  <c r="AH121"/>
  <c r="AF121"/>
  <c r="AD121"/>
  <c r="AC121"/>
  <c r="AB121"/>
  <c r="AA121"/>
  <c r="Z121"/>
  <c r="Y121"/>
  <c r="X121"/>
  <c r="W121"/>
  <c r="V121"/>
  <c r="U121"/>
  <c r="T121"/>
  <c r="S121"/>
  <c r="R121"/>
  <c r="Q121"/>
  <c r="P121"/>
  <c r="O121"/>
  <c r="N121"/>
  <c r="M121"/>
  <c r="L121"/>
  <c r="K121"/>
  <c r="J121"/>
  <c r="I121"/>
  <c r="H121"/>
  <c r="G121"/>
  <c r="F121"/>
  <c r="E121"/>
  <c r="D121"/>
  <c r="C121"/>
  <c r="AU103"/>
  <c r="AR103"/>
  <c r="AQ103"/>
  <c r="AP103"/>
  <c r="AL103"/>
  <c r="AJ103"/>
  <c r="AH103"/>
  <c r="AF103"/>
  <c r="AD103"/>
  <c r="AC103"/>
  <c r="AB103"/>
  <c r="AA103"/>
  <c r="Z103"/>
  <c r="Y103"/>
  <c r="X103"/>
  <c r="W103"/>
  <c r="V103"/>
  <c r="U103"/>
  <c r="T103"/>
  <c r="S103"/>
  <c r="R103"/>
  <c r="Q103"/>
  <c r="P103"/>
  <c r="O103"/>
  <c r="N103"/>
  <c r="M103"/>
  <c r="L103"/>
  <c r="K103"/>
  <c r="J103"/>
  <c r="I103"/>
  <c r="H103"/>
  <c r="G103"/>
  <c r="F103"/>
  <c r="E103"/>
  <c r="D103"/>
  <c r="C103"/>
  <c r="AU300"/>
  <c r="AR300"/>
  <c r="AQ300"/>
  <c r="AP300"/>
  <c r="AL300"/>
  <c r="AJ300"/>
  <c r="AH300"/>
  <c r="AF300"/>
  <c r="AD300"/>
  <c r="AC300"/>
  <c r="AB300"/>
  <c r="AA300"/>
  <c r="Z300"/>
  <c r="Y300"/>
  <c r="X300"/>
  <c r="W300"/>
  <c r="V300"/>
  <c r="U300"/>
  <c r="T300"/>
  <c r="S300"/>
  <c r="R300"/>
  <c r="Q300"/>
  <c r="P300"/>
  <c r="O300"/>
  <c r="N300"/>
  <c r="M300"/>
  <c r="L300"/>
  <c r="K300"/>
  <c r="J300"/>
  <c r="I300"/>
  <c r="H300"/>
  <c r="G300"/>
  <c r="F300"/>
  <c r="E300"/>
  <c r="D300"/>
  <c r="C300"/>
  <c r="AU115"/>
  <c r="AR115"/>
  <c r="AQ115"/>
  <c r="AP115"/>
  <c r="AL115"/>
  <c r="AJ115"/>
  <c r="AK115" s="1"/>
  <c r="AH115"/>
  <c r="AF115"/>
  <c r="AD115"/>
  <c r="AC115"/>
  <c r="AB115"/>
  <c r="AA115"/>
  <c r="Z115"/>
  <c r="Y115"/>
  <c r="X115"/>
  <c r="W115"/>
  <c r="V115"/>
  <c r="U115"/>
  <c r="T115"/>
  <c r="S115"/>
  <c r="R115"/>
  <c r="Q115"/>
  <c r="P115"/>
  <c r="O115"/>
  <c r="N115"/>
  <c r="M115"/>
  <c r="L115"/>
  <c r="K115"/>
  <c r="J115"/>
  <c r="I115"/>
  <c r="H115"/>
  <c r="G115"/>
  <c r="F115"/>
  <c r="E115"/>
  <c r="D115"/>
  <c r="C115"/>
  <c r="AU336"/>
  <c r="AR336"/>
  <c r="AQ336"/>
  <c r="AP336"/>
  <c r="AL336"/>
  <c r="AJ336"/>
  <c r="AH336"/>
  <c r="AF336"/>
  <c r="AD336"/>
  <c r="AC336"/>
  <c r="AB336"/>
  <c r="AA336"/>
  <c r="Z336"/>
  <c r="Y336"/>
  <c r="X336"/>
  <c r="W336"/>
  <c r="V336"/>
  <c r="U336"/>
  <c r="T336"/>
  <c r="S336"/>
  <c r="R336"/>
  <c r="Q336"/>
  <c r="P336"/>
  <c r="O336"/>
  <c r="N336"/>
  <c r="M336"/>
  <c r="L336"/>
  <c r="K336"/>
  <c r="J336"/>
  <c r="I336"/>
  <c r="H336"/>
  <c r="G336"/>
  <c r="F336"/>
  <c r="E336"/>
  <c r="D336"/>
  <c r="C336"/>
  <c r="AU112"/>
  <c r="AR112"/>
  <c r="AQ112"/>
  <c r="AP112"/>
  <c r="AL112"/>
  <c r="AJ112"/>
  <c r="AK112" s="1"/>
  <c r="AH112"/>
  <c r="AF112"/>
  <c r="AD112"/>
  <c r="AC112"/>
  <c r="AB112"/>
  <c r="AA112"/>
  <c r="Z112"/>
  <c r="Y112"/>
  <c r="X112"/>
  <c r="W112"/>
  <c r="V112"/>
  <c r="U112"/>
  <c r="T112"/>
  <c r="S112"/>
  <c r="R112"/>
  <c r="Q112"/>
  <c r="P112"/>
  <c r="O112"/>
  <c r="N112"/>
  <c r="M112"/>
  <c r="L112"/>
  <c r="K112"/>
  <c r="J112"/>
  <c r="I112"/>
  <c r="H112"/>
  <c r="G112"/>
  <c r="F112"/>
  <c r="E112"/>
  <c r="D112"/>
  <c r="C112"/>
  <c r="AU62"/>
  <c r="AR62"/>
  <c r="AQ62"/>
  <c r="AP62"/>
  <c r="AL62"/>
  <c r="AJ62"/>
  <c r="AK62" s="1"/>
  <c r="AH62"/>
  <c r="AF62"/>
  <c r="AD62"/>
  <c r="AC62"/>
  <c r="AB62"/>
  <c r="AA62"/>
  <c r="Z62"/>
  <c r="Y62"/>
  <c r="X62"/>
  <c r="W62"/>
  <c r="V62"/>
  <c r="U62"/>
  <c r="T62"/>
  <c r="S62"/>
  <c r="R62"/>
  <c r="Q62"/>
  <c r="P62"/>
  <c r="O62"/>
  <c r="N62"/>
  <c r="M62"/>
  <c r="L62"/>
  <c r="K62"/>
  <c r="J62"/>
  <c r="I62"/>
  <c r="H62"/>
  <c r="G62"/>
  <c r="F62"/>
  <c r="E62"/>
  <c r="D62"/>
  <c r="C62"/>
  <c r="AU111"/>
  <c r="AR111"/>
  <c r="AQ111"/>
  <c r="AP111"/>
  <c r="AL111"/>
  <c r="AJ111"/>
  <c r="AK111" s="1"/>
  <c r="AH111"/>
  <c r="AF111"/>
  <c r="AD111"/>
  <c r="AC111"/>
  <c r="AB111"/>
  <c r="AA111"/>
  <c r="Z111"/>
  <c r="Y111"/>
  <c r="X111"/>
  <c r="W111"/>
  <c r="V111"/>
  <c r="U111"/>
  <c r="T111"/>
  <c r="S111"/>
  <c r="R111"/>
  <c r="Q111"/>
  <c r="P111"/>
  <c r="O111"/>
  <c r="N111"/>
  <c r="M111"/>
  <c r="L111"/>
  <c r="K111"/>
  <c r="J111"/>
  <c r="I111"/>
  <c r="H111"/>
  <c r="G111"/>
  <c r="F111"/>
  <c r="E111"/>
  <c r="D111"/>
  <c r="C111"/>
  <c r="AU142"/>
  <c r="AR142"/>
  <c r="AQ142"/>
  <c r="AP142"/>
  <c r="AL142"/>
  <c r="AJ142"/>
  <c r="AH142"/>
  <c r="AF142"/>
  <c r="AD142"/>
  <c r="AC142"/>
  <c r="AB142"/>
  <c r="AA142"/>
  <c r="Z142"/>
  <c r="Y142"/>
  <c r="X142"/>
  <c r="W142"/>
  <c r="V142"/>
  <c r="U142"/>
  <c r="T142"/>
  <c r="S142"/>
  <c r="R142"/>
  <c r="Q142"/>
  <c r="P142"/>
  <c r="O142"/>
  <c r="N142"/>
  <c r="M142"/>
  <c r="L142"/>
  <c r="K142"/>
  <c r="J142"/>
  <c r="I142"/>
  <c r="H142"/>
  <c r="G142"/>
  <c r="F142"/>
  <c r="E142"/>
  <c r="D142"/>
  <c r="C142"/>
  <c r="AU110"/>
  <c r="AR110"/>
  <c r="AQ110"/>
  <c r="AP110"/>
  <c r="AL110"/>
  <c r="AJ110"/>
  <c r="AH110"/>
  <c r="AF110"/>
  <c r="AD110"/>
  <c r="AC110"/>
  <c r="AB110"/>
  <c r="AA110"/>
  <c r="Z110"/>
  <c r="Y110"/>
  <c r="X110"/>
  <c r="W110"/>
  <c r="V110"/>
  <c r="U110"/>
  <c r="T110"/>
  <c r="S110"/>
  <c r="R110"/>
  <c r="Q110"/>
  <c r="P110"/>
  <c r="O110"/>
  <c r="N110"/>
  <c r="M110"/>
  <c r="L110"/>
  <c r="K110"/>
  <c r="J110"/>
  <c r="I110"/>
  <c r="H110"/>
  <c r="G110"/>
  <c r="F110"/>
  <c r="E110"/>
  <c r="D110"/>
  <c r="C110"/>
  <c r="AU109"/>
  <c r="AR109"/>
  <c r="AQ109"/>
  <c r="AP109"/>
  <c r="AL109"/>
  <c r="AJ109"/>
  <c r="AK109" s="1"/>
  <c r="AH109"/>
  <c r="AF109"/>
  <c r="AD109"/>
  <c r="AC109"/>
  <c r="AB109"/>
  <c r="AA109"/>
  <c r="Z109"/>
  <c r="Y109"/>
  <c r="X109"/>
  <c r="W109"/>
  <c r="V109"/>
  <c r="U109"/>
  <c r="T109"/>
  <c r="S109"/>
  <c r="R109"/>
  <c r="Q109"/>
  <c r="P109"/>
  <c r="O109"/>
  <c r="N109"/>
  <c r="M109"/>
  <c r="L109"/>
  <c r="K109"/>
  <c r="J109"/>
  <c r="I109"/>
  <c r="H109"/>
  <c r="G109"/>
  <c r="F109"/>
  <c r="E109"/>
  <c r="D109"/>
  <c r="C109"/>
  <c r="AU108"/>
  <c r="AR108"/>
  <c r="AQ108"/>
  <c r="AP108"/>
  <c r="AL108"/>
  <c r="AJ108"/>
  <c r="AK108" s="1"/>
  <c r="AH108"/>
  <c r="AF108"/>
  <c r="AD108"/>
  <c r="AC108"/>
  <c r="AB108"/>
  <c r="AA108"/>
  <c r="Z108"/>
  <c r="Y108"/>
  <c r="X108"/>
  <c r="W108"/>
  <c r="V108"/>
  <c r="U108"/>
  <c r="T108"/>
  <c r="S108"/>
  <c r="R108"/>
  <c r="Q108"/>
  <c r="P108"/>
  <c r="O108"/>
  <c r="N108"/>
  <c r="M108"/>
  <c r="L108"/>
  <c r="K108"/>
  <c r="J108"/>
  <c r="I108"/>
  <c r="H108"/>
  <c r="G108"/>
  <c r="F108"/>
  <c r="E108"/>
  <c r="D108"/>
  <c r="C108"/>
  <c r="AU107"/>
  <c r="AR107"/>
  <c r="AQ107"/>
  <c r="AP107"/>
  <c r="AL107"/>
  <c r="AJ107"/>
  <c r="AK107" s="1"/>
  <c r="AH107"/>
  <c r="AF107"/>
  <c r="AD107"/>
  <c r="AC107"/>
  <c r="AB107"/>
  <c r="AA107"/>
  <c r="Z107"/>
  <c r="Y107"/>
  <c r="X107"/>
  <c r="W107"/>
  <c r="V107"/>
  <c r="U107"/>
  <c r="T107"/>
  <c r="S107"/>
  <c r="R107"/>
  <c r="Q107"/>
  <c r="P107"/>
  <c r="O107"/>
  <c r="N107"/>
  <c r="M107"/>
  <c r="L107"/>
  <c r="K107"/>
  <c r="J107"/>
  <c r="I107"/>
  <c r="H107"/>
  <c r="G107"/>
  <c r="F107"/>
  <c r="E107"/>
  <c r="D107"/>
  <c r="C107"/>
  <c r="AU105"/>
  <c r="AR105"/>
  <c r="AQ105"/>
  <c r="AP105"/>
  <c r="AL105"/>
  <c r="AJ105"/>
  <c r="AK105" s="1"/>
  <c r="AH105"/>
  <c r="AF105"/>
  <c r="AD105"/>
  <c r="AC105"/>
  <c r="AB105"/>
  <c r="AA105"/>
  <c r="Z105"/>
  <c r="Y105"/>
  <c r="X105"/>
  <c r="W105"/>
  <c r="V105"/>
  <c r="U105"/>
  <c r="T105"/>
  <c r="S105"/>
  <c r="R105"/>
  <c r="Q105"/>
  <c r="P105"/>
  <c r="O105"/>
  <c r="N105"/>
  <c r="M105"/>
  <c r="L105"/>
  <c r="K105"/>
  <c r="J105"/>
  <c r="I105"/>
  <c r="H105"/>
  <c r="G105"/>
  <c r="F105"/>
  <c r="E105"/>
  <c r="D105"/>
  <c r="C105"/>
  <c r="AU401"/>
  <c r="AR401"/>
  <c r="AQ401"/>
  <c r="AP401"/>
  <c r="AL401"/>
  <c r="AJ401"/>
  <c r="AK401" s="1"/>
  <c r="AH401"/>
  <c r="AF401"/>
  <c r="AD401"/>
  <c r="AC401"/>
  <c r="AB401"/>
  <c r="AA401"/>
  <c r="Z401"/>
  <c r="Y401"/>
  <c r="X401"/>
  <c r="W401"/>
  <c r="V401"/>
  <c r="U401"/>
  <c r="T401"/>
  <c r="S401"/>
  <c r="R401"/>
  <c r="Q401"/>
  <c r="P401"/>
  <c r="O401"/>
  <c r="N401"/>
  <c r="M401"/>
  <c r="L401"/>
  <c r="K401"/>
  <c r="J401"/>
  <c r="I401"/>
  <c r="H401"/>
  <c r="G401"/>
  <c r="F401"/>
  <c r="E401"/>
  <c r="D401"/>
  <c r="C401"/>
  <c r="AU309"/>
  <c r="AR309"/>
  <c r="AQ309"/>
  <c r="AP309"/>
  <c r="AL309"/>
  <c r="AJ309"/>
  <c r="AK309" s="1"/>
  <c r="AH309"/>
  <c r="AF309"/>
  <c r="AD309"/>
  <c r="AC309"/>
  <c r="AB309"/>
  <c r="AA309"/>
  <c r="Z309"/>
  <c r="Y309"/>
  <c r="X309"/>
  <c r="W309"/>
  <c r="V309"/>
  <c r="U309"/>
  <c r="T309"/>
  <c r="S309"/>
  <c r="R309"/>
  <c r="Q309"/>
  <c r="P309"/>
  <c r="O309"/>
  <c r="N309"/>
  <c r="M309"/>
  <c r="L309"/>
  <c r="K309"/>
  <c r="J309"/>
  <c r="I309"/>
  <c r="H309"/>
  <c r="G309"/>
  <c r="F309"/>
  <c r="E309"/>
  <c r="D309"/>
  <c r="C309"/>
  <c r="AU175"/>
  <c r="AR175"/>
  <c r="AQ175"/>
  <c r="AP175"/>
  <c r="AL175"/>
  <c r="AJ175"/>
  <c r="AK175" s="1"/>
  <c r="AH175"/>
  <c r="AF175"/>
  <c r="AD175"/>
  <c r="AC175"/>
  <c r="AB175"/>
  <c r="AA175"/>
  <c r="Z175"/>
  <c r="Y175"/>
  <c r="X175"/>
  <c r="W175"/>
  <c r="V175"/>
  <c r="U175"/>
  <c r="T175"/>
  <c r="S175"/>
  <c r="R175"/>
  <c r="Q175"/>
  <c r="P175"/>
  <c r="O175"/>
  <c r="N175"/>
  <c r="M175"/>
  <c r="L175"/>
  <c r="K175"/>
  <c r="J175"/>
  <c r="I175"/>
  <c r="H175"/>
  <c r="G175"/>
  <c r="F175"/>
  <c r="E175"/>
  <c r="D175"/>
  <c r="C175"/>
  <c r="AU124"/>
  <c r="AR124"/>
  <c r="AQ124"/>
  <c r="AP124"/>
  <c r="AL124"/>
  <c r="AJ124"/>
  <c r="AK124" s="1"/>
  <c r="AH124"/>
  <c r="AF124"/>
  <c r="AD124"/>
  <c r="AC124"/>
  <c r="AB124"/>
  <c r="AA124"/>
  <c r="Z124"/>
  <c r="Y124"/>
  <c r="X124"/>
  <c r="W124"/>
  <c r="V124"/>
  <c r="U124"/>
  <c r="T124"/>
  <c r="S124"/>
  <c r="R124"/>
  <c r="Q124"/>
  <c r="P124"/>
  <c r="O124"/>
  <c r="N124"/>
  <c r="M124"/>
  <c r="L124"/>
  <c r="K124"/>
  <c r="J124"/>
  <c r="I124"/>
  <c r="H124"/>
  <c r="G124"/>
  <c r="F124"/>
  <c r="E124"/>
  <c r="D124"/>
  <c r="C124"/>
  <c r="AU278"/>
  <c r="AR278"/>
  <c r="AQ278"/>
  <c r="AP278"/>
  <c r="AL278"/>
  <c r="AJ278"/>
  <c r="AH278"/>
  <c r="AF278"/>
  <c r="AD278"/>
  <c r="AC278"/>
  <c r="AB278"/>
  <c r="AA278"/>
  <c r="Z278"/>
  <c r="Y278"/>
  <c r="X278"/>
  <c r="W278"/>
  <c r="V278"/>
  <c r="U278"/>
  <c r="T278"/>
  <c r="S278"/>
  <c r="R278"/>
  <c r="Q278"/>
  <c r="P278"/>
  <c r="O278"/>
  <c r="N278"/>
  <c r="M278"/>
  <c r="L278"/>
  <c r="K278"/>
  <c r="J278"/>
  <c r="I278"/>
  <c r="H278"/>
  <c r="G278"/>
  <c r="F278"/>
  <c r="E278"/>
  <c r="D278"/>
  <c r="C278"/>
  <c r="AU126"/>
  <c r="AR126"/>
  <c r="AQ126"/>
  <c r="AP126"/>
  <c r="AL126"/>
  <c r="AJ126"/>
  <c r="AH126"/>
  <c r="AF126"/>
  <c r="AD126"/>
  <c r="AC126"/>
  <c r="AB126"/>
  <c r="AA126"/>
  <c r="Z126"/>
  <c r="Y126"/>
  <c r="X126"/>
  <c r="W126"/>
  <c r="V126"/>
  <c r="U126"/>
  <c r="T126"/>
  <c r="S126"/>
  <c r="R126"/>
  <c r="Q126"/>
  <c r="P126"/>
  <c r="O126"/>
  <c r="N126"/>
  <c r="M126"/>
  <c r="L126"/>
  <c r="K126"/>
  <c r="J126"/>
  <c r="I126"/>
  <c r="H126"/>
  <c r="G126"/>
  <c r="F126"/>
  <c r="E126"/>
  <c r="D126"/>
  <c r="C126"/>
  <c r="AU125"/>
  <c r="AR125"/>
  <c r="AQ125"/>
  <c r="AP125"/>
  <c r="AL125"/>
  <c r="AJ125"/>
  <c r="AH125"/>
  <c r="AF125"/>
  <c r="AD125"/>
  <c r="AC125"/>
  <c r="AB125"/>
  <c r="AA125"/>
  <c r="Z125"/>
  <c r="Y125"/>
  <c r="X125"/>
  <c r="W125"/>
  <c r="V125"/>
  <c r="U125"/>
  <c r="T125"/>
  <c r="S125"/>
  <c r="R125"/>
  <c r="Q125"/>
  <c r="P125"/>
  <c r="O125"/>
  <c r="N125"/>
  <c r="M125"/>
  <c r="L125"/>
  <c r="K125"/>
  <c r="J125"/>
  <c r="I125"/>
  <c r="H125"/>
  <c r="G125"/>
  <c r="F125"/>
  <c r="E125"/>
  <c r="D125"/>
  <c r="C125"/>
  <c r="AU92"/>
  <c r="AR92"/>
  <c r="AQ92"/>
  <c r="AP92"/>
  <c r="AL92"/>
  <c r="AJ92"/>
  <c r="AH92"/>
  <c r="AF92"/>
  <c r="AD92"/>
  <c r="AC92"/>
  <c r="AB92"/>
  <c r="AA92"/>
  <c r="Z92"/>
  <c r="Y92"/>
  <c r="X92"/>
  <c r="W92"/>
  <c r="V92"/>
  <c r="U92"/>
  <c r="T92"/>
  <c r="S92"/>
  <c r="R92"/>
  <c r="Q92"/>
  <c r="P92"/>
  <c r="O92"/>
  <c r="N92"/>
  <c r="M92"/>
  <c r="L92"/>
  <c r="K92"/>
  <c r="J92"/>
  <c r="I92"/>
  <c r="H92"/>
  <c r="G92"/>
  <c r="F92"/>
  <c r="E92"/>
  <c r="D92"/>
  <c r="C92"/>
  <c r="AU386"/>
  <c r="AR386"/>
  <c r="AQ386"/>
  <c r="AP386"/>
  <c r="AL386"/>
  <c r="AJ386"/>
  <c r="AH386"/>
  <c r="AF386"/>
  <c r="AD386"/>
  <c r="AC386"/>
  <c r="AB386"/>
  <c r="AA386"/>
  <c r="Z386"/>
  <c r="Y386"/>
  <c r="X386"/>
  <c r="W386"/>
  <c r="V386"/>
  <c r="U386"/>
  <c r="T386"/>
  <c r="S386"/>
  <c r="R386"/>
  <c r="Q386"/>
  <c r="P386"/>
  <c r="O386"/>
  <c r="N386"/>
  <c r="M386"/>
  <c r="L386"/>
  <c r="K386"/>
  <c r="J386"/>
  <c r="I386"/>
  <c r="H386"/>
  <c r="G386"/>
  <c r="F386"/>
  <c r="E386"/>
  <c r="D386"/>
  <c r="C386"/>
  <c r="AU326"/>
  <c r="AR326"/>
  <c r="AQ326"/>
  <c r="AP326"/>
  <c r="AL326"/>
  <c r="AJ326"/>
  <c r="AH326"/>
  <c r="AF326"/>
  <c r="AD326"/>
  <c r="AC326"/>
  <c r="AB326"/>
  <c r="AA326"/>
  <c r="Z326"/>
  <c r="Y326"/>
  <c r="X326"/>
  <c r="W326"/>
  <c r="V326"/>
  <c r="U326"/>
  <c r="T326"/>
  <c r="S326"/>
  <c r="R326"/>
  <c r="Q326"/>
  <c r="P326"/>
  <c r="O326"/>
  <c r="N326"/>
  <c r="M326"/>
  <c r="L326"/>
  <c r="K326"/>
  <c r="J326"/>
  <c r="I326"/>
  <c r="H326"/>
  <c r="G326"/>
  <c r="F326"/>
  <c r="E326"/>
  <c r="D326"/>
  <c r="C326"/>
  <c r="AU307"/>
  <c r="AR307"/>
  <c r="AQ307"/>
  <c r="AP307"/>
  <c r="AL307"/>
  <c r="AJ307"/>
  <c r="AH307"/>
  <c r="AF307"/>
  <c r="AD307"/>
  <c r="AC307"/>
  <c r="AB307"/>
  <c r="AA307"/>
  <c r="Z307"/>
  <c r="Y307"/>
  <c r="X307"/>
  <c r="W307"/>
  <c r="V307"/>
  <c r="U307"/>
  <c r="T307"/>
  <c r="S307"/>
  <c r="R307"/>
  <c r="Q307"/>
  <c r="P307"/>
  <c r="O307"/>
  <c r="N307"/>
  <c r="M307"/>
  <c r="L307"/>
  <c r="K307"/>
  <c r="J307"/>
  <c r="I307"/>
  <c r="H307"/>
  <c r="G307"/>
  <c r="F307"/>
  <c r="E307"/>
  <c r="D307"/>
  <c r="C307"/>
  <c r="AU155"/>
  <c r="AR155"/>
  <c r="AQ155"/>
  <c r="AP155"/>
  <c r="AL155"/>
  <c r="AJ155"/>
  <c r="AH155"/>
  <c r="AF155"/>
  <c r="AD155"/>
  <c r="AC155"/>
  <c r="AB155"/>
  <c r="AA155"/>
  <c r="Z155"/>
  <c r="Y155"/>
  <c r="X155"/>
  <c r="W155"/>
  <c r="V155"/>
  <c r="U155"/>
  <c r="T155"/>
  <c r="S155"/>
  <c r="R155"/>
  <c r="Q155"/>
  <c r="P155"/>
  <c r="O155"/>
  <c r="N155"/>
  <c r="M155"/>
  <c r="L155"/>
  <c r="K155"/>
  <c r="J155"/>
  <c r="I155"/>
  <c r="H155"/>
  <c r="G155"/>
  <c r="F155"/>
  <c r="E155"/>
  <c r="D155"/>
  <c r="C155"/>
  <c r="AU81"/>
  <c r="AR81"/>
  <c r="AQ81"/>
  <c r="AP81"/>
  <c r="AL81"/>
  <c r="AJ81"/>
  <c r="AH81"/>
  <c r="AF81"/>
  <c r="AD81"/>
  <c r="AC81"/>
  <c r="AB81"/>
  <c r="AA81"/>
  <c r="Z81"/>
  <c r="Y81"/>
  <c r="X81"/>
  <c r="W81"/>
  <c r="V81"/>
  <c r="U81"/>
  <c r="T81"/>
  <c r="S81"/>
  <c r="R81"/>
  <c r="Q81"/>
  <c r="P81"/>
  <c r="O81"/>
  <c r="N81"/>
  <c r="M81"/>
  <c r="L81"/>
  <c r="K81"/>
  <c r="J81"/>
  <c r="I81"/>
  <c r="H81"/>
  <c r="G81"/>
  <c r="F81"/>
  <c r="E81"/>
  <c r="D81"/>
  <c r="C81"/>
  <c r="AU91"/>
  <c r="AR91"/>
  <c r="AQ91"/>
  <c r="AP91"/>
  <c r="AL91"/>
  <c r="AJ91"/>
  <c r="AH91"/>
  <c r="AF91"/>
  <c r="AD91"/>
  <c r="AC91"/>
  <c r="AB91"/>
  <c r="AA91"/>
  <c r="Z91"/>
  <c r="Y91"/>
  <c r="X91"/>
  <c r="W91"/>
  <c r="V91"/>
  <c r="U91"/>
  <c r="T91"/>
  <c r="S91"/>
  <c r="R91"/>
  <c r="Q91"/>
  <c r="P91"/>
  <c r="O91"/>
  <c r="N91"/>
  <c r="M91"/>
  <c r="L91"/>
  <c r="K91"/>
  <c r="J91"/>
  <c r="I91"/>
  <c r="H91"/>
  <c r="G91"/>
  <c r="F91"/>
  <c r="E91"/>
  <c r="D91"/>
  <c r="C91"/>
  <c r="AU27"/>
  <c r="AR27"/>
  <c r="AQ27"/>
  <c r="AP27"/>
  <c r="AL27"/>
  <c r="AJ27"/>
  <c r="AH27"/>
  <c r="AF27"/>
  <c r="AD27"/>
  <c r="AC27"/>
  <c r="AB27"/>
  <c r="AA27"/>
  <c r="Z27"/>
  <c r="Y27"/>
  <c r="X27"/>
  <c r="W27"/>
  <c r="V27"/>
  <c r="U27"/>
  <c r="T27"/>
  <c r="S27"/>
  <c r="R27"/>
  <c r="Q27"/>
  <c r="P27"/>
  <c r="O27"/>
  <c r="N27"/>
  <c r="M27"/>
  <c r="L27"/>
  <c r="K27"/>
  <c r="J27"/>
  <c r="I27"/>
  <c r="H27"/>
  <c r="G27"/>
  <c r="F27"/>
  <c r="E27"/>
  <c r="D27"/>
  <c r="C27"/>
  <c r="AU22"/>
  <c r="AR22"/>
  <c r="AQ22"/>
  <c r="AP22"/>
  <c r="AL22"/>
  <c r="AJ22"/>
  <c r="AH22"/>
  <c r="AF22"/>
  <c r="AD22"/>
  <c r="AC22"/>
  <c r="AB22"/>
  <c r="AA22"/>
  <c r="Z22"/>
  <c r="Y22"/>
  <c r="X22"/>
  <c r="W22"/>
  <c r="V22"/>
  <c r="U22"/>
  <c r="T22"/>
  <c r="S22"/>
  <c r="R22"/>
  <c r="Q22"/>
  <c r="P22"/>
  <c r="O22"/>
  <c r="N22"/>
  <c r="M22"/>
  <c r="L22"/>
  <c r="K22"/>
  <c r="J22"/>
  <c r="I22"/>
  <c r="H22"/>
  <c r="G22"/>
  <c r="F22"/>
  <c r="E22"/>
  <c r="D22"/>
  <c r="C22"/>
  <c r="AU374"/>
  <c r="AR374"/>
  <c r="AQ374"/>
  <c r="AP374"/>
  <c r="AL374"/>
  <c r="AJ374"/>
  <c r="AK374" s="1"/>
  <c r="AH374"/>
  <c r="AF374"/>
  <c r="AD374"/>
  <c r="AC374"/>
  <c r="AB374"/>
  <c r="AA374"/>
  <c r="Z374"/>
  <c r="Y374"/>
  <c r="X374"/>
  <c r="W374"/>
  <c r="V374"/>
  <c r="U374"/>
  <c r="T374"/>
  <c r="S374"/>
  <c r="R374"/>
  <c r="Q374"/>
  <c r="P374"/>
  <c r="O374"/>
  <c r="N374"/>
  <c r="M374"/>
  <c r="L374"/>
  <c r="K374"/>
  <c r="J374"/>
  <c r="I374"/>
  <c r="H374"/>
  <c r="G374"/>
  <c r="F374"/>
  <c r="E374"/>
  <c r="D374"/>
  <c r="C374"/>
  <c r="AU320"/>
  <c r="AR320"/>
  <c r="AQ320"/>
  <c r="AP320"/>
  <c r="AL320"/>
  <c r="AJ320"/>
  <c r="AK320" s="1"/>
  <c r="AH320"/>
  <c r="AF320"/>
  <c r="AD320"/>
  <c r="AC320"/>
  <c r="AB320"/>
  <c r="AA320"/>
  <c r="Z320"/>
  <c r="Y320"/>
  <c r="X320"/>
  <c r="W320"/>
  <c r="V320"/>
  <c r="U320"/>
  <c r="T320"/>
  <c r="S320"/>
  <c r="R320"/>
  <c r="Q320"/>
  <c r="P320"/>
  <c r="O320"/>
  <c r="N320"/>
  <c r="M320"/>
  <c r="L320"/>
  <c r="K320"/>
  <c r="J320"/>
  <c r="I320"/>
  <c r="H320"/>
  <c r="G320"/>
  <c r="F320"/>
  <c r="E320"/>
  <c r="D320"/>
  <c r="C320"/>
  <c r="AU271"/>
  <c r="AR271"/>
  <c r="AQ271"/>
  <c r="AP271"/>
  <c r="AL271"/>
  <c r="AJ271"/>
  <c r="AH271"/>
  <c r="AF271"/>
  <c r="AD271"/>
  <c r="AC271"/>
  <c r="AB271"/>
  <c r="AA271"/>
  <c r="Z271"/>
  <c r="Y271"/>
  <c r="X271"/>
  <c r="W271"/>
  <c r="V271"/>
  <c r="U271"/>
  <c r="T271"/>
  <c r="S271"/>
  <c r="R271"/>
  <c r="Q271"/>
  <c r="P271"/>
  <c r="O271"/>
  <c r="N271"/>
  <c r="M271"/>
  <c r="L271"/>
  <c r="K271"/>
  <c r="J271"/>
  <c r="I271"/>
  <c r="H271"/>
  <c r="G271"/>
  <c r="F271"/>
  <c r="E271"/>
  <c r="D271"/>
  <c r="C271"/>
  <c r="AU74"/>
  <c r="AR74"/>
  <c r="AQ74"/>
  <c r="AP74"/>
  <c r="AL74"/>
  <c r="AJ74"/>
  <c r="AH74"/>
  <c r="AF74"/>
  <c r="AD74"/>
  <c r="AC74"/>
  <c r="AB74"/>
  <c r="AA74"/>
  <c r="Z74"/>
  <c r="Y74"/>
  <c r="X74"/>
  <c r="W74"/>
  <c r="V74"/>
  <c r="U74"/>
  <c r="T74"/>
  <c r="S74"/>
  <c r="R74"/>
  <c r="Q74"/>
  <c r="P74"/>
  <c r="O74"/>
  <c r="N74"/>
  <c r="M74"/>
  <c r="L74"/>
  <c r="K74"/>
  <c r="J74"/>
  <c r="I74"/>
  <c r="H74"/>
  <c r="G74"/>
  <c r="F74"/>
  <c r="E74"/>
  <c r="D74"/>
  <c r="C74"/>
  <c r="AU342"/>
  <c r="AR342"/>
  <c r="AQ342"/>
  <c r="AP342"/>
  <c r="AL342"/>
  <c r="AJ342"/>
  <c r="AK342" s="1"/>
  <c r="AH342"/>
  <c r="AF342"/>
  <c r="AD342"/>
  <c r="AC342"/>
  <c r="AB342"/>
  <c r="AA342"/>
  <c r="Z342"/>
  <c r="Y342"/>
  <c r="X342"/>
  <c r="W342"/>
  <c r="V342"/>
  <c r="U342"/>
  <c r="T342"/>
  <c r="S342"/>
  <c r="R342"/>
  <c r="Q342"/>
  <c r="P342"/>
  <c r="O342"/>
  <c r="N342"/>
  <c r="M342"/>
  <c r="L342"/>
  <c r="K342"/>
  <c r="J342"/>
  <c r="I342"/>
  <c r="H342"/>
  <c r="G342"/>
  <c r="F342"/>
  <c r="E342"/>
  <c r="D342"/>
  <c r="C342"/>
  <c r="AU95"/>
  <c r="AR95"/>
  <c r="AQ95"/>
  <c r="AP95"/>
  <c r="AL95"/>
  <c r="AJ95"/>
  <c r="AK95" s="1"/>
  <c r="AH95"/>
  <c r="AF95"/>
  <c r="AD95"/>
  <c r="AC95"/>
  <c r="AB95"/>
  <c r="AA95"/>
  <c r="Z95"/>
  <c r="Y95"/>
  <c r="X95"/>
  <c r="W95"/>
  <c r="V95"/>
  <c r="U95"/>
  <c r="T95"/>
  <c r="S95"/>
  <c r="R95"/>
  <c r="Q95"/>
  <c r="P95"/>
  <c r="O95"/>
  <c r="N95"/>
  <c r="M95"/>
  <c r="L95"/>
  <c r="K95"/>
  <c r="J95"/>
  <c r="I95"/>
  <c r="H95"/>
  <c r="G95"/>
  <c r="F95"/>
  <c r="E95"/>
  <c r="D95"/>
  <c r="C95"/>
  <c r="AU72"/>
  <c r="AR72"/>
  <c r="AQ72"/>
  <c r="AP72"/>
  <c r="AL72"/>
  <c r="AJ72"/>
  <c r="AK72" s="1"/>
  <c r="AH72"/>
  <c r="AF72"/>
  <c r="AD72"/>
  <c r="AC72"/>
  <c r="AB72"/>
  <c r="AA72"/>
  <c r="Z72"/>
  <c r="Y72"/>
  <c r="X72"/>
  <c r="W72"/>
  <c r="V72"/>
  <c r="U72"/>
  <c r="T72"/>
  <c r="S72"/>
  <c r="R72"/>
  <c r="Q72"/>
  <c r="P72"/>
  <c r="O72"/>
  <c r="N72"/>
  <c r="M72"/>
  <c r="L72"/>
  <c r="K72"/>
  <c r="J72"/>
  <c r="I72"/>
  <c r="H72"/>
  <c r="G72"/>
  <c r="F72"/>
  <c r="E72"/>
  <c r="D72"/>
  <c r="C72"/>
  <c r="AU24"/>
  <c r="AR24"/>
  <c r="AQ24"/>
  <c r="AP24"/>
  <c r="AL24"/>
  <c r="AJ24"/>
  <c r="AK24" s="1"/>
  <c r="AH24"/>
  <c r="AF24"/>
  <c r="AD24"/>
  <c r="AC24"/>
  <c r="AB24"/>
  <c r="AA24"/>
  <c r="Z24"/>
  <c r="Y24"/>
  <c r="X24"/>
  <c r="W24"/>
  <c r="V24"/>
  <c r="U24"/>
  <c r="T24"/>
  <c r="S24"/>
  <c r="R24"/>
  <c r="Q24"/>
  <c r="P24"/>
  <c r="O24"/>
  <c r="N24"/>
  <c r="M24"/>
  <c r="L24"/>
  <c r="K24"/>
  <c r="J24"/>
  <c r="I24"/>
  <c r="H24"/>
  <c r="G24"/>
  <c r="F24"/>
  <c r="E24"/>
  <c r="D24"/>
  <c r="C24"/>
  <c r="AU394"/>
  <c r="AR394"/>
  <c r="AQ394"/>
  <c r="AP394"/>
  <c r="AL394"/>
  <c r="AJ394"/>
  <c r="AK394" s="1"/>
  <c r="AH394"/>
  <c r="AF394"/>
  <c r="AD394"/>
  <c r="AC394"/>
  <c r="AB394"/>
  <c r="AA394"/>
  <c r="Z394"/>
  <c r="Y394"/>
  <c r="X394"/>
  <c r="W394"/>
  <c r="V394"/>
  <c r="U394"/>
  <c r="T394"/>
  <c r="S394"/>
  <c r="R394"/>
  <c r="Q394"/>
  <c r="P394"/>
  <c r="O394"/>
  <c r="N394"/>
  <c r="M394"/>
  <c r="L394"/>
  <c r="K394"/>
  <c r="J394"/>
  <c r="I394"/>
  <c r="H394"/>
  <c r="G394"/>
  <c r="F394"/>
  <c r="E394"/>
  <c r="D394"/>
  <c r="C394"/>
  <c r="AU378"/>
  <c r="AR378"/>
  <c r="AQ378"/>
  <c r="AP378"/>
  <c r="AL378"/>
  <c r="AJ378"/>
  <c r="AK378" s="1"/>
  <c r="AH378"/>
  <c r="AF378"/>
  <c r="AD378"/>
  <c r="AC378"/>
  <c r="AB378"/>
  <c r="AA378"/>
  <c r="Z378"/>
  <c r="Y378"/>
  <c r="X378"/>
  <c r="W378"/>
  <c r="V378"/>
  <c r="U378"/>
  <c r="T378"/>
  <c r="S378"/>
  <c r="R378"/>
  <c r="Q378"/>
  <c r="P378"/>
  <c r="O378"/>
  <c r="N378"/>
  <c r="M378"/>
  <c r="L378"/>
  <c r="K378"/>
  <c r="J378"/>
  <c r="I378"/>
  <c r="H378"/>
  <c r="G378"/>
  <c r="F378"/>
  <c r="E378"/>
  <c r="D378"/>
  <c r="C378"/>
  <c r="AU70"/>
  <c r="AR70"/>
  <c r="AQ70"/>
  <c r="AP70"/>
  <c r="AL70"/>
  <c r="AJ70"/>
  <c r="AK70" s="1"/>
  <c r="AH70"/>
  <c r="AF70"/>
  <c r="AD70"/>
  <c r="AC70"/>
  <c r="AB70"/>
  <c r="AA70"/>
  <c r="Z70"/>
  <c r="Y70"/>
  <c r="X70"/>
  <c r="W70"/>
  <c r="V70"/>
  <c r="U70"/>
  <c r="T70"/>
  <c r="S70"/>
  <c r="R70"/>
  <c r="Q70"/>
  <c r="P70"/>
  <c r="O70"/>
  <c r="N70"/>
  <c r="M70"/>
  <c r="L70"/>
  <c r="K70"/>
  <c r="J70"/>
  <c r="I70"/>
  <c r="H70"/>
  <c r="G70"/>
  <c r="F70"/>
  <c r="E70"/>
  <c r="D70"/>
  <c r="C70"/>
  <c r="AU318"/>
  <c r="AR318"/>
  <c r="AQ318"/>
  <c r="AP318"/>
  <c r="AL318"/>
  <c r="AJ318"/>
  <c r="AK318" s="1"/>
  <c r="AH318"/>
  <c r="AF318"/>
  <c r="AD318"/>
  <c r="AC318"/>
  <c r="AB318"/>
  <c r="AA318"/>
  <c r="Z318"/>
  <c r="Y318"/>
  <c r="X318"/>
  <c r="W318"/>
  <c r="V318"/>
  <c r="U318"/>
  <c r="T318"/>
  <c r="S318"/>
  <c r="R318"/>
  <c r="Q318"/>
  <c r="P318"/>
  <c r="O318"/>
  <c r="N318"/>
  <c r="M318"/>
  <c r="L318"/>
  <c r="K318"/>
  <c r="J318"/>
  <c r="I318"/>
  <c r="H318"/>
  <c r="G318"/>
  <c r="F318"/>
  <c r="E318"/>
  <c r="D318"/>
  <c r="C318"/>
  <c r="AU78"/>
  <c r="AR78"/>
  <c r="AQ78"/>
  <c r="AP78"/>
  <c r="AL78"/>
  <c r="AJ78"/>
  <c r="AK78" s="1"/>
  <c r="AH78"/>
  <c r="AF78"/>
  <c r="AD78"/>
  <c r="AC78"/>
  <c r="AB78"/>
  <c r="AA78"/>
  <c r="Z78"/>
  <c r="Y78"/>
  <c r="X78"/>
  <c r="W78"/>
  <c r="V78"/>
  <c r="U78"/>
  <c r="T78"/>
  <c r="S78"/>
  <c r="R78"/>
  <c r="Q78"/>
  <c r="P78"/>
  <c r="O78"/>
  <c r="N78"/>
  <c r="M78"/>
  <c r="L78"/>
  <c r="K78"/>
  <c r="J78"/>
  <c r="I78"/>
  <c r="H78"/>
  <c r="G78"/>
  <c r="F78"/>
  <c r="E78"/>
  <c r="D78"/>
  <c r="C78"/>
  <c r="AU71"/>
  <c r="AR71"/>
  <c r="AQ71"/>
  <c r="AP71"/>
  <c r="AL71"/>
  <c r="AJ71"/>
  <c r="AH71"/>
  <c r="AF71"/>
  <c r="AD71"/>
  <c r="AC71"/>
  <c r="AB71"/>
  <c r="AA71"/>
  <c r="Z71"/>
  <c r="Y71"/>
  <c r="X71"/>
  <c r="W71"/>
  <c r="V71"/>
  <c r="U71"/>
  <c r="T71"/>
  <c r="S71"/>
  <c r="R71"/>
  <c r="Q71"/>
  <c r="P71"/>
  <c r="O71"/>
  <c r="N71"/>
  <c r="M71"/>
  <c r="L71"/>
  <c r="K71"/>
  <c r="J71"/>
  <c r="I71"/>
  <c r="H71"/>
  <c r="G71"/>
  <c r="F71"/>
  <c r="E71"/>
  <c r="D71"/>
  <c r="C71"/>
  <c r="AU434"/>
  <c r="AR434"/>
  <c r="AQ434"/>
  <c r="AP434"/>
  <c r="AL434"/>
  <c r="AJ434"/>
  <c r="AK434" s="1"/>
  <c r="AH434"/>
  <c r="AF434"/>
  <c r="AD434"/>
  <c r="AC434"/>
  <c r="AB434"/>
  <c r="AA434"/>
  <c r="Z434"/>
  <c r="Y434"/>
  <c r="X434"/>
  <c r="W434"/>
  <c r="V434"/>
  <c r="U434"/>
  <c r="T434"/>
  <c r="S434"/>
  <c r="R434"/>
  <c r="Q434"/>
  <c r="P434"/>
  <c r="O434"/>
  <c r="N434"/>
  <c r="M434"/>
  <c r="L434"/>
  <c r="K434"/>
  <c r="J434"/>
  <c r="I434"/>
  <c r="H434"/>
  <c r="G434"/>
  <c r="F434"/>
  <c r="E434"/>
  <c r="D434"/>
  <c r="C434"/>
  <c r="AU190"/>
  <c r="AR190"/>
  <c r="AQ190"/>
  <c r="AP190"/>
  <c r="AL190"/>
  <c r="AJ190"/>
  <c r="AK190" s="1"/>
  <c r="AH190"/>
  <c r="AF190"/>
  <c r="AD190"/>
  <c r="AC190"/>
  <c r="AB190"/>
  <c r="AA190"/>
  <c r="Z190"/>
  <c r="Y190"/>
  <c r="X190"/>
  <c r="W190"/>
  <c r="V190"/>
  <c r="U190"/>
  <c r="T190"/>
  <c r="S190"/>
  <c r="R190"/>
  <c r="Q190"/>
  <c r="P190"/>
  <c r="O190"/>
  <c r="N190"/>
  <c r="M190"/>
  <c r="L190"/>
  <c r="K190"/>
  <c r="J190"/>
  <c r="I190"/>
  <c r="H190"/>
  <c r="G190"/>
  <c r="F190"/>
  <c r="E190"/>
  <c r="D190"/>
  <c r="C190"/>
  <c r="AU140"/>
  <c r="AR140"/>
  <c r="AQ140"/>
  <c r="AP140"/>
  <c r="AL140"/>
  <c r="AJ140"/>
  <c r="AH140"/>
  <c r="AF140"/>
  <c r="AD140"/>
  <c r="AC140"/>
  <c r="AB140"/>
  <c r="AA140"/>
  <c r="Z140"/>
  <c r="Y140"/>
  <c r="X140"/>
  <c r="W140"/>
  <c r="V140"/>
  <c r="U140"/>
  <c r="T140"/>
  <c r="S140"/>
  <c r="R140"/>
  <c r="Q140"/>
  <c r="P140"/>
  <c r="O140"/>
  <c r="N140"/>
  <c r="M140"/>
  <c r="L140"/>
  <c r="K140"/>
  <c r="J140"/>
  <c r="I140"/>
  <c r="H140"/>
  <c r="G140"/>
  <c r="F140"/>
  <c r="E140"/>
  <c r="D140"/>
  <c r="C140"/>
  <c r="AU67"/>
  <c r="AR67"/>
  <c r="AQ67"/>
  <c r="AP67"/>
  <c r="AL67"/>
  <c r="AJ67"/>
  <c r="AK67" s="1"/>
  <c r="AH67"/>
  <c r="AF67"/>
  <c r="AD67"/>
  <c r="AC67"/>
  <c r="AB67"/>
  <c r="AA67"/>
  <c r="Z67"/>
  <c r="Y67"/>
  <c r="X67"/>
  <c r="W67"/>
  <c r="V67"/>
  <c r="U67"/>
  <c r="T67"/>
  <c r="S67"/>
  <c r="R67"/>
  <c r="Q67"/>
  <c r="P67"/>
  <c r="O67"/>
  <c r="N67"/>
  <c r="M67"/>
  <c r="L67"/>
  <c r="K67"/>
  <c r="J67"/>
  <c r="I67"/>
  <c r="H67"/>
  <c r="G67"/>
  <c r="F67"/>
  <c r="E67"/>
  <c r="D67"/>
  <c r="C67"/>
  <c r="AU277"/>
  <c r="AR277"/>
  <c r="AQ277"/>
  <c r="AP277"/>
  <c r="AL277"/>
  <c r="AJ277"/>
  <c r="AH277"/>
  <c r="AF277"/>
  <c r="AD277"/>
  <c r="AC277"/>
  <c r="AB277"/>
  <c r="AA277"/>
  <c r="Z277"/>
  <c r="Y277"/>
  <c r="X277"/>
  <c r="W277"/>
  <c r="V277"/>
  <c r="U277"/>
  <c r="T277"/>
  <c r="S277"/>
  <c r="R277"/>
  <c r="Q277"/>
  <c r="P277"/>
  <c r="O277"/>
  <c r="N277"/>
  <c r="M277"/>
  <c r="L277"/>
  <c r="K277"/>
  <c r="J277"/>
  <c r="I277"/>
  <c r="H277"/>
  <c r="G277"/>
  <c r="F277"/>
  <c r="E277"/>
  <c r="D277"/>
  <c r="C277"/>
  <c r="AU264"/>
  <c r="AR264"/>
  <c r="AQ264"/>
  <c r="AP264"/>
  <c r="AL264"/>
  <c r="AJ264"/>
  <c r="AH264"/>
  <c r="AF264"/>
  <c r="AD264"/>
  <c r="AC264"/>
  <c r="AB264"/>
  <c r="AA264"/>
  <c r="Z264"/>
  <c r="Y264"/>
  <c r="X264"/>
  <c r="W264"/>
  <c r="V264"/>
  <c r="U264"/>
  <c r="T264"/>
  <c r="S264"/>
  <c r="R264"/>
  <c r="Q264"/>
  <c r="P264"/>
  <c r="O264"/>
  <c r="N264"/>
  <c r="M264"/>
  <c r="L264"/>
  <c r="K264"/>
  <c r="J264"/>
  <c r="I264"/>
  <c r="H264"/>
  <c r="G264"/>
  <c r="F264"/>
  <c r="E264"/>
  <c r="D264"/>
  <c r="C264"/>
  <c r="AU222"/>
  <c r="AR222"/>
  <c r="AQ222"/>
  <c r="AP222"/>
  <c r="AL222"/>
  <c r="AJ222"/>
  <c r="AH222"/>
  <c r="AF222"/>
  <c r="AD222"/>
  <c r="AC222"/>
  <c r="AB222"/>
  <c r="AA222"/>
  <c r="Z222"/>
  <c r="Y222"/>
  <c r="X222"/>
  <c r="W222"/>
  <c r="V222"/>
  <c r="U222"/>
  <c r="T222"/>
  <c r="S222"/>
  <c r="R222"/>
  <c r="Q222"/>
  <c r="P222"/>
  <c r="O222"/>
  <c r="N222"/>
  <c r="M222"/>
  <c r="L222"/>
  <c r="K222"/>
  <c r="J222"/>
  <c r="I222"/>
  <c r="H222"/>
  <c r="G222"/>
  <c r="F222"/>
  <c r="E222"/>
  <c r="D222"/>
  <c r="C222"/>
  <c r="AU120"/>
  <c r="AR120"/>
  <c r="AQ120"/>
  <c r="AP120"/>
  <c r="AL120"/>
  <c r="AJ120"/>
  <c r="AH120"/>
  <c r="AF120"/>
  <c r="AD120"/>
  <c r="AC120"/>
  <c r="AB120"/>
  <c r="AA120"/>
  <c r="Z120"/>
  <c r="Y120"/>
  <c r="X120"/>
  <c r="W120"/>
  <c r="V120"/>
  <c r="U120"/>
  <c r="T120"/>
  <c r="S120"/>
  <c r="R120"/>
  <c r="Q120"/>
  <c r="P120"/>
  <c r="O120"/>
  <c r="N120"/>
  <c r="M120"/>
  <c r="L120"/>
  <c r="K120"/>
  <c r="J120"/>
  <c r="I120"/>
  <c r="H120"/>
  <c r="G120"/>
  <c r="F120"/>
  <c r="E120"/>
  <c r="D120"/>
  <c r="C120"/>
  <c r="AU88"/>
  <c r="AR88"/>
  <c r="AQ88"/>
  <c r="AP88"/>
  <c r="AL88"/>
  <c r="AJ88"/>
  <c r="AH88"/>
  <c r="AF88"/>
  <c r="AD88"/>
  <c r="AC88"/>
  <c r="AB88"/>
  <c r="AA88"/>
  <c r="Z88"/>
  <c r="Y88"/>
  <c r="X88"/>
  <c r="W88"/>
  <c r="V88"/>
  <c r="U88"/>
  <c r="T88"/>
  <c r="S88"/>
  <c r="R88"/>
  <c r="Q88"/>
  <c r="P88"/>
  <c r="O88"/>
  <c r="N88"/>
  <c r="M88"/>
  <c r="L88"/>
  <c r="K88"/>
  <c r="J88"/>
  <c r="I88"/>
  <c r="H88"/>
  <c r="G88"/>
  <c r="F88"/>
  <c r="E88"/>
  <c r="D88"/>
  <c r="C88"/>
  <c r="AU82"/>
  <c r="AR82"/>
  <c r="AQ82"/>
  <c r="AP82"/>
  <c r="AL82"/>
  <c r="AJ82"/>
  <c r="AH82"/>
  <c r="AF82"/>
  <c r="AD82"/>
  <c r="AC82"/>
  <c r="AB82"/>
  <c r="AA82"/>
  <c r="Z82"/>
  <c r="Y82"/>
  <c r="X82"/>
  <c r="W82"/>
  <c r="V82"/>
  <c r="U82"/>
  <c r="T82"/>
  <c r="S82"/>
  <c r="R82"/>
  <c r="Q82"/>
  <c r="P82"/>
  <c r="O82"/>
  <c r="N82"/>
  <c r="M82"/>
  <c r="L82"/>
  <c r="K82"/>
  <c r="J82"/>
  <c r="I82"/>
  <c r="H82"/>
  <c r="G82"/>
  <c r="F82"/>
  <c r="E82"/>
  <c r="D82"/>
  <c r="C82"/>
  <c r="AU32"/>
  <c r="AR32"/>
  <c r="AQ32"/>
  <c r="AP32"/>
  <c r="AL32"/>
  <c r="AJ32"/>
  <c r="AH32"/>
  <c r="AF32"/>
  <c r="AD32"/>
  <c r="AC32"/>
  <c r="AB32"/>
  <c r="AA32"/>
  <c r="Z32"/>
  <c r="Y32"/>
  <c r="X32"/>
  <c r="W32"/>
  <c r="V32"/>
  <c r="U32"/>
  <c r="T32"/>
  <c r="S32"/>
  <c r="R32"/>
  <c r="Q32"/>
  <c r="P32"/>
  <c r="O32"/>
  <c r="N32"/>
  <c r="M32"/>
  <c r="L32"/>
  <c r="K32"/>
  <c r="J32"/>
  <c r="I32"/>
  <c r="H32"/>
  <c r="G32"/>
  <c r="F32"/>
  <c r="E32"/>
  <c r="D32"/>
  <c r="C32"/>
  <c r="AU66"/>
  <c r="AR66"/>
  <c r="AQ66"/>
  <c r="AP66"/>
  <c r="AL66"/>
  <c r="AJ66"/>
  <c r="AK66" s="1"/>
  <c r="AH66"/>
  <c r="AF66"/>
  <c r="AD66"/>
  <c r="AC66"/>
  <c r="AB66"/>
  <c r="AA66"/>
  <c r="Z66"/>
  <c r="Y66"/>
  <c r="X66"/>
  <c r="W66"/>
  <c r="V66"/>
  <c r="U66"/>
  <c r="T66"/>
  <c r="S66"/>
  <c r="R66"/>
  <c r="Q66"/>
  <c r="P66"/>
  <c r="O66"/>
  <c r="N66"/>
  <c r="M66"/>
  <c r="L66"/>
  <c r="K66"/>
  <c r="J66"/>
  <c r="I66"/>
  <c r="H66"/>
  <c r="G66"/>
  <c r="F66"/>
  <c r="E66"/>
  <c r="D66"/>
  <c r="C66"/>
  <c r="AU403"/>
  <c r="AR403"/>
  <c r="AQ403"/>
  <c r="AP403"/>
  <c r="AL403"/>
  <c r="AJ403"/>
  <c r="AH403"/>
  <c r="AF403"/>
  <c r="AD403"/>
  <c r="AC403"/>
  <c r="AB403"/>
  <c r="AA403"/>
  <c r="Z403"/>
  <c r="Y403"/>
  <c r="X403"/>
  <c r="W403"/>
  <c r="V403"/>
  <c r="U403"/>
  <c r="T403"/>
  <c r="S403"/>
  <c r="R403"/>
  <c r="Q403"/>
  <c r="P403"/>
  <c r="O403"/>
  <c r="N403"/>
  <c r="M403"/>
  <c r="L403"/>
  <c r="K403"/>
  <c r="J403"/>
  <c r="I403"/>
  <c r="H403"/>
  <c r="G403"/>
  <c r="F403"/>
  <c r="E403"/>
  <c r="D403"/>
  <c r="C403"/>
  <c r="AU221"/>
  <c r="AR221"/>
  <c r="AQ221"/>
  <c r="AP221"/>
  <c r="AL221"/>
  <c r="AJ221"/>
  <c r="AH221"/>
  <c r="AF221"/>
  <c r="AD221"/>
  <c r="AC221"/>
  <c r="AB221"/>
  <c r="AA221"/>
  <c r="Z221"/>
  <c r="Y221"/>
  <c r="X221"/>
  <c r="W221"/>
  <c r="V221"/>
  <c r="U221"/>
  <c r="T221"/>
  <c r="S221"/>
  <c r="R221"/>
  <c r="Q221"/>
  <c r="P221"/>
  <c r="O221"/>
  <c r="N221"/>
  <c r="M221"/>
  <c r="L221"/>
  <c r="K221"/>
  <c r="J221"/>
  <c r="I221"/>
  <c r="H221"/>
  <c r="G221"/>
  <c r="F221"/>
  <c r="E221"/>
  <c r="D221"/>
  <c r="C221"/>
  <c r="AU65"/>
  <c r="AR65"/>
  <c r="AQ65"/>
  <c r="AP65"/>
  <c r="AL65"/>
  <c r="AJ65"/>
  <c r="AK65" s="1"/>
  <c r="AH65"/>
  <c r="AF65"/>
  <c r="AD65"/>
  <c r="AC65"/>
  <c r="AB65"/>
  <c r="AA65"/>
  <c r="Z65"/>
  <c r="Y65"/>
  <c r="X65"/>
  <c r="W65"/>
  <c r="V65"/>
  <c r="U65"/>
  <c r="T65"/>
  <c r="S65"/>
  <c r="R65"/>
  <c r="Q65"/>
  <c r="P65"/>
  <c r="O65"/>
  <c r="N65"/>
  <c r="M65"/>
  <c r="L65"/>
  <c r="K65"/>
  <c r="J65"/>
  <c r="I65"/>
  <c r="H65"/>
  <c r="G65"/>
  <c r="F65"/>
  <c r="E65"/>
  <c r="D65"/>
  <c r="C65"/>
  <c r="AU41"/>
  <c r="AR41"/>
  <c r="AQ41"/>
  <c r="AP41"/>
  <c r="AL41"/>
  <c r="AJ41"/>
  <c r="AH41"/>
  <c r="AF41"/>
  <c r="AD41"/>
  <c r="AC41"/>
  <c r="AB41"/>
  <c r="AA41"/>
  <c r="Z41"/>
  <c r="Y41"/>
  <c r="X41"/>
  <c r="W41"/>
  <c r="V41"/>
  <c r="U41"/>
  <c r="T41"/>
  <c r="S41"/>
  <c r="R41"/>
  <c r="Q41"/>
  <c r="P41"/>
  <c r="O41"/>
  <c r="N41"/>
  <c r="M41"/>
  <c r="L41"/>
  <c r="K41"/>
  <c r="J41"/>
  <c r="I41"/>
  <c r="H41"/>
  <c r="G41"/>
  <c r="F41"/>
  <c r="E41"/>
  <c r="D41"/>
  <c r="C41"/>
  <c r="AU5"/>
  <c r="AR5"/>
  <c r="AQ5"/>
  <c r="AP5"/>
  <c r="AL5"/>
  <c r="AJ5"/>
  <c r="AH5"/>
  <c r="AF5"/>
  <c r="AD5"/>
  <c r="AC5"/>
  <c r="AB5"/>
  <c r="AA5"/>
  <c r="Z5"/>
  <c r="Y5"/>
  <c r="X5"/>
  <c r="W5"/>
  <c r="V5"/>
  <c r="U5"/>
  <c r="T5"/>
  <c r="S5"/>
  <c r="R5"/>
  <c r="Q5"/>
  <c r="P5"/>
  <c r="O5"/>
  <c r="N5"/>
  <c r="M5"/>
  <c r="L5"/>
  <c r="K5"/>
  <c r="J5"/>
  <c r="I5"/>
  <c r="H5"/>
  <c r="G5"/>
  <c r="F5"/>
  <c r="E5"/>
  <c r="D5"/>
  <c r="C5"/>
  <c r="AU60"/>
  <c r="AR60"/>
  <c r="AQ60"/>
  <c r="AP60"/>
  <c r="AL60"/>
  <c r="AJ60"/>
  <c r="AK60" s="1"/>
  <c r="AH60"/>
  <c r="AF60"/>
  <c r="AD60"/>
  <c r="AC60"/>
  <c r="AB60"/>
  <c r="AA60"/>
  <c r="Z60"/>
  <c r="Y60"/>
  <c r="X60"/>
  <c r="W60"/>
  <c r="V60"/>
  <c r="U60"/>
  <c r="T60"/>
  <c r="S60"/>
  <c r="R60"/>
  <c r="Q60"/>
  <c r="P60"/>
  <c r="O60"/>
  <c r="N60"/>
  <c r="M60"/>
  <c r="L60"/>
  <c r="K60"/>
  <c r="J60"/>
  <c r="I60"/>
  <c r="H60"/>
  <c r="G60"/>
  <c r="F60"/>
  <c r="E60"/>
  <c r="D60"/>
  <c r="C60"/>
  <c r="AU4"/>
  <c r="AR4"/>
  <c r="AQ4"/>
  <c r="AP4"/>
  <c r="AL4"/>
  <c r="AJ4"/>
  <c r="AK4" s="1"/>
  <c r="AH4"/>
  <c r="AF4"/>
  <c r="AD4"/>
  <c r="AC4"/>
  <c r="AB4"/>
  <c r="AA4"/>
  <c r="Z4"/>
  <c r="Y4"/>
  <c r="X4"/>
  <c r="W4"/>
  <c r="V4"/>
  <c r="U4"/>
  <c r="T4"/>
  <c r="S4"/>
  <c r="R4"/>
  <c r="Q4"/>
  <c r="P4"/>
  <c r="O4"/>
  <c r="N4"/>
  <c r="M4"/>
  <c r="L4"/>
  <c r="K4"/>
  <c r="J4"/>
  <c r="I4"/>
  <c r="H4"/>
  <c r="G4"/>
  <c r="F4"/>
  <c r="E4"/>
  <c r="D4"/>
  <c r="C4"/>
  <c r="AU64"/>
  <c r="AR64"/>
  <c r="AQ64"/>
  <c r="AP64"/>
  <c r="AL64"/>
  <c r="AJ64"/>
  <c r="AH64"/>
  <c r="AF64"/>
  <c r="AD64"/>
  <c r="AC64"/>
  <c r="AB64"/>
  <c r="AA64"/>
  <c r="Z64"/>
  <c r="Y64"/>
  <c r="X64"/>
  <c r="W64"/>
  <c r="V64"/>
  <c r="U64"/>
  <c r="T64"/>
  <c r="S64"/>
  <c r="R64"/>
  <c r="Q64"/>
  <c r="P64"/>
  <c r="O64"/>
  <c r="N64"/>
  <c r="M64"/>
  <c r="L64"/>
  <c r="K64"/>
  <c r="J64"/>
  <c r="I64"/>
  <c r="H64"/>
  <c r="G64"/>
  <c r="F64"/>
  <c r="E64"/>
  <c r="D64"/>
  <c r="C64"/>
  <c r="AU230"/>
  <c r="AR230"/>
  <c r="AQ230"/>
  <c r="AP230"/>
  <c r="AL230"/>
  <c r="AJ230"/>
  <c r="AH230"/>
  <c r="AF230"/>
  <c r="AD230"/>
  <c r="AC230"/>
  <c r="AB230"/>
  <c r="AA230"/>
  <c r="Z230"/>
  <c r="Y230"/>
  <c r="X230"/>
  <c r="W230"/>
  <c r="V230"/>
  <c r="U230"/>
  <c r="T230"/>
  <c r="S230"/>
  <c r="R230"/>
  <c r="Q230"/>
  <c r="P230"/>
  <c r="O230"/>
  <c r="N230"/>
  <c r="M230"/>
  <c r="L230"/>
  <c r="K230"/>
  <c r="J230"/>
  <c r="I230"/>
  <c r="H230"/>
  <c r="G230"/>
  <c r="F230"/>
  <c r="E230"/>
  <c r="D230"/>
  <c r="C230"/>
  <c r="AU151"/>
  <c r="AR151"/>
  <c r="AQ151"/>
  <c r="AP151"/>
  <c r="AL151"/>
  <c r="AJ151"/>
  <c r="AH151"/>
  <c r="AF151"/>
  <c r="AD151"/>
  <c r="AC151"/>
  <c r="AB151"/>
  <c r="AA151"/>
  <c r="Z151"/>
  <c r="Y151"/>
  <c r="X151"/>
  <c r="W151"/>
  <c r="V151"/>
  <c r="U151"/>
  <c r="T151"/>
  <c r="S151"/>
  <c r="R151"/>
  <c r="Q151"/>
  <c r="P151"/>
  <c r="O151"/>
  <c r="N151"/>
  <c r="M151"/>
  <c r="L151"/>
  <c r="K151"/>
  <c r="J151"/>
  <c r="I151"/>
  <c r="H151"/>
  <c r="G151"/>
  <c r="F151"/>
  <c r="E151"/>
  <c r="D151"/>
  <c r="C151"/>
  <c r="AU63"/>
  <c r="AR63"/>
  <c r="AQ63"/>
  <c r="AP63"/>
  <c r="AL63"/>
  <c r="AJ63"/>
  <c r="AH63"/>
  <c r="AF63"/>
  <c r="AD63"/>
  <c r="AC63"/>
  <c r="AB63"/>
  <c r="AA63"/>
  <c r="Z63"/>
  <c r="Y63"/>
  <c r="X63"/>
  <c r="W63"/>
  <c r="V63"/>
  <c r="U63"/>
  <c r="T63"/>
  <c r="S63"/>
  <c r="R63"/>
  <c r="Q63"/>
  <c r="P63"/>
  <c r="O63"/>
  <c r="N63"/>
  <c r="M63"/>
  <c r="L63"/>
  <c r="K63"/>
  <c r="J63"/>
  <c r="I63"/>
  <c r="H63"/>
  <c r="G63"/>
  <c r="F63"/>
  <c r="E63"/>
  <c r="D63"/>
  <c r="C63"/>
  <c r="AU59"/>
  <c r="AR59"/>
  <c r="AQ59"/>
  <c r="AP59"/>
  <c r="AL59"/>
  <c r="AJ59"/>
  <c r="AH59"/>
  <c r="AF59"/>
  <c r="AD59"/>
  <c r="AC59"/>
  <c r="AB59"/>
  <c r="AA59"/>
  <c r="Z59"/>
  <c r="Y59"/>
  <c r="X59"/>
  <c r="W59"/>
  <c r="V59"/>
  <c r="U59"/>
  <c r="T59"/>
  <c r="S59"/>
  <c r="R59"/>
  <c r="Q59"/>
  <c r="P59"/>
  <c r="O59"/>
  <c r="N59"/>
  <c r="M59"/>
  <c r="L59"/>
  <c r="K59"/>
  <c r="J59"/>
  <c r="I59"/>
  <c r="H59"/>
  <c r="G59"/>
  <c r="F59"/>
  <c r="E59"/>
  <c r="D59"/>
  <c r="C59"/>
  <c r="AU443"/>
  <c r="AR443"/>
  <c r="AQ443"/>
  <c r="AP443"/>
  <c r="AL443"/>
  <c r="AJ443"/>
  <c r="AH443"/>
  <c r="AF443"/>
  <c r="AD443"/>
  <c r="AC443"/>
  <c r="AB443"/>
  <c r="AA443"/>
  <c r="Z443"/>
  <c r="Y443"/>
  <c r="X443"/>
  <c r="W443"/>
  <c r="V443"/>
  <c r="U443"/>
  <c r="T443"/>
  <c r="S443"/>
  <c r="R443"/>
  <c r="Q443"/>
  <c r="P443"/>
  <c r="O443"/>
  <c r="N443"/>
  <c r="M443"/>
  <c r="L443"/>
  <c r="K443"/>
  <c r="J443"/>
  <c r="I443"/>
  <c r="H443"/>
  <c r="G443"/>
  <c r="F443"/>
  <c r="E443"/>
  <c r="D443"/>
  <c r="C443"/>
  <c r="AU429"/>
  <c r="AR429"/>
  <c r="AQ429"/>
  <c r="AP429"/>
  <c r="AL429"/>
  <c r="AJ429"/>
  <c r="AK429" s="1"/>
  <c r="AH429"/>
  <c r="AF429"/>
  <c r="AD429"/>
  <c r="AC429"/>
  <c r="AB429"/>
  <c r="AA429"/>
  <c r="Z429"/>
  <c r="Y429"/>
  <c r="X429"/>
  <c r="W429"/>
  <c r="V429"/>
  <c r="U429"/>
  <c r="T429"/>
  <c r="S429"/>
  <c r="R429"/>
  <c r="Q429"/>
  <c r="P429"/>
  <c r="O429"/>
  <c r="N429"/>
  <c r="M429"/>
  <c r="L429"/>
  <c r="K429"/>
  <c r="J429"/>
  <c r="I429"/>
  <c r="H429"/>
  <c r="G429"/>
  <c r="F429"/>
  <c r="E429"/>
  <c r="D429"/>
  <c r="C429"/>
  <c r="AU425"/>
  <c r="AR425"/>
  <c r="AQ425"/>
  <c r="AP425"/>
  <c r="AL425"/>
  <c r="AJ425"/>
  <c r="AK425" s="1"/>
  <c r="AH425"/>
  <c r="AF425"/>
  <c r="AD425"/>
  <c r="AC425"/>
  <c r="AB425"/>
  <c r="AA425"/>
  <c r="Z425"/>
  <c r="Y425"/>
  <c r="X425"/>
  <c r="W425"/>
  <c r="V425"/>
  <c r="U425"/>
  <c r="T425"/>
  <c r="S425"/>
  <c r="R425"/>
  <c r="Q425"/>
  <c r="P425"/>
  <c r="O425"/>
  <c r="N425"/>
  <c r="M425"/>
  <c r="L425"/>
  <c r="K425"/>
  <c r="J425"/>
  <c r="I425"/>
  <c r="H425"/>
  <c r="G425"/>
  <c r="F425"/>
  <c r="E425"/>
  <c r="D425"/>
  <c r="C425"/>
  <c r="AU413"/>
  <c r="AR413"/>
  <c r="AQ413"/>
  <c r="AP413"/>
  <c r="AL413"/>
  <c r="AJ413"/>
  <c r="AH413"/>
  <c r="AF413"/>
  <c r="AD413"/>
  <c r="AC413"/>
  <c r="AB413"/>
  <c r="AA413"/>
  <c r="Z413"/>
  <c r="Y413"/>
  <c r="X413"/>
  <c r="W413"/>
  <c r="V413"/>
  <c r="U413"/>
  <c r="T413"/>
  <c r="S413"/>
  <c r="R413"/>
  <c r="Q413"/>
  <c r="P413"/>
  <c r="O413"/>
  <c r="N413"/>
  <c r="M413"/>
  <c r="L413"/>
  <c r="K413"/>
  <c r="J413"/>
  <c r="I413"/>
  <c r="H413"/>
  <c r="G413"/>
  <c r="F413"/>
  <c r="E413"/>
  <c r="D413"/>
  <c r="C413"/>
  <c r="AU410"/>
  <c r="AR410"/>
  <c r="AQ410"/>
  <c r="AP410"/>
  <c r="AL410"/>
  <c r="AJ410"/>
  <c r="AH410"/>
  <c r="AF410"/>
  <c r="AD410"/>
  <c r="AC410"/>
  <c r="AB410"/>
  <c r="AA410"/>
  <c r="Z410"/>
  <c r="Y410"/>
  <c r="X410"/>
  <c r="W410"/>
  <c r="V410"/>
  <c r="U410"/>
  <c r="T410"/>
  <c r="S410"/>
  <c r="R410"/>
  <c r="Q410"/>
  <c r="P410"/>
  <c r="O410"/>
  <c r="N410"/>
  <c r="M410"/>
  <c r="L410"/>
  <c r="K410"/>
  <c r="J410"/>
  <c r="I410"/>
  <c r="H410"/>
  <c r="G410"/>
  <c r="F410"/>
  <c r="E410"/>
  <c r="D410"/>
  <c r="C410"/>
  <c r="AU409"/>
  <c r="AR409"/>
  <c r="AQ409"/>
  <c r="AP409"/>
  <c r="AL409"/>
  <c r="AJ409"/>
  <c r="AH409"/>
  <c r="AF409"/>
  <c r="AD409"/>
  <c r="AC409"/>
  <c r="AB409"/>
  <c r="AA409"/>
  <c r="Z409"/>
  <c r="Y409"/>
  <c r="X409"/>
  <c r="W409"/>
  <c r="V409"/>
  <c r="U409"/>
  <c r="T409"/>
  <c r="S409"/>
  <c r="R409"/>
  <c r="Q409"/>
  <c r="P409"/>
  <c r="O409"/>
  <c r="N409"/>
  <c r="M409"/>
  <c r="L409"/>
  <c r="K409"/>
  <c r="J409"/>
  <c r="I409"/>
  <c r="H409"/>
  <c r="G409"/>
  <c r="F409"/>
  <c r="E409"/>
  <c r="D409"/>
  <c r="C409"/>
  <c r="AU408"/>
  <c r="AR408"/>
  <c r="AQ408"/>
  <c r="AP408"/>
  <c r="AL408"/>
  <c r="AJ408"/>
  <c r="AH408"/>
  <c r="AF408"/>
  <c r="AD408"/>
  <c r="AC408"/>
  <c r="AB408"/>
  <c r="AA408"/>
  <c r="Z408"/>
  <c r="Y408"/>
  <c r="X408"/>
  <c r="W408"/>
  <c r="V408"/>
  <c r="U408"/>
  <c r="T408"/>
  <c r="S408"/>
  <c r="R408"/>
  <c r="Q408"/>
  <c r="P408"/>
  <c r="O408"/>
  <c r="N408"/>
  <c r="M408"/>
  <c r="L408"/>
  <c r="K408"/>
  <c r="J408"/>
  <c r="I408"/>
  <c r="H408"/>
  <c r="G408"/>
  <c r="F408"/>
  <c r="E408"/>
  <c r="D408"/>
  <c r="C408"/>
  <c r="AU396"/>
  <c r="AR396"/>
  <c r="AQ396"/>
  <c r="AP396"/>
  <c r="AL396"/>
  <c r="AJ396"/>
  <c r="AH396"/>
  <c r="AF396"/>
  <c r="AD396"/>
  <c r="AC396"/>
  <c r="AB396"/>
  <c r="AA396"/>
  <c r="Z396"/>
  <c r="Y396"/>
  <c r="X396"/>
  <c r="W396"/>
  <c r="V396"/>
  <c r="U396"/>
  <c r="T396"/>
  <c r="S396"/>
  <c r="R396"/>
  <c r="Q396"/>
  <c r="P396"/>
  <c r="O396"/>
  <c r="N396"/>
  <c r="M396"/>
  <c r="L396"/>
  <c r="K396"/>
  <c r="J396"/>
  <c r="I396"/>
  <c r="H396"/>
  <c r="G396"/>
  <c r="F396"/>
  <c r="E396"/>
  <c r="D396"/>
  <c r="C396"/>
  <c r="AU390"/>
  <c r="AR390"/>
  <c r="AQ390"/>
  <c r="AP390"/>
  <c r="AL390"/>
  <c r="AJ390"/>
  <c r="AH390"/>
  <c r="AF390"/>
  <c r="AD390"/>
  <c r="AC390"/>
  <c r="AB390"/>
  <c r="AA390"/>
  <c r="Z390"/>
  <c r="Y390"/>
  <c r="X390"/>
  <c r="W390"/>
  <c r="V390"/>
  <c r="U390"/>
  <c r="T390"/>
  <c r="S390"/>
  <c r="R390"/>
  <c r="Q390"/>
  <c r="P390"/>
  <c r="O390"/>
  <c r="N390"/>
  <c r="M390"/>
  <c r="L390"/>
  <c r="K390"/>
  <c r="J390"/>
  <c r="I390"/>
  <c r="H390"/>
  <c r="G390"/>
  <c r="F390"/>
  <c r="E390"/>
  <c r="D390"/>
  <c r="C390"/>
  <c r="AU360"/>
  <c r="AR360"/>
  <c r="AQ360"/>
  <c r="AP360"/>
  <c r="AL360"/>
  <c r="AJ360"/>
  <c r="AH360"/>
  <c r="AF360"/>
  <c r="AD360"/>
  <c r="AC360"/>
  <c r="AB360"/>
  <c r="AA360"/>
  <c r="Z360"/>
  <c r="Y360"/>
  <c r="X360"/>
  <c r="W360"/>
  <c r="V360"/>
  <c r="U360"/>
  <c r="T360"/>
  <c r="S360"/>
  <c r="R360"/>
  <c r="Q360"/>
  <c r="P360"/>
  <c r="O360"/>
  <c r="N360"/>
  <c r="M360"/>
  <c r="L360"/>
  <c r="K360"/>
  <c r="J360"/>
  <c r="I360"/>
  <c r="H360"/>
  <c r="G360"/>
  <c r="F360"/>
  <c r="E360"/>
  <c r="D360"/>
  <c r="C360"/>
  <c r="AU351"/>
  <c r="AR351"/>
  <c r="AQ351"/>
  <c r="AP351"/>
  <c r="AL351"/>
  <c r="AJ351"/>
  <c r="AH351"/>
  <c r="AF351"/>
  <c r="AD351"/>
  <c r="AC351"/>
  <c r="AB351"/>
  <c r="AA351"/>
  <c r="Z351"/>
  <c r="Y351"/>
  <c r="X351"/>
  <c r="W351"/>
  <c r="V351"/>
  <c r="U351"/>
  <c r="T351"/>
  <c r="S351"/>
  <c r="R351"/>
  <c r="Q351"/>
  <c r="P351"/>
  <c r="O351"/>
  <c r="N351"/>
  <c r="M351"/>
  <c r="L351"/>
  <c r="K351"/>
  <c r="J351"/>
  <c r="I351"/>
  <c r="H351"/>
  <c r="G351"/>
  <c r="F351"/>
  <c r="E351"/>
  <c r="D351"/>
  <c r="C351"/>
  <c r="AU340"/>
  <c r="AR340"/>
  <c r="AQ340"/>
  <c r="AP340"/>
  <c r="AL340"/>
  <c r="AJ340"/>
  <c r="AH340"/>
  <c r="AF340"/>
  <c r="AD340"/>
  <c r="AC340"/>
  <c r="AB340"/>
  <c r="AA340"/>
  <c r="Z340"/>
  <c r="Y340"/>
  <c r="X340"/>
  <c r="W340"/>
  <c r="V340"/>
  <c r="U340"/>
  <c r="T340"/>
  <c r="S340"/>
  <c r="R340"/>
  <c r="Q340"/>
  <c r="P340"/>
  <c r="O340"/>
  <c r="N340"/>
  <c r="M340"/>
  <c r="L340"/>
  <c r="K340"/>
  <c r="J340"/>
  <c r="I340"/>
  <c r="H340"/>
  <c r="G340"/>
  <c r="F340"/>
  <c r="E340"/>
  <c r="D340"/>
  <c r="C340"/>
  <c r="AU338"/>
  <c r="AR338"/>
  <c r="AQ338"/>
  <c r="AP338"/>
  <c r="AL338"/>
  <c r="AJ338"/>
  <c r="AK338" s="1"/>
  <c r="AH338"/>
  <c r="AF338"/>
  <c r="AD338"/>
  <c r="AC338"/>
  <c r="AB338"/>
  <c r="AA338"/>
  <c r="Z338"/>
  <c r="Y338"/>
  <c r="X338"/>
  <c r="W338"/>
  <c r="V338"/>
  <c r="U338"/>
  <c r="T338"/>
  <c r="S338"/>
  <c r="R338"/>
  <c r="Q338"/>
  <c r="P338"/>
  <c r="O338"/>
  <c r="N338"/>
  <c r="M338"/>
  <c r="L338"/>
  <c r="K338"/>
  <c r="J338"/>
  <c r="I338"/>
  <c r="H338"/>
  <c r="G338"/>
  <c r="F338"/>
  <c r="E338"/>
  <c r="D338"/>
  <c r="C338"/>
  <c r="AU328"/>
  <c r="AR328"/>
  <c r="AQ328"/>
  <c r="AP328"/>
  <c r="AL328"/>
  <c r="AJ328"/>
  <c r="AK328" s="1"/>
  <c r="AH328"/>
  <c r="AF328"/>
  <c r="AD328"/>
  <c r="AC328"/>
  <c r="AB328"/>
  <c r="AA328"/>
  <c r="Z328"/>
  <c r="Y328"/>
  <c r="X328"/>
  <c r="W328"/>
  <c r="V328"/>
  <c r="U328"/>
  <c r="T328"/>
  <c r="S328"/>
  <c r="R328"/>
  <c r="Q328"/>
  <c r="P328"/>
  <c r="O328"/>
  <c r="N328"/>
  <c r="M328"/>
  <c r="L328"/>
  <c r="K328"/>
  <c r="J328"/>
  <c r="I328"/>
  <c r="H328"/>
  <c r="G328"/>
  <c r="F328"/>
  <c r="E328"/>
  <c r="D328"/>
  <c r="C328"/>
  <c r="AU315"/>
  <c r="AR315"/>
  <c r="AQ315"/>
  <c r="AP315"/>
  <c r="AL315"/>
  <c r="AJ315"/>
  <c r="AK315" s="1"/>
  <c r="AH315"/>
  <c r="AF315"/>
  <c r="AD315"/>
  <c r="AC315"/>
  <c r="AB315"/>
  <c r="AA315"/>
  <c r="Z315"/>
  <c r="Y315"/>
  <c r="X315"/>
  <c r="W315"/>
  <c r="V315"/>
  <c r="U315"/>
  <c r="T315"/>
  <c r="S315"/>
  <c r="R315"/>
  <c r="Q315"/>
  <c r="P315"/>
  <c r="O315"/>
  <c r="N315"/>
  <c r="M315"/>
  <c r="L315"/>
  <c r="K315"/>
  <c r="J315"/>
  <c r="I315"/>
  <c r="H315"/>
  <c r="G315"/>
  <c r="F315"/>
  <c r="E315"/>
  <c r="D315"/>
  <c r="C315"/>
  <c r="AU311"/>
  <c r="AR311"/>
  <c r="AQ311"/>
  <c r="AP311"/>
  <c r="AL311"/>
  <c r="AJ311"/>
  <c r="AH311"/>
  <c r="AF311"/>
  <c r="AD311"/>
  <c r="AC311"/>
  <c r="AB311"/>
  <c r="AA311"/>
  <c r="Z311"/>
  <c r="Y311"/>
  <c r="X311"/>
  <c r="W311"/>
  <c r="V311"/>
  <c r="U311"/>
  <c r="T311"/>
  <c r="S311"/>
  <c r="R311"/>
  <c r="Q311"/>
  <c r="P311"/>
  <c r="O311"/>
  <c r="N311"/>
  <c r="M311"/>
  <c r="L311"/>
  <c r="K311"/>
  <c r="J311"/>
  <c r="I311"/>
  <c r="H311"/>
  <c r="G311"/>
  <c r="F311"/>
  <c r="E311"/>
  <c r="D311"/>
  <c r="C311"/>
  <c r="AU305"/>
  <c r="AR305"/>
  <c r="AQ305"/>
  <c r="AP305"/>
  <c r="AL305"/>
  <c r="AJ305"/>
  <c r="AH305"/>
  <c r="AF305"/>
  <c r="AD305"/>
  <c r="AC305"/>
  <c r="AB305"/>
  <c r="AA305"/>
  <c r="Z305"/>
  <c r="Y305"/>
  <c r="X305"/>
  <c r="W305"/>
  <c r="V305"/>
  <c r="U305"/>
  <c r="T305"/>
  <c r="S305"/>
  <c r="R305"/>
  <c r="Q305"/>
  <c r="P305"/>
  <c r="O305"/>
  <c r="N305"/>
  <c r="M305"/>
  <c r="L305"/>
  <c r="K305"/>
  <c r="J305"/>
  <c r="I305"/>
  <c r="H305"/>
  <c r="G305"/>
  <c r="F305"/>
  <c r="E305"/>
  <c r="D305"/>
  <c r="C305"/>
  <c r="AU299"/>
  <c r="AR299"/>
  <c r="AQ299"/>
  <c r="AP299"/>
  <c r="AL299"/>
  <c r="AJ299"/>
  <c r="AH299"/>
  <c r="AF299"/>
  <c r="AD299"/>
  <c r="AC299"/>
  <c r="AB299"/>
  <c r="AA299"/>
  <c r="Z299"/>
  <c r="Y299"/>
  <c r="X299"/>
  <c r="W299"/>
  <c r="V299"/>
  <c r="U299"/>
  <c r="T299"/>
  <c r="S299"/>
  <c r="R299"/>
  <c r="Q299"/>
  <c r="P299"/>
  <c r="O299"/>
  <c r="N299"/>
  <c r="M299"/>
  <c r="L299"/>
  <c r="K299"/>
  <c r="J299"/>
  <c r="I299"/>
  <c r="H299"/>
  <c r="G299"/>
  <c r="F299"/>
  <c r="E299"/>
  <c r="D299"/>
  <c r="C299"/>
  <c r="AU285"/>
  <c r="AR285"/>
  <c r="AQ285"/>
  <c r="AP285"/>
  <c r="AL285"/>
  <c r="AJ285"/>
  <c r="AK285" s="1"/>
  <c r="AH285"/>
  <c r="AF285"/>
  <c r="AD285"/>
  <c r="AC285"/>
  <c r="AB285"/>
  <c r="AA285"/>
  <c r="Z285"/>
  <c r="Y285"/>
  <c r="X285"/>
  <c r="W285"/>
  <c r="V285"/>
  <c r="U285"/>
  <c r="T285"/>
  <c r="S285"/>
  <c r="R285"/>
  <c r="Q285"/>
  <c r="P285"/>
  <c r="O285"/>
  <c r="N285"/>
  <c r="M285"/>
  <c r="L285"/>
  <c r="K285"/>
  <c r="J285"/>
  <c r="I285"/>
  <c r="H285"/>
  <c r="G285"/>
  <c r="F285"/>
  <c r="E285"/>
  <c r="D285"/>
  <c r="C285"/>
  <c r="AU284"/>
  <c r="AR284"/>
  <c r="AQ284"/>
  <c r="AP284"/>
  <c r="AL284"/>
  <c r="AJ284"/>
  <c r="AH284"/>
  <c r="AF284"/>
  <c r="AD284"/>
  <c r="AC284"/>
  <c r="AB284"/>
  <c r="AA284"/>
  <c r="Z284"/>
  <c r="Y284"/>
  <c r="X284"/>
  <c r="W284"/>
  <c r="V284"/>
  <c r="U284"/>
  <c r="T284"/>
  <c r="S284"/>
  <c r="R284"/>
  <c r="Q284"/>
  <c r="P284"/>
  <c r="O284"/>
  <c r="N284"/>
  <c r="M284"/>
  <c r="L284"/>
  <c r="K284"/>
  <c r="J284"/>
  <c r="I284"/>
  <c r="H284"/>
  <c r="G284"/>
  <c r="F284"/>
  <c r="E284"/>
  <c r="D284"/>
  <c r="C284"/>
  <c r="AU270"/>
  <c r="AR270"/>
  <c r="AQ270"/>
  <c r="AP270"/>
  <c r="AL270"/>
  <c r="AJ270"/>
  <c r="AK270" s="1"/>
  <c r="AH270"/>
  <c r="AF270"/>
  <c r="AD270"/>
  <c r="AC270"/>
  <c r="AB270"/>
  <c r="AA270"/>
  <c r="Z270"/>
  <c r="Y270"/>
  <c r="X270"/>
  <c r="W270"/>
  <c r="V270"/>
  <c r="U270"/>
  <c r="T270"/>
  <c r="S270"/>
  <c r="R270"/>
  <c r="Q270"/>
  <c r="P270"/>
  <c r="O270"/>
  <c r="N270"/>
  <c r="M270"/>
  <c r="L270"/>
  <c r="K270"/>
  <c r="J270"/>
  <c r="I270"/>
  <c r="H270"/>
  <c r="G270"/>
  <c r="F270"/>
  <c r="E270"/>
  <c r="D270"/>
  <c r="C270"/>
  <c r="AU267"/>
  <c r="AR267"/>
  <c r="AQ267"/>
  <c r="AP267"/>
  <c r="AL267"/>
  <c r="AJ267"/>
  <c r="AH267"/>
  <c r="AF267"/>
  <c r="AD267"/>
  <c r="AC267"/>
  <c r="AB267"/>
  <c r="AA267"/>
  <c r="Z267"/>
  <c r="Y267"/>
  <c r="X267"/>
  <c r="W267"/>
  <c r="V267"/>
  <c r="U267"/>
  <c r="T267"/>
  <c r="S267"/>
  <c r="R267"/>
  <c r="Q267"/>
  <c r="P267"/>
  <c r="O267"/>
  <c r="N267"/>
  <c r="M267"/>
  <c r="L267"/>
  <c r="K267"/>
  <c r="J267"/>
  <c r="I267"/>
  <c r="H267"/>
  <c r="G267"/>
  <c r="F267"/>
  <c r="E267"/>
  <c r="D267"/>
  <c r="C267"/>
  <c r="AU253"/>
  <c r="AR253"/>
  <c r="AQ253"/>
  <c r="AP253"/>
  <c r="AL253"/>
  <c r="AJ253"/>
  <c r="AH253"/>
  <c r="AF253"/>
  <c r="AD253"/>
  <c r="AC253"/>
  <c r="AB253"/>
  <c r="AA253"/>
  <c r="Z253"/>
  <c r="Y253"/>
  <c r="X253"/>
  <c r="W253"/>
  <c r="V253"/>
  <c r="U253"/>
  <c r="T253"/>
  <c r="S253"/>
  <c r="R253"/>
  <c r="Q253"/>
  <c r="P253"/>
  <c r="O253"/>
  <c r="N253"/>
  <c r="M253"/>
  <c r="L253"/>
  <c r="K253"/>
  <c r="J253"/>
  <c r="I253"/>
  <c r="H253"/>
  <c r="G253"/>
  <c r="F253"/>
  <c r="E253"/>
  <c r="D253"/>
  <c r="C253"/>
  <c r="AU250"/>
  <c r="AR250"/>
  <c r="AQ250"/>
  <c r="AP250"/>
  <c r="AL250"/>
  <c r="AJ250"/>
  <c r="AH250"/>
  <c r="AF250"/>
  <c r="AD250"/>
  <c r="AC250"/>
  <c r="AB250"/>
  <c r="AA250"/>
  <c r="Z250"/>
  <c r="Y250"/>
  <c r="X250"/>
  <c r="W250"/>
  <c r="V250"/>
  <c r="U250"/>
  <c r="T250"/>
  <c r="S250"/>
  <c r="R250"/>
  <c r="Q250"/>
  <c r="P250"/>
  <c r="O250"/>
  <c r="N250"/>
  <c r="M250"/>
  <c r="L250"/>
  <c r="K250"/>
  <c r="J250"/>
  <c r="I250"/>
  <c r="H250"/>
  <c r="G250"/>
  <c r="F250"/>
  <c r="E250"/>
  <c r="D250"/>
  <c r="C250"/>
  <c r="AU248"/>
  <c r="AR248"/>
  <c r="AQ248"/>
  <c r="AP248"/>
  <c r="AL248"/>
  <c r="AJ248"/>
  <c r="AH248"/>
  <c r="AF248"/>
  <c r="AD248"/>
  <c r="AC248"/>
  <c r="AB248"/>
  <c r="AA248"/>
  <c r="Z248"/>
  <c r="Y248"/>
  <c r="X248"/>
  <c r="W248"/>
  <c r="V248"/>
  <c r="U248"/>
  <c r="T248"/>
  <c r="S248"/>
  <c r="R248"/>
  <c r="Q248"/>
  <c r="P248"/>
  <c r="O248"/>
  <c r="N248"/>
  <c r="M248"/>
  <c r="L248"/>
  <c r="K248"/>
  <c r="J248"/>
  <c r="I248"/>
  <c r="H248"/>
  <c r="G248"/>
  <c r="F248"/>
  <c r="E248"/>
  <c r="D248"/>
  <c r="C248"/>
  <c r="AU247"/>
  <c r="AR247"/>
  <c r="AQ247"/>
  <c r="AP247"/>
  <c r="AL247"/>
  <c r="AJ247"/>
  <c r="AK247" s="1"/>
  <c r="AH247"/>
  <c r="AF247"/>
  <c r="AD247"/>
  <c r="AC247"/>
  <c r="AB247"/>
  <c r="AA247"/>
  <c r="Z247"/>
  <c r="Y247"/>
  <c r="X247"/>
  <c r="W247"/>
  <c r="V247"/>
  <c r="U247"/>
  <c r="T247"/>
  <c r="S247"/>
  <c r="R247"/>
  <c r="Q247"/>
  <c r="P247"/>
  <c r="O247"/>
  <c r="N247"/>
  <c r="M247"/>
  <c r="L247"/>
  <c r="K247"/>
  <c r="J247"/>
  <c r="I247"/>
  <c r="H247"/>
  <c r="G247"/>
  <c r="F247"/>
  <c r="E247"/>
  <c r="D247"/>
  <c r="C247"/>
  <c r="AU246"/>
  <c r="AR246"/>
  <c r="AQ246"/>
  <c r="AP246"/>
  <c r="AL246"/>
  <c r="AJ246"/>
  <c r="AK246" s="1"/>
  <c r="AH246"/>
  <c r="AF246"/>
  <c r="AD246"/>
  <c r="AC246"/>
  <c r="AB246"/>
  <c r="AA246"/>
  <c r="Z246"/>
  <c r="Y246"/>
  <c r="X246"/>
  <c r="W246"/>
  <c r="V246"/>
  <c r="U246"/>
  <c r="T246"/>
  <c r="S246"/>
  <c r="R246"/>
  <c r="Q246"/>
  <c r="P246"/>
  <c r="O246"/>
  <c r="N246"/>
  <c r="M246"/>
  <c r="L246"/>
  <c r="K246"/>
  <c r="J246"/>
  <c r="I246"/>
  <c r="H246"/>
  <c r="G246"/>
  <c r="F246"/>
  <c r="E246"/>
  <c r="D246"/>
  <c r="C246"/>
  <c r="AU238"/>
  <c r="AR238"/>
  <c r="AQ238"/>
  <c r="AP238"/>
  <c r="AL238"/>
  <c r="AJ238"/>
  <c r="AH238"/>
  <c r="AF238"/>
  <c r="AD238"/>
  <c r="AC238"/>
  <c r="AB238"/>
  <c r="AA238"/>
  <c r="Z238"/>
  <c r="Y238"/>
  <c r="X238"/>
  <c r="W238"/>
  <c r="V238"/>
  <c r="U238"/>
  <c r="T238"/>
  <c r="S238"/>
  <c r="R238"/>
  <c r="Q238"/>
  <c r="P238"/>
  <c r="O238"/>
  <c r="N238"/>
  <c r="M238"/>
  <c r="L238"/>
  <c r="K238"/>
  <c r="J238"/>
  <c r="I238"/>
  <c r="H238"/>
  <c r="G238"/>
  <c r="F238"/>
  <c r="E238"/>
  <c r="D238"/>
  <c r="C238"/>
  <c r="AU232"/>
  <c r="AR232"/>
  <c r="AQ232"/>
  <c r="AP232"/>
  <c r="AL232"/>
  <c r="AJ232"/>
  <c r="AK232" s="1"/>
  <c r="AH232"/>
  <c r="AF232"/>
  <c r="AD232"/>
  <c r="AC232"/>
  <c r="AB232"/>
  <c r="AA232"/>
  <c r="Z232"/>
  <c r="Y232"/>
  <c r="X232"/>
  <c r="W232"/>
  <c r="V232"/>
  <c r="U232"/>
  <c r="T232"/>
  <c r="S232"/>
  <c r="R232"/>
  <c r="Q232"/>
  <c r="P232"/>
  <c r="O232"/>
  <c r="N232"/>
  <c r="M232"/>
  <c r="L232"/>
  <c r="K232"/>
  <c r="J232"/>
  <c r="I232"/>
  <c r="H232"/>
  <c r="G232"/>
  <c r="F232"/>
  <c r="E232"/>
  <c r="D232"/>
  <c r="C232"/>
  <c r="AU227"/>
  <c r="AR227"/>
  <c r="AQ227"/>
  <c r="AP227"/>
  <c r="AL227"/>
  <c r="AJ227"/>
  <c r="AK227" s="1"/>
  <c r="AH227"/>
  <c r="AF227"/>
  <c r="AD227"/>
  <c r="AC227"/>
  <c r="AB227"/>
  <c r="AA227"/>
  <c r="Z227"/>
  <c r="Y227"/>
  <c r="X227"/>
  <c r="W227"/>
  <c r="V227"/>
  <c r="U227"/>
  <c r="T227"/>
  <c r="S227"/>
  <c r="R227"/>
  <c r="Q227"/>
  <c r="P227"/>
  <c r="O227"/>
  <c r="N227"/>
  <c r="M227"/>
  <c r="L227"/>
  <c r="K227"/>
  <c r="J227"/>
  <c r="I227"/>
  <c r="H227"/>
  <c r="G227"/>
  <c r="F227"/>
  <c r="E227"/>
  <c r="D227"/>
  <c r="C227"/>
  <c r="AU212"/>
  <c r="AR212"/>
  <c r="AQ212"/>
  <c r="AP212"/>
  <c r="AL212"/>
  <c r="AJ212"/>
  <c r="AH212"/>
  <c r="AF212"/>
  <c r="AD212"/>
  <c r="AC212"/>
  <c r="AB212"/>
  <c r="AA212"/>
  <c r="Z212"/>
  <c r="Y212"/>
  <c r="X212"/>
  <c r="W212"/>
  <c r="V212"/>
  <c r="U212"/>
  <c r="T212"/>
  <c r="S212"/>
  <c r="R212"/>
  <c r="Q212"/>
  <c r="P212"/>
  <c r="O212"/>
  <c r="N212"/>
  <c r="M212"/>
  <c r="L212"/>
  <c r="K212"/>
  <c r="J212"/>
  <c r="I212"/>
  <c r="H212"/>
  <c r="G212"/>
  <c r="F212"/>
  <c r="E212"/>
  <c r="D212"/>
  <c r="C212"/>
  <c r="AU205"/>
  <c r="AR205"/>
  <c r="AQ205"/>
  <c r="AP205"/>
  <c r="AL205"/>
  <c r="AJ205"/>
  <c r="AK205" s="1"/>
  <c r="AH205"/>
  <c r="AF205"/>
  <c r="AD205"/>
  <c r="AC205"/>
  <c r="AB205"/>
  <c r="AA205"/>
  <c r="Z205"/>
  <c r="Y205"/>
  <c r="X205"/>
  <c r="W205"/>
  <c r="V205"/>
  <c r="U205"/>
  <c r="T205"/>
  <c r="S205"/>
  <c r="R205"/>
  <c r="Q205"/>
  <c r="P205"/>
  <c r="O205"/>
  <c r="N205"/>
  <c r="M205"/>
  <c r="L205"/>
  <c r="K205"/>
  <c r="J205"/>
  <c r="I205"/>
  <c r="H205"/>
  <c r="G205"/>
  <c r="F205"/>
  <c r="E205"/>
  <c r="D205"/>
  <c r="C205"/>
  <c r="AU199"/>
  <c r="AR199"/>
  <c r="AQ199"/>
  <c r="AP199"/>
  <c r="AL199"/>
  <c r="AJ199"/>
  <c r="AK199" s="1"/>
  <c r="AH199"/>
  <c r="AF199"/>
  <c r="AD199"/>
  <c r="AC199"/>
  <c r="AB199"/>
  <c r="AA199"/>
  <c r="Z199"/>
  <c r="Y199"/>
  <c r="X199"/>
  <c r="W199"/>
  <c r="V199"/>
  <c r="U199"/>
  <c r="T199"/>
  <c r="S199"/>
  <c r="R199"/>
  <c r="Q199"/>
  <c r="P199"/>
  <c r="O199"/>
  <c r="N199"/>
  <c r="M199"/>
  <c r="L199"/>
  <c r="K199"/>
  <c r="J199"/>
  <c r="I199"/>
  <c r="H199"/>
  <c r="G199"/>
  <c r="F199"/>
  <c r="E199"/>
  <c r="D199"/>
  <c r="C199"/>
  <c r="AU197"/>
  <c r="AR197"/>
  <c r="AQ197"/>
  <c r="AP197"/>
  <c r="AL197"/>
  <c r="AJ197"/>
  <c r="AK197" s="1"/>
  <c r="AH197"/>
  <c r="AF197"/>
  <c r="AD197"/>
  <c r="AC197"/>
  <c r="AB197"/>
  <c r="AA197"/>
  <c r="Z197"/>
  <c r="Y197"/>
  <c r="X197"/>
  <c r="W197"/>
  <c r="V197"/>
  <c r="U197"/>
  <c r="T197"/>
  <c r="S197"/>
  <c r="R197"/>
  <c r="Q197"/>
  <c r="P197"/>
  <c r="O197"/>
  <c r="N197"/>
  <c r="M197"/>
  <c r="L197"/>
  <c r="K197"/>
  <c r="J197"/>
  <c r="I197"/>
  <c r="H197"/>
  <c r="G197"/>
  <c r="F197"/>
  <c r="E197"/>
  <c r="D197"/>
  <c r="C197"/>
  <c r="AU196"/>
  <c r="AR196"/>
  <c r="AQ196"/>
  <c r="AP196"/>
  <c r="AL196"/>
  <c r="AJ196"/>
  <c r="AK196" s="1"/>
  <c r="AH196"/>
  <c r="AF196"/>
  <c r="AD196"/>
  <c r="AC196"/>
  <c r="AB196"/>
  <c r="AA196"/>
  <c r="Z196"/>
  <c r="Y196"/>
  <c r="X196"/>
  <c r="W196"/>
  <c r="V196"/>
  <c r="U196"/>
  <c r="T196"/>
  <c r="S196"/>
  <c r="R196"/>
  <c r="Q196"/>
  <c r="P196"/>
  <c r="O196"/>
  <c r="N196"/>
  <c r="M196"/>
  <c r="L196"/>
  <c r="K196"/>
  <c r="J196"/>
  <c r="I196"/>
  <c r="H196"/>
  <c r="G196"/>
  <c r="F196"/>
  <c r="E196"/>
  <c r="D196"/>
  <c r="C196"/>
  <c r="AU186"/>
  <c r="AR186"/>
  <c r="AQ186"/>
  <c r="AP186"/>
  <c r="AL186"/>
  <c r="AJ186"/>
  <c r="AH186"/>
  <c r="AF186"/>
  <c r="AD186"/>
  <c r="AC186"/>
  <c r="AB186"/>
  <c r="AA186"/>
  <c r="Z186"/>
  <c r="Y186"/>
  <c r="X186"/>
  <c r="W186"/>
  <c r="V186"/>
  <c r="U186"/>
  <c r="T186"/>
  <c r="S186"/>
  <c r="R186"/>
  <c r="Q186"/>
  <c r="P186"/>
  <c r="O186"/>
  <c r="N186"/>
  <c r="M186"/>
  <c r="L186"/>
  <c r="K186"/>
  <c r="J186"/>
  <c r="I186"/>
  <c r="H186"/>
  <c r="G186"/>
  <c r="F186"/>
  <c r="E186"/>
  <c r="D186"/>
  <c r="C186"/>
  <c r="AU164"/>
  <c r="AR164"/>
  <c r="AQ164"/>
  <c r="AP164"/>
  <c r="AL164"/>
  <c r="AJ164"/>
  <c r="AH164"/>
  <c r="AF164"/>
  <c r="AD164"/>
  <c r="AC164"/>
  <c r="AB164"/>
  <c r="AA164"/>
  <c r="Z164"/>
  <c r="Y164"/>
  <c r="X164"/>
  <c r="W164"/>
  <c r="V164"/>
  <c r="U164"/>
  <c r="T164"/>
  <c r="S164"/>
  <c r="R164"/>
  <c r="Q164"/>
  <c r="P164"/>
  <c r="O164"/>
  <c r="N164"/>
  <c r="M164"/>
  <c r="L164"/>
  <c r="K164"/>
  <c r="J164"/>
  <c r="I164"/>
  <c r="H164"/>
  <c r="G164"/>
  <c r="F164"/>
  <c r="E164"/>
  <c r="D164"/>
  <c r="C164"/>
  <c r="AU156"/>
  <c r="AR156"/>
  <c r="AQ156"/>
  <c r="AP156"/>
  <c r="AL156"/>
  <c r="AJ156"/>
  <c r="AH156"/>
  <c r="AF156"/>
  <c r="AD156"/>
  <c r="AC156"/>
  <c r="AB156"/>
  <c r="AA156"/>
  <c r="Z156"/>
  <c r="Y156"/>
  <c r="X156"/>
  <c r="W156"/>
  <c r="V156"/>
  <c r="U156"/>
  <c r="T156"/>
  <c r="S156"/>
  <c r="R156"/>
  <c r="Q156"/>
  <c r="P156"/>
  <c r="O156"/>
  <c r="N156"/>
  <c r="M156"/>
  <c r="L156"/>
  <c r="K156"/>
  <c r="J156"/>
  <c r="I156"/>
  <c r="H156"/>
  <c r="G156"/>
  <c r="F156"/>
  <c r="E156"/>
  <c r="D156"/>
  <c r="C156"/>
  <c r="AU146"/>
  <c r="AR146"/>
  <c r="AQ146"/>
  <c r="AP146"/>
  <c r="AL146"/>
  <c r="AJ146"/>
  <c r="AH146"/>
  <c r="AF146"/>
  <c r="AD146"/>
  <c r="AC146"/>
  <c r="AB146"/>
  <c r="AA146"/>
  <c r="Z146"/>
  <c r="Y146"/>
  <c r="X146"/>
  <c r="W146"/>
  <c r="V146"/>
  <c r="U146"/>
  <c r="T146"/>
  <c r="S146"/>
  <c r="R146"/>
  <c r="Q146"/>
  <c r="P146"/>
  <c r="O146"/>
  <c r="N146"/>
  <c r="M146"/>
  <c r="L146"/>
  <c r="K146"/>
  <c r="J146"/>
  <c r="I146"/>
  <c r="H146"/>
  <c r="G146"/>
  <c r="F146"/>
  <c r="E146"/>
  <c r="D146"/>
  <c r="C146"/>
  <c r="AU139"/>
  <c r="AR139"/>
  <c r="AQ139"/>
  <c r="AP139"/>
  <c r="AL139"/>
  <c r="AJ139"/>
  <c r="AH139"/>
  <c r="AF139"/>
  <c r="AD139"/>
  <c r="AC139"/>
  <c r="AB139"/>
  <c r="AA139"/>
  <c r="Z139"/>
  <c r="Y139"/>
  <c r="X139"/>
  <c r="W139"/>
  <c r="V139"/>
  <c r="U139"/>
  <c r="T139"/>
  <c r="S139"/>
  <c r="R139"/>
  <c r="Q139"/>
  <c r="P139"/>
  <c r="O139"/>
  <c r="N139"/>
  <c r="M139"/>
  <c r="L139"/>
  <c r="K139"/>
  <c r="J139"/>
  <c r="I139"/>
  <c r="H139"/>
  <c r="G139"/>
  <c r="F139"/>
  <c r="E139"/>
  <c r="D139"/>
  <c r="C139"/>
  <c r="AU77"/>
  <c r="AR77"/>
  <c r="AQ77"/>
  <c r="AP77"/>
  <c r="AL77"/>
  <c r="AJ77"/>
  <c r="AK77" s="1"/>
  <c r="AH77"/>
  <c r="AF77"/>
  <c r="AD77"/>
  <c r="AC77"/>
  <c r="AB77"/>
  <c r="AA77"/>
  <c r="Z77"/>
  <c r="Y77"/>
  <c r="X77"/>
  <c r="W77"/>
  <c r="V77"/>
  <c r="U77"/>
  <c r="T77"/>
  <c r="S77"/>
  <c r="R77"/>
  <c r="Q77"/>
  <c r="P77"/>
  <c r="O77"/>
  <c r="N77"/>
  <c r="M77"/>
  <c r="L77"/>
  <c r="K77"/>
  <c r="J77"/>
  <c r="I77"/>
  <c r="H77"/>
  <c r="G77"/>
  <c r="F77"/>
  <c r="E77"/>
  <c r="D77"/>
  <c r="C77"/>
  <c r="AU56"/>
  <c r="AR56"/>
  <c r="AQ56"/>
  <c r="AP56"/>
  <c r="AL56"/>
  <c r="AJ56"/>
  <c r="AH56"/>
  <c r="AF56"/>
  <c r="AD56"/>
  <c r="AC56"/>
  <c r="AB56"/>
  <c r="AA56"/>
  <c r="Z56"/>
  <c r="Y56"/>
  <c r="X56"/>
  <c r="W56"/>
  <c r="V56"/>
  <c r="U56"/>
  <c r="T56"/>
  <c r="S56"/>
  <c r="R56"/>
  <c r="Q56"/>
  <c r="P56"/>
  <c r="O56"/>
  <c r="N56"/>
  <c r="M56"/>
  <c r="L56"/>
  <c r="K56"/>
  <c r="J56"/>
  <c r="I56"/>
  <c r="H56"/>
  <c r="G56"/>
  <c r="F56"/>
  <c r="E56"/>
  <c r="D56"/>
  <c r="C56"/>
  <c r="AU54"/>
  <c r="AR54"/>
  <c r="AQ54"/>
  <c r="AP54"/>
  <c r="AL54"/>
  <c r="AJ54"/>
  <c r="AH54"/>
  <c r="AF54"/>
  <c r="AD54"/>
  <c r="AC54"/>
  <c r="AB54"/>
  <c r="AA54"/>
  <c r="Z54"/>
  <c r="Y54"/>
  <c r="X54"/>
  <c r="W54"/>
  <c r="V54"/>
  <c r="U54"/>
  <c r="T54"/>
  <c r="S54"/>
  <c r="R54"/>
  <c r="Q54"/>
  <c r="P54"/>
  <c r="O54"/>
  <c r="N54"/>
  <c r="M54"/>
  <c r="L54"/>
  <c r="K54"/>
  <c r="J54"/>
  <c r="I54"/>
  <c r="H54"/>
  <c r="G54"/>
  <c r="F54"/>
  <c r="E54"/>
  <c r="D54"/>
  <c r="C54"/>
  <c r="AU53"/>
  <c r="AR53"/>
  <c r="AQ53"/>
  <c r="AP53"/>
  <c r="AL53"/>
  <c r="AJ53"/>
  <c r="AH53"/>
  <c r="AF53"/>
  <c r="AD53"/>
  <c r="AC53"/>
  <c r="AB53"/>
  <c r="AA53"/>
  <c r="Z53"/>
  <c r="Y53"/>
  <c r="X53"/>
  <c r="W53"/>
  <c r="V53"/>
  <c r="U53"/>
  <c r="T53"/>
  <c r="S53"/>
  <c r="R53"/>
  <c r="Q53"/>
  <c r="P53"/>
  <c r="O53"/>
  <c r="N53"/>
  <c r="M53"/>
  <c r="L53"/>
  <c r="K53"/>
  <c r="J53"/>
  <c r="I53"/>
  <c r="H53"/>
  <c r="G53"/>
  <c r="F53"/>
  <c r="E53"/>
  <c r="D53"/>
  <c r="C53"/>
  <c r="AU50"/>
  <c r="AR50"/>
  <c r="AQ50"/>
  <c r="AP50"/>
  <c r="AL50"/>
  <c r="AJ50"/>
  <c r="AH50"/>
  <c r="AF50"/>
  <c r="AD50"/>
  <c r="AC50"/>
  <c r="AB50"/>
  <c r="AA50"/>
  <c r="Z50"/>
  <c r="Y50"/>
  <c r="X50"/>
  <c r="W50"/>
  <c r="V50"/>
  <c r="U50"/>
  <c r="T50"/>
  <c r="S50"/>
  <c r="R50"/>
  <c r="Q50"/>
  <c r="P50"/>
  <c r="O50"/>
  <c r="N50"/>
  <c r="M50"/>
  <c r="L50"/>
  <c r="K50"/>
  <c r="J50"/>
  <c r="I50"/>
  <c r="H50"/>
  <c r="G50"/>
  <c r="F50"/>
  <c r="E50"/>
  <c r="D50"/>
  <c r="C50"/>
  <c r="AU42"/>
  <c r="AR42"/>
  <c r="AQ42"/>
  <c r="AP42"/>
  <c r="AL42"/>
  <c r="AJ42"/>
  <c r="AK42" s="1"/>
  <c r="AH42"/>
  <c r="AF42"/>
  <c r="AD42"/>
  <c r="AC42"/>
  <c r="AB42"/>
  <c r="AA42"/>
  <c r="Z42"/>
  <c r="Y42"/>
  <c r="X42"/>
  <c r="W42"/>
  <c r="V42"/>
  <c r="U42"/>
  <c r="T42"/>
  <c r="S42"/>
  <c r="R42"/>
  <c r="Q42"/>
  <c r="P42"/>
  <c r="O42"/>
  <c r="N42"/>
  <c r="M42"/>
  <c r="L42"/>
  <c r="K42"/>
  <c r="J42"/>
  <c r="I42"/>
  <c r="H42"/>
  <c r="G42"/>
  <c r="F42"/>
  <c r="E42"/>
  <c r="D42"/>
  <c r="C42"/>
  <c r="AU40"/>
  <c r="AR40"/>
  <c r="AQ40"/>
  <c r="AP40"/>
  <c r="AL40"/>
  <c r="AJ40"/>
  <c r="AK40" s="1"/>
  <c r="AH40"/>
  <c r="AF40"/>
  <c r="AD40"/>
  <c r="AC40"/>
  <c r="AB40"/>
  <c r="AA40"/>
  <c r="Z40"/>
  <c r="Y40"/>
  <c r="X40"/>
  <c r="W40"/>
  <c r="V40"/>
  <c r="U40"/>
  <c r="T40"/>
  <c r="S40"/>
  <c r="R40"/>
  <c r="Q40"/>
  <c r="P40"/>
  <c r="O40"/>
  <c r="N40"/>
  <c r="M40"/>
  <c r="L40"/>
  <c r="K40"/>
  <c r="J40"/>
  <c r="I40"/>
  <c r="H40"/>
  <c r="G40"/>
  <c r="F40"/>
  <c r="E40"/>
  <c r="D40"/>
  <c r="C40"/>
  <c r="AU37"/>
  <c r="AR37"/>
  <c r="AQ37"/>
  <c r="AP37"/>
  <c r="AL37"/>
  <c r="AJ37"/>
  <c r="AK37" s="1"/>
  <c r="AH37"/>
  <c r="AF37"/>
  <c r="AD37"/>
  <c r="AC37"/>
  <c r="AB37"/>
  <c r="AA37"/>
  <c r="Z37"/>
  <c r="Y37"/>
  <c r="X37"/>
  <c r="W37"/>
  <c r="V37"/>
  <c r="U37"/>
  <c r="T37"/>
  <c r="S37"/>
  <c r="R37"/>
  <c r="Q37"/>
  <c r="P37"/>
  <c r="O37"/>
  <c r="N37"/>
  <c r="M37"/>
  <c r="L37"/>
  <c r="K37"/>
  <c r="J37"/>
  <c r="I37"/>
  <c r="H37"/>
  <c r="G37"/>
  <c r="F37"/>
  <c r="E37"/>
  <c r="D37"/>
  <c r="C37"/>
  <c r="AU28"/>
  <c r="AR28"/>
  <c r="AQ28"/>
  <c r="AP28"/>
  <c r="AL28"/>
  <c r="AJ28"/>
  <c r="AK28" s="1"/>
  <c r="AH28"/>
  <c r="AF28"/>
  <c r="AD28"/>
  <c r="AC28"/>
  <c r="AB28"/>
  <c r="AA28"/>
  <c r="Z28"/>
  <c r="Y28"/>
  <c r="X28"/>
  <c r="W28"/>
  <c r="V28"/>
  <c r="U28"/>
  <c r="T28"/>
  <c r="S28"/>
  <c r="R28"/>
  <c r="Q28"/>
  <c r="P28"/>
  <c r="O28"/>
  <c r="N28"/>
  <c r="M28"/>
  <c r="L28"/>
  <c r="K28"/>
  <c r="J28"/>
  <c r="I28"/>
  <c r="H28"/>
  <c r="G28"/>
  <c r="F28"/>
  <c r="E28"/>
  <c r="D28"/>
  <c r="C28"/>
  <c r="AU19"/>
  <c r="AR19"/>
  <c r="AQ19"/>
  <c r="AP19"/>
  <c r="AL19"/>
  <c r="AJ19"/>
  <c r="AK19" s="1"/>
  <c r="AH19"/>
  <c r="AF19"/>
  <c r="AD19"/>
  <c r="AC19"/>
  <c r="AB19"/>
  <c r="AA19"/>
  <c r="Z19"/>
  <c r="Y19"/>
  <c r="X19"/>
  <c r="W19"/>
  <c r="V19"/>
  <c r="U19"/>
  <c r="T19"/>
  <c r="S19"/>
  <c r="R19"/>
  <c r="Q19"/>
  <c r="P19"/>
  <c r="O19"/>
  <c r="N19"/>
  <c r="M19"/>
  <c r="L19"/>
  <c r="K19"/>
  <c r="J19"/>
  <c r="I19"/>
  <c r="H19"/>
  <c r="G19"/>
  <c r="F19"/>
  <c r="E19"/>
  <c r="D19"/>
  <c r="C19"/>
  <c r="AU427"/>
  <c r="AR427"/>
  <c r="AQ427"/>
  <c r="AP427"/>
  <c r="AL427"/>
  <c r="AJ427"/>
  <c r="AK427" s="1"/>
  <c r="AH427"/>
  <c r="AF427"/>
  <c r="AD427"/>
  <c r="AC427"/>
  <c r="AB427"/>
  <c r="AA427"/>
  <c r="Z427"/>
  <c r="Y427"/>
  <c r="X427"/>
  <c r="W427"/>
  <c r="V427"/>
  <c r="U427"/>
  <c r="T427"/>
  <c r="S427"/>
  <c r="R427"/>
  <c r="Q427"/>
  <c r="P427"/>
  <c r="O427"/>
  <c r="N427"/>
  <c r="M427"/>
  <c r="L427"/>
  <c r="K427"/>
  <c r="J427"/>
  <c r="I427"/>
  <c r="H427"/>
  <c r="G427"/>
  <c r="F427"/>
  <c r="E427"/>
  <c r="D427"/>
  <c r="C427"/>
  <c r="AU339"/>
  <c r="AR339"/>
  <c r="AQ339"/>
  <c r="AP339"/>
  <c r="AL339"/>
  <c r="AJ339"/>
  <c r="AK339" s="1"/>
  <c r="AH339"/>
  <c r="AF339"/>
  <c r="AD339"/>
  <c r="AC339"/>
  <c r="AB339"/>
  <c r="AA339"/>
  <c r="Z339"/>
  <c r="Y339"/>
  <c r="X339"/>
  <c r="W339"/>
  <c r="V339"/>
  <c r="U339"/>
  <c r="T339"/>
  <c r="S339"/>
  <c r="R339"/>
  <c r="Q339"/>
  <c r="P339"/>
  <c r="O339"/>
  <c r="N339"/>
  <c r="M339"/>
  <c r="L339"/>
  <c r="K339"/>
  <c r="J339"/>
  <c r="I339"/>
  <c r="H339"/>
  <c r="G339"/>
  <c r="F339"/>
  <c r="E339"/>
  <c r="D339"/>
  <c r="C339"/>
  <c r="AU189"/>
  <c r="AR189"/>
  <c r="AQ189"/>
  <c r="AP189"/>
  <c r="AL189"/>
  <c r="AJ189"/>
  <c r="AK189" s="1"/>
  <c r="AH189"/>
  <c r="AF189"/>
  <c r="AD189"/>
  <c r="AC189"/>
  <c r="AB189"/>
  <c r="AA189"/>
  <c r="Z189"/>
  <c r="Y189"/>
  <c r="X189"/>
  <c r="W189"/>
  <c r="V189"/>
  <c r="U189"/>
  <c r="T189"/>
  <c r="S189"/>
  <c r="R189"/>
  <c r="Q189"/>
  <c r="P189"/>
  <c r="O189"/>
  <c r="N189"/>
  <c r="M189"/>
  <c r="L189"/>
  <c r="K189"/>
  <c r="J189"/>
  <c r="I189"/>
  <c r="H189"/>
  <c r="G189"/>
  <c r="F189"/>
  <c r="E189"/>
  <c r="D189"/>
  <c r="C189"/>
  <c r="AU135"/>
  <c r="AR135"/>
  <c r="AQ135"/>
  <c r="AP135"/>
  <c r="AL135"/>
  <c r="AJ135"/>
  <c r="AK135" s="1"/>
  <c r="AH135"/>
  <c r="AF135"/>
  <c r="AD135"/>
  <c r="AC135"/>
  <c r="AB135"/>
  <c r="AA135"/>
  <c r="Z135"/>
  <c r="Y135"/>
  <c r="X135"/>
  <c r="W135"/>
  <c r="V135"/>
  <c r="U135"/>
  <c r="T135"/>
  <c r="S135"/>
  <c r="R135"/>
  <c r="Q135"/>
  <c r="P135"/>
  <c r="O135"/>
  <c r="N135"/>
  <c r="M135"/>
  <c r="L135"/>
  <c r="K135"/>
  <c r="J135"/>
  <c r="I135"/>
  <c r="H135"/>
  <c r="G135"/>
  <c r="F135"/>
  <c r="E135"/>
  <c r="D135"/>
  <c r="C135"/>
  <c r="AU201"/>
  <c r="AR201"/>
  <c r="AQ201"/>
  <c r="AP201"/>
  <c r="AL201"/>
  <c r="AJ201"/>
  <c r="AK201" s="1"/>
  <c r="AH201"/>
  <c r="AF201"/>
  <c r="AD201"/>
  <c r="AC201"/>
  <c r="AB201"/>
  <c r="AA201"/>
  <c r="Z201"/>
  <c r="Y201"/>
  <c r="X201"/>
  <c r="W201"/>
  <c r="V201"/>
  <c r="U201"/>
  <c r="T201"/>
  <c r="S201"/>
  <c r="R201"/>
  <c r="Q201"/>
  <c r="P201"/>
  <c r="O201"/>
  <c r="N201"/>
  <c r="M201"/>
  <c r="L201"/>
  <c r="K201"/>
  <c r="J201"/>
  <c r="I201"/>
  <c r="H201"/>
  <c r="G201"/>
  <c r="F201"/>
  <c r="E201"/>
  <c r="D201"/>
  <c r="C201"/>
  <c r="AU153"/>
  <c r="AR153"/>
  <c r="AQ153"/>
  <c r="AP153"/>
  <c r="AL153"/>
  <c r="AJ153"/>
  <c r="AK153" s="1"/>
  <c r="AH153"/>
  <c r="AF153"/>
  <c r="AD153"/>
  <c r="AC153"/>
  <c r="AB153"/>
  <c r="AA153"/>
  <c r="Z153"/>
  <c r="Y153"/>
  <c r="X153"/>
  <c r="W153"/>
  <c r="V153"/>
  <c r="U153"/>
  <c r="T153"/>
  <c r="S153"/>
  <c r="R153"/>
  <c r="Q153"/>
  <c r="P153"/>
  <c r="O153"/>
  <c r="N153"/>
  <c r="M153"/>
  <c r="L153"/>
  <c r="K153"/>
  <c r="J153"/>
  <c r="I153"/>
  <c r="H153"/>
  <c r="G153"/>
  <c r="F153"/>
  <c r="E153"/>
  <c r="D153"/>
  <c r="C153"/>
  <c r="AU419"/>
  <c r="AR419"/>
  <c r="AQ419"/>
  <c r="AP419"/>
  <c r="AL419"/>
  <c r="AJ419"/>
  <c r="AH419"/>
  <c r="AF419"/>
  <c r="AD419"/>
  <c r="AC419"/>
  <c r="AB419"/>
  <c r="AA419"/>
  <c r="Z419"/>
  <c r="Y419"/>
  <c r="X419"/>
  <c r="W419"/>
  <c r="V419"/>
  <c r="U419"/>
  <c r="T419"/>
  <c r="S419"/>
  <c r="R419"/>
  <c r="Q419"/>
  <c r="P419"/>
  <c r="O419"/>
  <c r="N419"/>
  <c r="M419"/>
  <c r="L419"/>
  <c r="K419"/>
  <c r="J419"/>
  <c r="I419"/>
  <c r="H419"/>
  <c r="G419"/>
  <c r="F419"/>
  <c r="E419"/>
  <c r="D419"/>
  <c r="C419"/>
  <c r="AU361"/>
  <c r="AR361"/>
  <c r="AQ361"/>
  <c r="AP361"/>
  <c r="AL361"/>
  <c r="AJ361"/>
  <c r="AH361"/>
  <c r="AF361"/>
  <c r="AD361"/>
  <c r="AC361"/>
  <c r="AB361"/>
  <c r="AA361"/>
  <c r="Z361"/>
  <c r="Y361"/>
  <c r="X361"/>
  <c r="W361"/>
  <c r="V361"/>
  <c r="U361"/>
  <c r="T361"/>
  <c r="S361"/>
  <c r="R361"/>
  <c r="Q361"/>
  <c r="P361"/>
  <c r="O361"/>
  <c r="N361"/>
  <c r="M361"/>
  <c r="L361"/>
  <c r="K361"/>
  <c r="J361"/>
  <c r="I361"/>
  <c r="H361"/>
  <c r="G361"/>
  <c r="F361"/>
  <c r="E361"/>
  <c r="D361"/>
  <c r="C361"/>
  <c r="AU180"/>
  <c r="AR180"/>
  <c r="AQ180"/>
  <c r="AP180"/>
  <c r="AL180"/>
  <c r="AJ180"/>
  <c r="AK180" s="1"/>
  <c r="AH180"/>
  <c r="AF180"/>
  <c r="AD180"/>
  <c r="AC180"/>
  <c r="AB180"/>
  <c r="AA180"/>
  <c r="Z180"/>
  <c r="Y180"/>
  <c r="X180"/>
  <c r="W180"/>
  <c r="V180"/>
  <c r="U180"/>
  <c r="T180"/>
  <c r="S180"/>
  <c r="R180"/>
  <c r="Q180"/>
  <c r="P180"/>
  <c r="O180"/>
  <c r="N180"/>
  <c r="M180"/>
  <c r="L180"/>
  <c r="K180"/>
  <c r="J180"/>
  <c r="I180"/>
  <c r="H180"/>
  <c r="G180"/>
  <c r="F180"/>
  <c r="E180"/>
  <c r="D180"/>
  <c r="C180"/>
  <c r="AU75"/>
  <c r="AR75"/>
  <c r="AQ75"/>
  <c r="AP75"/>
  <c r="AL75"/>
  <c r="AJ75"/>
  <c r="AK75" s="1"/>
  <c r="AH75"/>
  <c r="AF75"/>
  <c r="AD75"/>
  <c r="AC75"/>
  <c r="AB75"/>
  <c r="AA75"/>
  <c r="Z75"/>
  <c r="Y75"/>
  <c r="X75"/>
  <c r="W75"/>
  <c r="V75"/>
  <c r="U75"/>
  <c r="T75"/>
  <c r="S75"/>
  <c r="R75"/>
  <c r="Q75"/>
  <c r="P75"/>
  <c r="O75"/>
  <c r="N75"/>
  <c r="M75"/>
  <c r="L75"/>
  <c r="K75"/>
  <c r="J75"/>
  <c r="I75"/>
  <c r="H75"/>
  <c r="G75"/>
  <c r="F75"/>
  <c r="E75"/>
  <c r="D75"/>
  <c r="C75"/>
  <c r="AU194"/>
  <c r="AR194"/>
  <c r="AQ194"/>
  <c r="AP194"/>
  <c r="AL194"/>
  <c r="AJ194"/>
  <c r="AH194"/>
  <c r="AF194"/>
  <c r="AD194"/>
  <c r="AC194"/>
  <c r="AB194"/>
  <c r="AA194"/>
  <c r="Z194"/>
  <c r="Y194"/>
  <c r="X194"/>
  <c r="W194"/>
  <c r="V194"/>
  <c r="U194"/>
  <c r="T194"/>
  <c r="S194"/>
  <c r="R194"/>
  <c r="Q194"/>
  <c r="P194"/>
  <c r="O194"/>
  <c r="N194"/>
  <c r="M194"/>
  <c r="L194"/>
  <c r="K194"/>
  <c r="J194"/>
  <c r="I194"/>
  <c r="H194"/>
  <c r="G194"/>
  <c r="F194"/>
  <c r="E194"/>
  <c r="D194"/>
  <c r="C194"/>
  <c r="AU45"/>
  <c r="AR45"/>
  <c r="AQ45"/>
  <c r="AP45"/>
  <c r="AL45"/>
  <c r="AJ45"/>
  <c r="AH45"/>
  <c r="AF45"/>
  <c r="AD45"/>
  <c r="AC45"/>
  <c r="AB45"/>
  <c r="AA45"/>
  <c r="Z45"/>
  <c r="Y45"/>
  <c r="X45"/>
  <c r="W45"/>
  <c r="V45"/>
  <c r="U45"/>
  <c r="T45"/>
  <c r="S45"/>
  <c r="R45"/>
  <c r="Q45"/>
  <c r="P45"/>
  <c r="O45"/>
  <c r="N45"/>
  <c r="M45"/>
  <c r="L45"/>
  <c r="K45"/>
  <c r="J45"/>
  <c r="I45"/>
  <c r="H45"/>
  <c r="G45"/>
  <c r="F45"/>
  <c r="E45"/>
  <c r="D45"/>
  <c r="C45"/>
  <c r="AU43"/>
  <c r="AR43"/>
  <c r="AQ43"/>
  <c r="AP43"/>
  <c r="AL43"/>
  <c r="AJ43"/>
  <c r="AK43" s="1"/>
  <c r="AH43"/>
  <c r="AF43"/>
  <c r="AD43"/>
  <c r="AC43"/>
  <c r="AB43"/>
  <c r="AA43"/>
  <c r="Z43"/>
  <c r="Y43"/>
  <c r="X43"/>
  <c r="W43"/>
  <c r="V43"/>
  <c r="U43"/>
  <c r="T43"/>
  <c r="S43"/>
  <c r="R43"/>
  <c r="Q43"/>
  <c r="P43"/>
  <c r="O43"/>
  <c r="N43"/>
  <c r="M43"/>
  <c r="L43"/>
  <c r="K43"/>
  <c r="J43"/>
  <c r="I43"/>
  <c r="H43"/>
  <c r="G43"/>
  <c r="F43"/>
  <c r="E43"/>
  <c r="D43"/>
  <c r="C43"/>
  <c r="AU83"/>
  <c r="AR83"/>
  <c r="AQ83"/>
  <c r="AP83"/>
  <c r="AL83"/>
  <c r="AJ83"/>
  <c r="AK83" s="1"/>
  <c r="AH83"/>
  <c r="AF83"/>
  <c r="AD83"/>
  <c r="AC83"/>
  <c r="AB83"/>
  <c r="AA83"/>
  <c r="Z83"/>
  <c r="Y83"/>
  <c r="X83"/>
  <c r="W83"/>
  <c r="V83"/>
  <c r="U83"/>
  <c r="T83"/>
  <c r="S83"/>
  <c r="R83"/>
  <c r="Q83"/>
  <c r="P83"/>
  <c r="O83"/>
  <c r="N83"/>
  <c r="M83"/>
  <c r="L83"/>
  <c r="K83"/>
  <c r="J83"/>
  <c r="I83"/>
  <c r="H83"/>
  <c r="G83"/>
  <c r="F83"/>
  <c r="E83"/>
  <c r="D83"/>
  <c r="C83"/>
  <c r="AU36"/>
  <c r="AR36"/>
  <c r="AQ36"/>
  <c r="AP36"/>
  <c r="AL36"/>
  <c r="AJ36"/>
  <c r="AK36" s="1"/>
  <c r="AH36"/>
  <c r="AF36"/>
  <c r="AD36"/>
  <c r="AC36"/>
  <c r="AB36"/>
  <c r="AA36"/>
  <c r="Z36"/>
  <c r="Y36"/>
  <c r="X36"/>
  <c r="W36"/>
  <c r="V36"/>
  <c r="U36"/>
  <c r="T36"/>
  <c r="S36"/>
  <c r="R36"/>
  <c r="Q36"/>
  <c r="P36"/>
  <c r="O36"/>
  <c r="N36"/>
  <c r="M36"/>
  <c r="L36"/>
  <c r="K36"/>
  <c r="J36"/>
  <c r="I36"/>
  <c r="H36"/>
  <c r="G36"/>
  <c r="F36"/>
  <c r="E36"/>
  <c r="D36"/>
  <c r="C36"/>
  <c r="AU364"/>
  <c r="AR364"/>
  <c r="AQ364"/>
  <c r="AP364"/>
  <c r="AL364"/>
  <c r="AJ364"/>
  <c r="AK364" s="1"/>
  <c r="AH364"/>
  <c r="AF364"/>
  <c r="AD364"/>
  <c r="AC364"/>
  <c r="AB364"/>
  <c r="AA364"/>
  <c r="Z364"/>
  <c r="Y364"/>
  <c r="X364"/>
  <c r="W364"/>
  <c r="V364"/>
  <c r="U364"/>
  <c r="T364"/>
  <c r="S364"/>
  <c r="R364"/>
  <c r="Q364"/>
  <c r="P364"/>
  <c r="O364"/>
  <c r="N364"/>
  <c r="M364"/>
  <c r="L364"/>
  <c r="K364"/>
  <c r="J364"/>
  <c r="I364"/>
  <c r="H364"/>
  <c r="G364"/>
  <c r="F364"/>
  <c r="E364"/>
  <c r="D364"/>
  <c r="C364"/>
  <c r="AU269"/>
  <c r="AR269"/>
  <c r="AQ269"/>
  <c r="AP269"/>
  <c r="AL269"/>
  <c r="AJ269"/>
  <c r="AK269" s="1"/>
  <c r="AH269"/>
  <c r="AF269"/>
  <c r="AD269"/>
  <c r="AC269"/>
  <c r="AB269"/>
  <c r="AA269"/>
  <c r="Z269"/>
  <c r="Y269"/>
  <c r="X269"/>
  <c r="W269"/>
  <c r="V269"/>
  <c r="U269"/>
  <c r="T269"/>
  <c r="S269"/>
  <c r="R269"/>
  <c r="Q269"/>
  <c r="P269"/>
  <c r="O269"/>
  <c r="N269"/>
  <c r="M269"/>
  <c r="L269"/>
  <c r="K269"/>
  <c r="J269"/>
  <c r="I269"/>
  <c r="H269"/>
  <c r="G269"/>
  <c r="F269"/>
  <c r="E269"/>
  <c r="D269"/>
  <c r="C269"/>
  <c r="AU35"/>
  <c r="AR35"/>
  <c r="AQ35"/>
  <c r="AP35"/>
  <c r="AL35"/>
  <c r="AJ35"/>
  <c r="AK35" s="1"/>
  <c r="AH35"/>
  <c r="AF35"/>
  <c r="AD35"/>
  <c r="AC35"/>
  <c r="AB35"/>
  <c r="AA35"/>
  <c r="Z35"/>
  <c r="Y35"/>
  <c r="X35"/>
  <c r="W35"/>
  <c r="V35"/>
  <c r="U35"/>
  <c r="T35"/>
  <c r="S35"/>
  <c r="R35"/>
  <c r="Q35"/>
  <c r="P35"/>
  <c r="O35"/>
  <c r="N35"/>
  <c r="M35"/>
  <c r="L35"/>
  <c r="K35"/>
  <c r="J35"/>
  <c r="I35"/>
  <c r="H35"/>
  <c r="G35"/>
  <c r="F35"/>
  <c r="E35"/>
  <c r="D35"/>
  <c r="C35"/>
  <c r="AU224"/>
  <c r="AR224"/>
  <c r="AQ224"/>
  <c r="AP224"/>
  <c r="AL224"/>
  <c r="AJ224"/>
  <c r="AH224"/>
  <c r="AF224"/>
  <c r="AD224"/>
  <c r="AC224"/>
  <c r="AB224"/>
  <c r="AA224"/>
  <c r="Z224"/>
  <c r="Y224"/>
  <c r="X224"/>
  <c r="W224"/>
  <c r="V224"/>
  <c r="U224"/>
  <c r="T224"/>
  <c r="S224"/>
  <c r="R224"/>
  <c r="Q224"/>
  <c r="P224"/>
  <c r="O224"/>
  <c r="N224"/>
  <c r="M224"/>
  <c r="L224"/>
  <c r="K224"/>
  <c r="J224"/>
  <c r="I224"/>
  <c r="H224"/>
  <c r="G224"/>
  <c r="F224"/>
  <c r="E224"/>
  <c r="D224"/>
  <c r="C224"/>
  <c r="AU34"/>
  <c r="AR34"/>
  <c r="AQ34"/>
  <c r="AP34"/>
  <c r="AL34"/>
  <c r="AJ34"/>
  <c r="AH34"/>
  <c r="AF34"/>
  <c r="AD34"/>
  <c r="AC34"/>
  <c r="AB34"/>
  <c r="AA34"/>
  <c r="Z34"/>
  <c r="Y34"/>
  <c r="X34"/>
  <c r="W34"/>
  <c r="V34"/>
  <c r="U34"/>
  <c r="T34"/>
  <c r="S34"/>
  <c r="R34"/>
  <c r="Q34"/>
  <c r="P34"/>
  <c r="O34"/>
  <c r="N34"/>
  <c r="M34"/>
  <c r="L34"/>
  <c r="K34"/>
  <c r="J34"/>
  <c r="I34"/>
  <c r="H34"/>
  <c r="G34"/>
  <c r="F34"/>
  <c r="E34"/>
  <c r="D34"/>
  <c r="C34"/>
  <c r="AU172"/>
  <c r="AR172"/>
  <c r="AQ172"/>
  <c r="AP172"/>
  <c r="AL172"/>
  <c r="AJ172"/>
  <c r="AK172" s="1"/>
  <c r="AH172"/>
  <c r="AF172"/>
  <c r="AD172"/>
  <c r="AC172"/>
  <c r="AB172"/>
  <c r="AA172"/>
  <c r="Z172"/>
  <c r="Y172"/>
  <c r="X172"/>
  <c r="W172"/>
  <c r="V172"/>
  <c r="U172"/>
  <c r="T172"/>
  <c r="S172"/>
  <c r="R172"/>
  <c r="Q172"/>
  <c r="P172"/>
  <c r="O172"/>
  <c r="N172"/>
  <c r="M172"/>
  <c r="L172"/>
  <c r="K172"/>
  <c r="J172"/>
  <c r="I172"/>
  <c r="H172"/>
  <c r="G172"/>
  <c r="F172"/>
  <c r="E172"/>
  <c r="D172"/>
  <c r="C172"/>
  <c r="AU31"/>
  <c r="AR31"/>
  <c r="AQ31"/>
  <c r="AP31"/>
  <c r="AL31"/>
  <c r="AJ31"/>
  <c r="AK31" s="1"/>
  <c r="AH31"/>
  <c r="AF31"/>
  <c r="AD31"/>
  <c r="AC31"/>
  <c r="AB31"/>
  <c r="AA31"/>
  <c r="Z31"/>
  <c r="Y31"/>
  <c r="X31"/>
  <c r="W31"/>
  <c r="V31"/>
  <c r="U31"/>
  <c r="T31"/>
  <c r="S31"/>
  <c r="R31"/>
  <c r="Q31"/>
  <c r="P31"/>
  <c r="O31"/>
  <c r="N31"/>
  <c r="M31"/>
  <c r="L31"/>
  <c r="K31"/>
  <c r="J31"/>
  <c r="I31"/>
  <c r="H31"/>
  <c r="G31"/>
  <c r="F31"/>
  <c r="E31"/>
  <c r="D31"/>
  <c r="C31"/>
  <c r="AU11"/>
  <c r="AR11"/>
  <c r="AQ11"/>
  <c r="AP11"/>
  <c r="AL11"/>
  <c r="AJ11"/>
  <c r="AK11" s="1"/>
  <c r="AH11"/>
  <c r="AF11"/>
  <c r="AD11"/>
  <c r="AC11"/>
  <c r="AB11"/>
  <c r="AA11"/>
  <c r="Z11"/>
  <c r="Y11"/>
  <c r="X11"/>
  <c r="W11"/>
  <c r="V11"/>
  <c r="U11"/>
  <c r="T11"/>
  <c r="S11"/>
  <c r="R11"/>
  <c r="Q11"/>
  <c r="P11"/>
  <c r="O11"/>
  <c r="N11"/>
  <c r="M11"/>
  <c r="L11"/>
  <c r="K11"/>
  <c r="J11"/>
  <c r="I11"/>
  <c r="H11"/>
  <c r="G11"/>
  <c r="F11"/>
  <c r="E11"/>
  <c r="D11"/>
  <c r="C11"/>
  <c r="AU431"/>
  <c r="AR431"/>
  <c r="AQ431"/>
  <c r="AP431"/>
  <c r="AL431"/>
  <c r="AJ431"/>
  <c r="AK431" s="1"/>
  <c r="AH431"/>
  <c r="AF431"/>
  <c r="AD431"/>
  <c r="AC431"/>
  <c r="AB431"/>
  <c r="AA431"/>
  <c r="Z431"/>
  <c r="Y431"/>
  <c r="X431"/>
  <c r="W431"/>
  <c r="V431"/>
  <c r="U431"/>
  <c r="T431"/>
  <c r="S431"/>
  <c r="R431"/>
  <c r="Q431"/>
  <c r="P431"/>
  <c r="O431"/>
  <c r="N431"/>
  <c r="M431"/>
  <c r="L431"/>
  <c r="K431"/>
  <c r="J431"/>
  <c r="I431"/>
  <c r="H431"/>
  <c r="G431"/>
  <c r="F431"/>
  <c r="E431"/>
  <c r="D431"/>
  <c r="C431"/>
  <c r="AU407"/>
  <c r="AR407"/>
  <c r="AQ407"/>
  <c r="AP407"/>
  <c r="AL407"/>
  <c r="AJ407"/>
  <c r="AK407" s="1"/>
  <c r="AH407"/>
  <c r="AF407"/>
  <c r="AD407"/>
  <c r="AC407"/>
  <c r="AB407"/>
  <c r="AA407"/>
  <c r="Z407"/>
  <c r="Y407"/>
  <c r="X407"/>
  <c r="W407"/>
  <c r="V407"/>
  <c r="U407"/>
  <c r="T407"/>
  <c r="S407"/>
  <c r="R407"/>
  <c r="Q407"/>
  <c r="P407"/>
  <c r="O407"/>
  <c r="N407"/>
  <c r="M407"/>
  <c r="L407"/>
  <c r="K407"/>
  <c r="J407"/>
  <c r="I407"/>
  <c r="H407"/>
  <c r="G407"/>
  <c r="F407"/>
  <c r="E407"/>
  <c r="D407"/>
  <c r="C407"/>
  <c r="AU349"/>
  <c r="AR349"/>
  <c r="AQ349"/>
  <c r="AP349"/>
  <c r="AL349"/>
  <c r="AJ349"/>
  <c r="AK349" s="1"/>
  <c r="AH349"/>
  <c r="AF349"/>
  <c r="AD349"/>
  <c r="AC349"/>
  <c r="AB349"/>
  <c r="AA349"/>
  <c r="Z349"/>
  <c r="Y349"/>
  <c r="X349"/>
  <c r="W349"/>
  <c r="V349"/>
  <c r="U349"/>
  <c r="T349"/>
  <c r="S349"/>
  <c r="R349"/>
  <c r="Q349"/>
  <c r="P349"/>
  <c r="O349"/>
  <c r="N349"/>
  <c r="M349"/>
  <c r="L349"/>
  <c r="K349"/>
  <c r="J349"/>
  <c r="I349"/>
  <c r="H349"/>
  <c r="G349"/>
  <c r="F349"/>
  <c r="E349"/>
  <c r="D349"/>
  <c r="C349"/>
  <c r="AU303"/>
  <c r="AR303"/>
  <c r="AQ303"/>
  <c r="AP303"/>
  <c r="AL303"/>
  <c r="AJ303"/>
  <c r="AK303" s="1"/>
  <c r="AH303"/>
  <c r="AF303"/>
  <c r="AD303"/>
  <c r="AC303"/>
  <c r="AB303"/>
  <c r="AA303"/>
  <c r="Z303"/>
  <c r="Y303"/>
  <c r="X303"/>
  <c r="W303"/>
  <c r="V303"/>
  <c r="U303"/>
  <c r="T303"/>
  <c r="S303"/>
  <c r="R303"/>
  <c r="Q303"/>
  <c r="P303"/>
  <c r="O303"/>
  <c r="N303"/>
  <c r="M303"/>
  <c r="L303"/>
  <c r="K303"/>
  <c r="J303"/>
  <c r="I303"/>
  <c r="H303"/>
  <c r="G303"/>
  <c r="F303"/>
  <c r="E303"/>
  <c r="D303"/>
  <c r="C303"/>
  <c r="AU266"/>
  <c r="AR266"/>
  <c r="AQ266"/>
  <c r="AP266"/>
  <c r="AL266"/>
  <c r="AJ266"/>
  <c r="AK266" s="1"/>
  <c r="AH266"/>
  <c r="AF266"/>
  <c r="AD266"/>
  <c r="AC266"/>
  <c r="AB266"/>
  <c r="AA266"/>
  <c r="Z266"/>
  <c r="Y266"/>
  <c r="X266"/>
  <c r="W266"/>
  <c r="V266"/>
  <c r="U266"/>
  <c r="T266"/>
  <c r="S266"/>
  <c r="R266"/>
  <c r="Q266"/>
  <c r="P266"/>
  <c r="O266"/>
  <c r="N266"/>
  <c r="M266"/>
  <c r="L266"/>
  <c r="K266"/>
  <c r="J266"/>
  <c r="I266"/>
  <c r="H266"/>
  <c r="G266"/>
  <c r="F266"/>
  <c r="E266"/>
  <c r="D266"/>
  <c r="C266"/>
  <c r="AU254"/>
  <c r="AR254"/>
  <c r="AQ254"/>
  <c r="AP254"/>
  <c r="AL254"/>
  <c r="AJ254"/>
  <c r="AK254" s="1"/>
  <c r="AH254"/>
  <c r="AF254"/>
  <c r="AD254"/>
  <c r="AC254"/>
  <c r="AB254"/>
  <c r="AA254"/>
  <c r="Z254"/>
  <c r="Y254"/>
  <c r="X254"/>
  <c r="W254"/>
  <c r="V254"/>
  <c r="U254"/>
  <c r="T254"/>
  <c r="S254"/>
  <c r="R254"/>
  <c r="Q254"/>
  <c r="P254"/>
  <c r="O254"/>
  <c r="N254"/>
  <c r="M254"/>
  <c r="L254"/>
  <c r="K254"/>
  <c r="J254"/>
  <c r="I254"/>
  <c r="H254"/>
  <c r="G254"/>
  <c r="F254"/>
  <c r="E254"/>
  <c r="D254"/>
  <c r="C254"/>
  <c r="AU122"/>
  <c r="AR122"/>
  <c r="AQ122"/>
  <c r="AP122"/>
  <c r="AL122"/>
  <c r="AJ122"/>
  <c r="AK122" s="1"/>
  <c r="AH122"/>
  <c r="AF122"/>
  <c r="AD122"/>
  <c r="AC122"/>
  <c r="AB122"/>
  <c r="AA122"/>
  <c r="Z122"/>
  <c r="Y122"/>
  <c r="X122"/>
  <c r="W122"/>
  <c r="V122"/>
  <c r="U122"/>
  <c r="T122"/>
  <c r="S122"/>
  <c r="R122"/>
  <c r="Q122"/>
  <c r="P122"/>
  <c r="O122"/>
  <c r="N122"/>
  <c r="M122"/>
  <c r="L122"/>
  <c r="K122"/>
  <c r="J122"/>
  <c r="I122"/>
  <c r="H122"/>
  <c r="G122"/>
  <c r="F122"/>
  <c r="E122"/>
  <c r="D122"/>
  <c r="C122"/>
  <c r="AU80"/>
  <c r="AR80"/>
  <c r="AQ80"/>
  <c r="AP80"/>
  <c r="AL80"/>
  <c r="AJ80"/>
  <c r="AK80" s="1"/>
  <c r="AH80"/>
  <c r="AF80"/>
  <c r="AD80"/>
  <c r="AC80"/>
  <c r="AB80"/>
  <c r="AA80"/>
  <c r="Z80"/>
  <c r="Y80"/>
  <c r="X80"/>
  <c r="W80"/>
  <c r="V80"/>
  <c r="U80"/>
  <c r="T80"/>
  <c r="S80"/>
  <c r="R80"/>
  <c r="Q80"/>
  <c r="P80"/>
  <c r="O80"/>
  <c r="N80"/>
  <c r="M80"/>
  <c r="L80"/>
  <c r="K80"/>
  <c r="J80"/>
  <c r="I80"/>
  <c r="H80"/>
  <c r="G80"/>
  <c r="F80"/>
  <c r="E80"/>
  <c r="D80"/>
  <c r="C80"/>
  <c r="AU52"/>
  <c r="AR52"/>
  <c r="AQ52"/>
  <c r="AP52"/>
  <c r="AL52"/>
  <c r="AJ52"/>
  <c r="AK52" s="1"/>
  <c r="AH52"/>
  <c r="AF52"/>
  <c r="AD52"/>
  <c r="AC52"/>
  <c r="AB52"/>
  <c r="AA52"/>
  <c r="Z52"/>
  <c r="Y52"/>
  <c r="X52"/>
  <c r="W52"/>
  <c r="V52"/>
  <c r="U52"/>
  <c r="T52"/>
  <c r="S52"/>
  <c r="R52"/>
  <c r="Q52"/>
  <c r="P52"/>
  <c r="O52"/>
  <c r="N52"/>
  <c r="M52"/>
  <c r="L52"/>
  <c r="K52"/>
  <c r="J52"/>
  <c r="I52"/>
  <c r="H52"/>
  <c r="G52"/>
  <c r="F52"/>
  <c r="E52"/>
  <c r="D52"/>
  <c r="C52"/>
  <c r="AU21"/>
  <c r="AR21"/>
  <c r="AQ21"/>
  <c r="AP21"/>
  <c r="AL21"/>
  <c r="AJ21"/>
  <c r="AK21" s="1"/>
  <c r="AH21"/>
  <c r="AF21"/>
  <c r="AD21"/>
  <c r="AC21"/>
  <c r="AB21"/>
  <c r="AA21"/>
  <c r="Z21"/>
  <c r="Y21"/>
  <c r="X21"/>
  <c r="W21"/>
  <c r="V21"/>
  <c r="U21"/>
  <c r="T21"/>
  <c r="S21"/>
  <c r="R21"/>
  <c r="Q21"/>
  <c r="P21"/>
  <c r="O21"/>
  <c r="N21"/>
  <c r="M21"/>
  <c r="L21"/>
  <c r="K21"/>
  <c r="J21"/>
  <c r="I21"/>
  <c r="H21"/>
  <c r="G21"/>
  <c r="F21"/>
  <c r="E21"/>
  <c r="D21"/>
  <c r="C21"/>
  <c r="AU20"/>
  <c r="AR20"/>
  <c r="AQ20"/>
  <c r="AP20"/>
  <c r="AL20"/>
  <c r="AJ20"/>
  <c r="AK20" s="1"/>
  <c r="AH20"/>
  <c r="AF20"/>
  <c r="AD20"/>
  <c r="AC20"/>
  <c r="AB20"/>
  <c r="AA20"/>
  <c r="Z20"/>
  <c r="Y20"/>
  <c r="X20"/>
  <c r="W20"/>
  <c r="V20"/>
  <c r="U20"/>
  <c r="T20"/>
  <c r="S20"/>
  <c r="R20"/>
  <c r="Q20"/>
  <c r="P20"/>
  <c r="O20"/>
  <c r="N20"/>
  <c r="M20"/>
  <c r="L20"/>
  <c r="K20"/>
  <c r="J20"/>
  <c r="I20"/>
  <c r="H20"/>
  <c r="G20"/>
  <c r="F20"/>
  <c r="E20"/>
  <c r="D20"/>
  <c r="C20"/>
  <c r="AU13"/>
  <c r="AR13"/>
  <c r="AQ13"/>
  <c r="AP13"/>
  <c r="AL13"/>
  <c r="AJ13"/>
  <c r="AK13" s="1"/>
  <c r="AH13"/>
  <c r="AF13"/>
  <c r="AD13"/>
  <c r="AC13"/>
  <c r="AB13"/>
  <c r="AA13"/>
  <c r="Z13"/>
  <c r="Y13"/>
  <c r="X13"/>
  <c r="W13"/>
  <c r="V13"/>
  <c r="U13"/>
  <c r="T13"/>
  <c r="S13"/>
  <c r="R13"/>
  <c r="Q13"/>
  <c r="P13"/>
  <c r="O13"/>
  <c r="N13"/>
  <c r="M13"/>
  <c r="L13"/>
  <c r="K13"/>
  <c r="J13"/>
  <c r="I13"/>
  <c r="H13"/>
  <c r="G13"/>
  <c r="F13"/>
  <c r="E13"/>
  <c r="D13"/>
  <c r="C13"/>
  <c r="AU12"/>
  <c r="AR12"/>
  <c r="AQ12"/>
  <c r="AP12"/>
  <c r="AL12"/>
  <c r="AJ12"/>
  <c r="AH12"/>
  <c r="AF12"/>
  <c r="AD12"/>
  <c r="AC12"/>
  <c r="AB12"/>
  <c r="AA12"/>
  <c r="Z12"/>
  <c r="Y12"/>
  <c r="X12"/>
  <c r="W12"/>
  <c r="V12"/>
  <c r="U12"/>
  <c r="T12"/>
  <c r="S12"/>
  <c r="R12"/>
  <c r="Q12"/>
  <c r="P12"/>
  <c r="O12"/>
  <c r="N12"/>
  <c r="M12"/>
  <c r="L12"/>
  <c r="K12"/>
  <c r="J12"/>
  <c r="I12"/>
  <c r="H12"/>
  <c r="G12"/>
  <c r="F12"/>
  <c r="E12"/>
  <c r="D12"/>
  <c r="C12"/>
  <c r="AU10"/>
  <c r="AR10"/>
  <c r="AQ10"/>
  <c r="AP10"/>
  <c r="AL10"/>
  <c r="AJ10"/>
  <c r="AK10" s="1"/>
  <c r="AH10"/>
  <c r="AF10"/>
  <c r="AD10"/>
  <c r="AC10"/>
  <c r="AB10"/>
  <c r="AA10"/>
  <c r="Z10"/>
  <c r="Y10"/>
  <c r="X10"/>
  <c r="W10"/>
  <c r="V10"/>
  <c r="U10"/>
  <c r="T10"/>
  <c r="S10"/>
  <c r="R10"/>
  <c r="Q10"/>
  <c r="P10"/>
  <c r="O10"/>
  <c r="N10"/>
  <c r="M10"/>
  <c r="L10"/>
  <c r="K10"/>
  <c r="J10"/>
  <c r="I10"/>
  <c r="H10"/>
  <c r="G10"/>
  <c r="F10"/>
  <c r="E10"/>
  <c r="D10"/>
  <c r="C10"/>
  <c r="AU402"/>
  <c r="AR402"/>
  <c r="AQ402"/>
  <c r="AP402"/>
  <c r="AL402"/>
  <c r="AJ402"/>
  <c r="AH402"/>
  <c r="AF402"/>
  <c r="AD402"/>
  <c r="AC402"/>
  <c r="AB402"/>
  <c r="AA402"/>
  <c r="Z402"/>
  <c r="Y402"/>
  <c r="X402"/>
  <c r="W402"/>
  <c r="V402"/>
  <c r="U402"/>
  <c r="T402"/>
  <c r="S402"/>
  <c r="R402"/>
  <c r="Q402"/>
  <c r="P402"/>
  <c r="O402"/>
  <c r="N402"/>
  <c r="M402"/>
  <c r="L402"/>
  <c r="K402"/>
  <c r="J402"/>
  <c r="I402"/>
  <c r="H402"/>
  <c r="G402"/>
  <c r="F402"/>
  <c r="E402"/>
  <c r="D402"/>
  <c r="C402"/>
  <c r="AU236"/>
  <c r="AR236"/>
  <c r="AQ236"/>
  <c r="AP236"/>
  <c r="AL236"/>
  <c r="AJ236"/>
  <c r="AH236"/>
  <c r="AF236"/>
  <c r="AD236"/>
  <c r="AC236"/>
  <c r="AB236"/>
  <c r="AA236"/>
  <c r="Z236"/>
  <c r="Y236"/>
  <c r="X236"/>
  <c r="W236"/>
  <c r="V236"/>
  <c r="U236"/>
  <c r="T236"/>
  <c r="S236"/>
  <c r="R236"/>
  <c r="Q236"/>
  <c r="P236"/>
  <c r="O236"/>
  <c r="N236"/>
  <c r="M236"/>
  <c r="L236"/>
  <c r="K236"/>
  <c r="J236"/>
  <c r="I236"/>
  <c r="H236"/>
  <c r="G236"/>
  <c r="F236"/>
  <c r="E236"/>
  <c r="D236"/>
  <c r="C236"/>
  <c r="AU7"/>
  <c r="AR7"/>
  <c r="AQ7"/>
  <c r="AP7"/>
  <c r="AL7"/>
  <c r="AJ7"/>
  <c r="AH7"/>
  <c r="AF7"/>
  <c r="AD7"/>
  <c r="AC7"/>
  <c r="AB7"/>
  <c r="AA7"/>
  <c r="Z7"/>
  <c r="Y7"/>
  <c r="X7"/>
  <c r="W7"/>
  <c r="V7"/>
  <c r="U7"/>
  <c r="T7"/>
  <c r="S7"/>
  <c r="R7"/>
  <c r="Q7"/>
  <c r="P7"/>
  <c r="O7"/>
  <c r="N7"/>
  <c r="M7"/>
  <c r="L7"/>
  <c r="K7"/>
  <c r="J7"/>
  <c r="I7"/>
  <c r="H7"/>
  <c r="G7"/>
  <c r="F7"/>
  <c r="E7"/>
  <c r="D7"/>
  <c r="C7"/>
  <c r="AU6"/>
  <c r="AR6"/>
  <c r="AQ6"/>
  <c r="AP6"/>
  <c r="AL6"/>
  <c r="AJ6"/>
  <c r="AK6" s="1"/>
  <c r="AH6"/>
  <c r="AF6"/>
  <c r="AD6"/>
  <c r="AC6"/>
  <c r="AB6"/>
  <c r="AA6"/>
  <c r="Z6"/>
  <c r="Y6"/>
  <c r="X6"/>
  <c r="W6"/>
  <c r="V6"/>
  <c r="U6"/>
  <c r="T6"/>
  <c r="S6"/>
  <c r="R6"/>
  <c r="Q6"/>
  <c r="P6"/>
  <c r="O6"/>
  <c r="N6"/>
  <c r="M6"/>
  <c r="L6"/>
  <c r="K6"/>
  <c r="J6"/>
  <c r="I6"/>
  <c r="H6"/>
  <c r="G6"/>
  <c r="F6"/>
  <c r="E6"/>
  <c r="D6"/>
  <c r="C6"/>
  <c r="AU329"/>
  <c r="AR329"/>
  <c r="AQ329"/>
  <c r="AP329"/>
  <c r="AL329"/>
  <c r="AJ329"/>
  <c r="AK329" s="1"/>
  <c r="AH329"/>
  <c r="AF329"/>
  <c r="AD329"/>
  <c r="AC329"/>
  <c r="AB329"/>
  <c r="AA329"/>
  <c r="Z329"/>
  <c r="Y329"/>
  <c r="X329"/>
  <c r="W329"/>
  <c r="V329"/>
  <c r="U329"/>
  <c r="T329"/>
  <c r="S329"/>
  <c r="R329"/>
  <c r="Q329"/>
  <c r="P329"/>
  <c r="O329"/>
  <c r="N329"/>
  <c r="M329"/>
  <c r="L329"/>
  <c r="K329"/>
  <c r="J329"/>
  <c r="I329"/>
  <c r="H329"/>
  <c r="G329"/>
  <c r="F329"/>
  <c r="E329"/>
  <c r="D329"/>
  <c r="C329"/>
  <c r="AU289"/>
  <c r="AR289"/>
  <c r="AQ289"/>
  <c r="AP289"/>
  <c r="AL289"/>
  <c r="AJ289"/>
  <c r="AH289"/>
  <c r="AF289"/>
  <c r="AD289"/>
  <c r="AC289"/>
  <c r="AB289"/>
  <c r="AA289"/>
  <c r="Z289"/>
  <c r="Y289"/>
  <c r="X289"/>
  <c r="W289"/>
  <c r="V289"/>
  <c r="U289"/>
  <c r="T289"/>
  <c r="S289"/>
  <c r="R289"/>
  <c r="Q289"/>
  <c r="P289"/>
  <c r="O289"/>
  <c r="N289"/>
  <c r="M289"/>
  <c r="L289"/>
  <c r="K289"/>
  <c r="J289"/>
  <c r="I289"/>
  <c r="H289"/>
  <c r="G289"/>
  <c r="F289"/>
  <c r="E289"/>
  <c r="D289"/>
  <c r="C289"/>
  <c r="AU265"/>
  <c r="AR265"/>
  <c r="AQ265"/>
  <c r="AP265"/>
  <c r="AL265"/>
  <c r="AJ265"/>
  <c r="AK265" s="1"/>
  <c r="AH265"/>
  <c r="AF265"/>
  <c r="AD265"/>
  <c r="AC265"/>
  <c r="AB265"/>
  <c r="AA265"/>
  <c r="Z265"/>
  <c r="Y265"/>
  <c r="X265"/>
  <c r="W265"/>
  <c r="V265"/>
  <c r="U265"/>
  <c r="T265"/>
  <c r="S265"/>
  <c r="R265"/>
  <c r="Q265"/>
  <c r="P265"/>
  <c r="O265"/>
  <c r="N265"/>
  <c r="M265"/>
  <c r="L265"/>
  <c r="K265"/>
  <c r="J265"/>
  <c r="I265"/>
  <c r="H265"/>
  <c r="G265"/>
  <c r="F265"/>
  <c r="E265"/>
  <c r="D265"/>
  <c r="C265"/>
  <c r="AU167"/>
  <c r="AR167"/>
  <c r="AQ167"/>
  <c r="AP167"/>
  <c r="AL167"/>
  <c r="AJ167"/>
  <c r="AK167" s="1"/>
  <c r="AH167"/>
  <c r="AF167"/>
  <c r="AD167"/>
  <c r="AC167"/>
  <c r="AB167"/>
  <c r="AA167"/>
  <c r="Z167"/>
  <c r="Y167"/>
  <c r="X167"/>
  <c r="W167"/>
  <c r="V167"/>
  <c r="U167"/>
  <c r="T167"/>
  <c r="S167"/>
  <c r="R167"/>
  <c r="Q167"/>
  <c r="P167"/>
  <c r="O167"/>
  <c r="N167"/>
  <c r="M167"/>
  <c r="L167"/>
  <c r="K167"/>
  <c r="J167"/>
  <c r="I167"/>
  <c r="H167"/>
  <c r="G167"/>
  <c r="F167"/>
  <c r="E167"/>
  <c r="D167"/>
  <c r="C167"/>
  <c r="AU157"/>
  <c r="AR157"/>
  <c r="AQ157"/>
  <c r="AP157"/>
  <c r="AL157"/>
  <c r="AJ157"/>
  <c r="AH157"/>
  <c r="AF157"/>
  <c r="AD157"/>
  <c r="AC157"/>
  <c r="AB157"/>
  <c r="AA157"/>
  <c r="Z157"/>
  <c r="Y157"/>
  <c r="X157"/>
  <c r="W157"/>
  <c r="V157"/>
  <c r="U157"/>
  <c r="T157"/>
  <c r="S157"/>
  <c r="R157"/>
  <c r="Q157"/>
  <c r="P157"/>
  <c r="O157"/>
  <c r="N157"/>
  <c r="M157"/>
  <c r="L157"/>
  <c r="K157"/>
  <c r="J157"/>
  <c r="I157"/>
  <c r="H157"/>
  <c r="G157"/>
  <c r="F157"/>
  <c r="E157"/>
  <c r="D157"/>
  <c r="C157"/>
  <c r="B28" i="1"/>
  <c r="C27"/>
  <c r="C29" s="1"/>
  <c r="B26"/>
  <c r="B25"/>
  <c r="B24"/>
  <c r="B23"/>
  <c r="B22"/>
  <c r="B21"/>
  <c r="B20"/>
  <c r="B19"/>
  <c r="B18"/>
  <c r="B17"/>
  <c r="B16"/>
  <c r="B13"/>
  <c r="B12"/>
  <c r="B10"/>
  <c r="B9"/>
  <c r="B8"/>
  <c r="B7"/>
  <c r="B6"/>
  <c r="B5"/>
  <c r="B3"/>
  <c r="AK441" i="2" l="1"/>
  <c r="AK169"/>
  <c r="AK238"/>
  <c r="AK250"/>
  <c r="AK340"/>
  <c r="AK409"/>
  <c r="AK248"/>
  <c r="AK305"/>
  <c r="AK230"/>
  <c r="AK32"/>
  <c r="AK403"/>
  <c r="AK235"/>
  <c r="AK273"/>
  <c r="AK113"/>
  <c r="AN204"/>
  <c r="AO204" s="1"/>
  <c r="E455"/>
  <c r="M455"/>
  <c r="U455"/>
  <c r="AC455"/>
  <c r="AK74"/>
  <c r="I455"/>
  <c r="Q455"/>
  <c r="Y455"/>
  <c r="AK56"/>
  <c r="AK44"/>
  <c r="AK178"/>
  <c r="AK79"/>
  <c r="AK45"/>
  <c r="AK139"/>
  <c r="AK284"/>
  <c r="AK396"/>
  <c r="AK410"/>
  <c r="AN325"/>
  <c r="AO325" s="1"/>
  <c r="AK88"/>
  <c r="AK224"/>
  <c r="AK194"/>
  <c r="AK186"/>
  <c r="AK351"/>
  <c r="AN413"/>
  <c r="AO413" s="1"/>
  <c r="AS413" s="1"/>
  <c r="AK413"/>
  <c r="AK151"/>
  <c r="AK221"/>
  <c r="AK82"/>
  <c r="AK22"/>
  <c r="AK344"/>
  <c r="AK294"/>
  <c r="AK312"/>
  <c r="AN319"/>
  <c r="AO319" s="1"/>
  <c r="AK444"/>
  <c r="AK447"/>
  <c r="AN247"/>
  <c r="AO247" s="1"/>
  <c r="AN434"/>
  <c r="AO434" s="1"/>
  <c r="AS434" s="1"/>
  <c r="AN27"/>
  <c r="AO27" s="1"/>
  <c r="AS27" s="1"/>
  <c r="AK110"/>
  <c r="AK103"/>
  <c r="AN169"/>
  <c r="AO169" s="1"/>
  <c r="AS169" s="1"/>
  <c r="AK226"/>
  <c r="AK46"/>
  <c r="AK375"/>
  <c r="AK422"/>
  <c r="AK134"/>
  <c r="AN23"/>
  <c r="AO23" s="1"/>
  <c r="AK86"/>
  <c r="AK231"/>
  <c r="AN179"/>
  <c r="AO179" s="1"/>
  <c r="AS179" s="1"/>
  <c r="AK419"/>
  <c r="AK267"/>
  <c r="AN360"/>
  <c r="AO360" s="1"/>
  <c r="AS360" s="1"/>
  <c r="AK360"/>
  <c r="AN5"/>
  <c r="AO5" s="1"/>
  <c r="AN88"/>
  <c r="AO88" s="1"/>
  <c r="AK71"/>
  <c r="AK155"/>
  <c r="AN307"/>
  <c r="AO307" s="1"/>
  <c r="AS307" s="1"/>
  <c r="AK142"/>
  <c r="AK336"/>
  <c r="AK121"/>
  <c r="AK182"/>
  <c r="AK50"/>
  <c r="AN299"/>
  <c r="AO299" s="1"/>
  <c r="AS299" s="1"/>
  <c r="AK299"/>
  <c r="AK59"/>
  <c r="AK5"/>
  <c r="AN277"/>
  <c r="AO277" s="1"/>
  <c r="AS277" s="1"/>
  <c r="AK92"/>
  <c r="AN125"/>
  <c r="AO125" s="1"/>
  <c r="AS125" s="1"/>
  <c r="AN178"/>
  <c r="AO178" s="1"/>
  <c r="AS178" s="1"/>
  <c r="AK195"/>
  <c r="AK241"/>
  <c r="AN113"/>
  <c r="AO113" s="1"/>
  <c r="AK405"/>
  <c r="AN281"/>
  <c r="AO281" s="1"/>
  <c r="AK119"/>
  <c r="AN33"/>
  <c r="AO33" s="1"/>
  <c r="AK365"/>
  <c r="AN322"/>
  <c r="AO322" s="1"/>
  <c r="AN194"/>
  <c r="AO194" s="1"/>
  <c r="AN230"/>
  <c r="AO230" s="1"/>
  <c r="AN403"/>
  <c r="AO403" s="1"/>
  <c r="AN271"/>
  <c r="AO271" s="1"/>
  <c r="AS271" s="1"/>
  <c r="AN44"/>
  <c r="AO44" s="1"/>
  <c r="AS44" s="1"/>
  <c r="AN217"/>
  <c r="AO217" s="1"/>
  <c r="AK337"/>
  <c r="AK353"/>
  <c r="AK298"/>
  <c r="AK210"/>
  <c r="AN361"/>
  <c r="AO361" s="1"/>
  <c r="AN339"/>
  <c r="AO339" s="1"/>
  <c r="AS339" s="1"/>
  <c r="AK146"/>
  <c r="AK34"/>
  <c r="AK311"/>
  <c r="AN238"/>
  <c r="AO238" s="1"/>
  <c r="AN420"/>
  <c r="AO420" s="1"/>
  <c r="AN446"/>
  <c r="AO446" s="1"/>
  <c r="AN298"/>
  <c r="AO298" s="1"/>
  <c r="AN104"/>
  <c r="AO104" s="1"/>
  <c r="AN55"/>
  <c r="AO55" s="1"/>
  <c r="AN135"/>
  <c r="AO135" s="1"/>
  <c r="AN28"/>
  <c r="AO28" s="1"/>
  <c r="AK212"/>
  <c r="AN429"/>
  <c r="AO429" s="1"/>
  <c r="AN136"/>
  <c r="AO136" s="1"/>
  <c r="AS136" s="1"/>
  <c r="AN93"/>
  <c r="AO93" s="1"/>
  <c r="AN133"/>
  <c r="AO133" s="1"/>
  <c r="AN343"/>
  <c r="AO343" s="1"/>
  <c r="AN152"/>
  <c r="AO152" s="1"/>
  <c r="AS152" s="1"/>
  <c r="AK361"/>
  <c r="AK156"/>
  <c r="AN250"/>
  <c r="AO250" s="1"/>
  <c r="AS250" s="1"/>
  <c r="AK253"/>
  <c r="AN311"/>
  <c r="AO311" s="1"/>
  <c r="AK390"/>
  <c r="AK443"/>
  <c r="AN72"/>
  <c r="AO72" s="1"/>
  <c r="AS72" s="1"/>
  <c r="AN302"/>
  <c r="AO302" s="1"/>
  <c r="AN402"/>
  <c r="AO402" s="1"/>
  <c r="AN254"/>
  <c r="AO254" s="1"/>
  <c r="AK164"/>
  <c r="AN267"/>
  <c r="AO267" s="1"/>
  <c r="AN328"/>
  <c r="AO328" s="1"/>
  <c r="AS328" s="1"/>
  <c r="AN396"/>
  <c r="AO396" s="1"/>
  <c r="AS396" s="1"/>
  <c r="AK408"/>
  <c r="AN59"/>
  <c r="AO59" s="1"/>
  <c r="AK63"/>
  <c r="AK64"/>
  <c r="AK41"/>
  <c r="AN120"/>
  <c r="AO120" s="1"/>
  <c r="AN154"/>
  <c r="AO154" s="1"/>
  <c r="AS154" s="1"/>
  <c r="AK18"/>
  <c r="AK166"/>
  <c r="AN171"/>
  <c r="AO171" s="1"/>
  <c r="AS171" s="1"/>
  <c r="AN316"/>
  <c r="AO316" s="1"/>
  <c r="AK203"/>
  <c r="AN226"/>
  <c r="AO226" s="1"/>
  <c r="AN149"/>
  <c r="AO149" s="1"/>
  <c r="AN296"/>
  <c r="AO296" s="1"/>
  <c r="AN382"/>
  <c r="AO382" s="1"/>
  <c r="AN310"/>
  <c r="AO310" s="1"/>
  <c r="AK347"/>
  <c r="AN352"/>
  <c r="AO352" s="1"/>
  <c r="AK352"/>
  <c r="AN148"/>
  <c r="AO148" s="1"/>
  <c r="AN395"/>
  <c r="AO395" s="1"/>
  <c r="AN69"/>
  <c r="AO69" s="1"/>
  <c r="AS69" s="1"/>
  <c r="AN134"/>
  <c r="AO134" s="1"/>
  <c r="AN284"/>
  <c r="AO284" s="1"/>
  <c r="AS284" s="1"/>
  <c r="AN340"/>
  <c r="AO340" s="1"/>
  <c r="AN409"/>
  <c r="AO409" s="1"/>
  <c r="AS409" s="1"/>
  <c r="AN151"/>
  <c r="AO151" s="1"/>
  <c r="AS151" s="1"/>
  <c r="AK120"/>
  <c r="AK264"/>
  <c r="AK140"/>
  <c r="AK81"/>
  <c r="AK386"/>
  <c r="AK278"/>
  <c r="AK300"/>
  <c r="AK314"/>
  <c r="AK251"/>
  <c r="AK258"/>
  <c r="AK188"/>
  <c r="AN392"/>
  <c r="AO392" s="1"/>
  <c r="AK211"/>
  <c r="AK234"/>
  <c r="AK243"/>
  <c r="AN244"/>
  <c r="AO244" s="1"/>
  <c r="AK245"/>
  <c r="AK165"/>
  <c r="AN362"/>
  <c r="AO362" s="1"/>
  <c r="AK412"/>
  <c r="AK239"/>
  <c r="AK382"/>
  <c r="AK290"/>
  <c r="AK384"/>
  <c r="AN447"/>
  <c r="AO447" s="1"/>
  <c r="AK286"/>
  <c r="AN293"/>
  <c r="AO293" s="1"/>
  <c r="AN439"/>
  <c r="AO439" s="1"/>
  <c r="AS439" s="1"/>
  <c r="AN303"/>
  <c r="AO303" s="1"/>
  <c r="AN11"/>
  <c r="AO11" s="1"/>
  <c r="AN172"/>
  <c r="AO172" s="1"/>
  <c r="AN269"/>
  <c r="AO269" s="1"/>
  <c r="AN36"/>
  <c r="AO36" s="1"/>
  <c r="AN43"/>
  <c r="AO43" s="1"/>
  <c r="AN75"/>
  <c r="AO75" s="1"/>
  <c r="H455"/>
  <c r="T455"/>
  <c r="AP455"/>
  <c r="AN289"/>
  <c r="AO289" s="1"/>
  <c r="AN189"/>
  <c r="AO189" s="1"/>
  <c r="AN41"/>
  <c r="AO41" s="1"/>
  <c r="AS41" s="1"/>
  <c r="AN66"/>
  <c r="AO66" s="1"/>
  <c r="AN264"/>
  <c r="AO264" s="1"/>
  <c r="AJ455"/>
  <c r="AN407"/>
  <c r="AO407" s="1"/>
  <c r="AN224"/>
  <c r="AO224" s="1"/>
  <c r="AN153"/>
  <c r="AO153" s="1"/>
  <c r="L455"/>
  <c r="X455"/>
  <c r="AH455"/>
  <c r="AN265"/>
  <c r="AO265" s="1"/>
  <c r="C455"/>
  <c r="K455"/>
  <c r="O455"/>
  <c r="W455"/>
  <c r="AN6"/>
  <c r="AO6" s="1"/>
  <c r="AS6" s="1"/>
  <c r="AN7"/>
  <c r="AO7" s="1"/>
  <c r="AS7" s="1"/>
  <c r="AN13"/>
  <c r="AO13" s="1"/>
  <c r="AS13" s="1"/>
  <c r="AN20"/>
  <c r="AO20" s="1"/>
  <c r="AN21"/>
  <c r="AO21" s="1"/>
  <c r="AS21" s="1"/>
  <c r="AN52"/>
  <c r="AO52" s="1"/>
  <c r="AN122"/>
  <c r="AO122" s="1"/>
  <c r="AN266"/>
  <c r="AO266" s="1"/>
  <c r="AN349"/>
  <c r="AO349" s="1"/>
  <c r="AN431"/>
  <c r="AO431" s="1"/>
  <c r="AN31"/>
  <c r="AO31" s="1"/>
  <c r="AN34"/>
  <c r="AO34" s="1"/>
  <c r="AN35"/>
  <c r="AO35" s="1"/>
  <c r="AN364"/>
  <c r="AO364" s="1"/>
  <c r="AN83"/>
  <c r="AO83" s="1"/>
  <c r="AN45"/>
  <c r="AO45" s="1"/>
  <c r="AN180"/>
  <c r="AO180" s="1"/>
  <c r="AN419"/>
  <c r="AO419" s="1"/>
  <c r="AN201"/>
  <c r="AO201" s="1"/>
  <c r="AN232"/>
  <c r="AO232" s="1"/>
  <c r="AS232" s="1"/>
  <c r="AN246"/>
  <c r="AO246" s="1"/>
  <c r="AS246" s="1"/>
  <c r="AN248"/>
  <c r="AO248" s="1"/>
  <c r="AS248" s="1"/>
  <c r="AN253"/>
  <c r="AO253" s="1"/>
  <c r="AS253" s="1"/>
  <c r="AN270"/>
  <c r="AO270" s="1"/>
  <c r="AS270" s="1"/>
  <c r="AN285"/>
  <c r="AO285" s="1"/>
  <c r="AS285" s="1"/>
  <c r="AN305"/>
  <c r="AO305" s="1"/>
  <c r="AS305" s="1"/>
  <c r="AN315"/>
  <c r="AO315" s="1"/>
  <c r="AN338"/>
  <c r="AO338" s="1"/>
  <c r="AN351"/>
  <c r="AO351" s="1"/>
  <c r="AS351" s="1"/>
  <c r="AN390"/>
  <c r="AO390" s="1"/>
  <c r="AN408"/>
  <c r="AO408" s="1"/>
  <c r="AS408" s="1"/>
  <c r="AN410"/>
  <c r="AO410" s="1"/>
  <c r="AS410" s="1"/>
  <c r="AN425"/>
  <c r="AO425" s="1"/>
  <c r="AS425" s="1"/>
  <c r="AN443"/>
  <c r="AO443" s="1"/>
  <c r="AN63"/>
  <c r="AO63" s="1"/>
  <c r="AN64"/>
  <c r="AO64" s="1"/>
  <c r="AS64" s="1"/>
  <c r="AN65"/>
  <c r="AO65" s="1"/>
  <c r="AN32"/>
  <c r="AO32" s="1"/>
  <c r="AK222"/>
  <c r="AN78"/>
  <c r="AO78" s="1"/>
  <c r="AS78" s="1"/>
  <c r="AN80"/>
  <c r="AO80" s="1"/>
  <c r="D455"/>
  <c r="P455"/>
  <c r="AB455"/>
  <c r="AN167"/>
  <c r="AO167" s="1"/>
  <c r="AS167" s="1"/>
  <c r="AN10"/>
  <c r="AO10" s="1"/>
  <c r="AN12"/>
  <c r="AO12" s="1"/>
  <c r="G455"/>
  <c r="S455"/>
  <c r="AA455"/>
  <c r="AL455"/>
  <c r="AN329"/>
  <c r="AO329" s="1"/>
  <c r="AS329" s="1"/>
  <c r="F455"/>
  <c r="J455"/>
  <c r="N455"/>
  <c r="R455"/>
  <c r="V455"/>
  <c r="Z455"/>
  <c r="AD455"/>
  <c r="AK157"/>
  <c r="AN236"/>
  <c r="AO236" s="1"/>
  <c r="AS236" s="1"/>
  <c r="AN40"/>
  <c r="AO40" s="1"/>
  <c r="AN50"/>
  <c r="AO50" s="1"/>
  <c r="AS50" s="1"/>
  <c r="AN54"/>
  <c r="AO54" s="1"/>
  <c r="AK54"/>
  <c r="AS238"/>
  <c r="AS247"/>
  <c r="AN4"/>
  <c r="AO4" s="1"/>
  <c r="AS4" s="1"/>
  <c r="AN60"/>
  <c r="AO60" s="1"/>
  <c r="AS60" s="1"/>
  <c r="AN221"/>
  <c r="AO221" s="1"/>
  <c r="AS221" s="1"/>
  <c r="AN82"/>
  <c r="AO82" s="1"/>
  <c r="AS82" s="1"/>
  <c r="AN222"/>
  <c r="AO222" s="1"/>
  <c r="AS222" s="1"/>
  <c r="AN67"/>
  <c r="AO67" s="1"/>
  <c r="AS67" s="1"/>
  <c r="AN385"/>
  <c r="AO385" s="1"/>
  <c r="AN378"/>
  <c r="AO378" s="1"/>
  <c r="AS378" s="1"/>
  <c r="AN95"/>
  <c r="AO95" s="1"/>
  <c r="AS95" s="1"/>
  <c r="AN320"/>
  <c r="AO320" s="1"/>
  <c r="AS320" s="1"/>
  <c r="AN91"/>
  <c r="AO91" s="1"/>
  <c r="AS91" s="1"/>
  <c r="AN326"/>
  <c r="AO326" s="1"/>
  <c r="AS326" s="1"/>
  <c r="AN126"/>
  <c r="AO126" s="1"/>
  <c r="AS126" s="1"/>
  <c r="AN175"/>
  <c r="AO175" s="1"/>
  <c r="AS175" s="1"/>
  <c r="AN309"/>
  <c r="AO309" s="1"/>
  <c r="AS309" s="1"/>
  <c r="AN401"/>
  <c r="AO401" s="1"/>
  <c r="AS401" s="1"/>
  <c r="AN105"/>
  <c r="AO105" s="1"/>
  <c r="AS105" s="1"/>
  <c r="AN107"/>
  <c r="AO107" s="1"/>
  <c r="AS107" s="1"/>
  <c r="AN108"/>
  <c r="AO108" s="1"/>
  <c r="AS108" s="1"/>
  <c r="AN109"/>
  <c r="AO109" s="1"/>
  <c r="AS109" s="1"/>
  <c r="AN110"/>
  <c r="AO110" s="1"/>
  <c r="AS110" s="1"/>
  <c r="AN142"/>
  <c r="AO142" s="1"/>
  <c r="AS142" s="1"/>
  <c r="AN111"/>
  <c r="AO111" s="1"/>
  <c r="AS111" s="1"/>
  <c r="AN62"/>
  <c r="AO62" s="1"/>
  <c r="AS62" s="1"/>
  <c r="AN112"/>
  <c r="AO112" s="1"/>
  <c r="AS112" s="1"/>
  <c r="AN336"/>
  <c r="AO336" s="1"/>
  <c r="AS336" s="1"/>
  <c r="AN115"/>
  <c r="AO115" s="1"/>
  <c r="AS115" s="1"/>
  <c r="AN300"/>
  <c r="AO300" s="1"/>
  <c r="AS300" s="1"/>
  <c r="AN103"/>
  <c r="AO103" s="1"/>
  <c r="AS103" s="1"/>
  <c r="AN223"/>
  <c r="AO223" s="1"/>
  <c r="AS223" s="1"/>
  <c r="AN143"/>
  <c r="AO143" s="1"/>
  <c r="AS143" s="1"/>
  <c r="AN144"/>
  <c r="AO144" s="1"/>
  <c r="AS144" s="1"/>
  <c r="AN258"/>
  <c r="AO258" s="1"/>
  <c r="AS258" s="1"/>
  <c r="AN166"/>
  <c r="AO166" s="1"/>
  <c r="AS166" s="1"/>
  <c r="AN58"/>
  <c r="AO58" s="1"/>
  <c r="AN200"/>
  <c r="AO200" s="1"/>
  <c r="AS200" s="1"/>
  <c r="AN228"/>
  <c r="AO228" s="1"/>
  <c r="AN241"/>
  <c r="AO241" s="1"/>
  <c r="AN187"/>
  <c r="AO187" s="1"/>
  <c r="AN333"/>
  <c r="AO333" s="1"/>
  <c r="AN279"/>
  <c r="AO279" s="1"/>
  <c r="AN257"/>
  <c r="AO257" s="1"/>
  <c r="AN387"/>
  <c r="AO387" s="1"/>
  <c r="AN119"/>
  <c r="AO119" s="1"/>
  <c r="AN47"/>
  <c r="AO47" s="1"/>
  <c r="AN225"/>
  <c r="AO225" s="1"/>
  <c r="AN423"/>
  <c r="AO423" s="1"/>
  <c r="AK277"/>
  <c r="AN140"/>
  <c r="AO140" s="1"/>
  <c r="AS140" s="1"/>
  <c r="AK271"/>
  <c r="AK27"/>
  <c r="AK307"/>
  <c r="AN386"/>
  <c r="AO386" s="1"/>
  <c r="AS386" s="1"/>
  <c r="AK125"/>
  <c r="AN278"/>
  <c r="AO278" s="1"/>
  <c r="AS278" s="1"/>
  <c r="AN124"/>
  <c r="AO124" s="1"/>
  <c r="AS124" s="1"/>
  <c r="AN314"/>
  <c r="AO314" s="1"/>
  <c r="AS314" s="1"/>
  <c r="AN160"/>
  <c r="AO160" s="1"/>
  <c r="AS160" s="1"/>
  <c r="AN251"/>
  <c r="AO251" s="1"/>
  <c r="AS251" s="1"/>
  <c r="AN192"/>
  <c r="AO192" s="1"/>
  <c r="AS192" s="1"/>
  <c r="AN203"/>
  <c r="AO203" s="1"/>
  <c r="AN87"/>
  <c r="AO87" s="1"/>
  <c r="AN211"/>
  <c r="AO211" s="1"/>
  <c r="AN214"/>
  <c r="AO214" s="1"/>
  <c r="AN15"/>
  <c r="AO15" s="1"/>
  <c r="AN234"/>
  <c r="AO234" s="1"/>
  <c r="AN243"/>
  <c r="AO243" s="1"/>
  <c r="AN245"/>
  <c r="AO245" s="1"/>
  <c r="AN9"/>
  <c r="AO9" s="1"/>
  <c r="AN29"/>
  <c r="AO29" s="1"/>
  <c r="AN262"/>
  <c r="AO262" s="1"/>
  <c r="AN268"/>
  <c r="AO268" s="1"/>
  <c r="AN272"/>
  <c r="AO272" s="1"/>
  <c r="AN273"/>
  <c r="AO273" s="1"/>
  <c r="AN426"/>
  <c r="AO426" s="1"/>
  <c r="AN274"/>
  <c r="AO274" s="1"/>
  <c r="AN252"/>
  <c r="AO252" s="1"/>
  <c r="AN275"/>
  <c r="AO275" s="1"/>
  <c r="AN282"/>
  <c r="AO282" s="1"/>
  <c r="AN294"/>
  <c r="AO294" s="1"/>
  <c r="AN116"/>
  <c r="AO116" s="1"/>
  <c r="AN73"/>
  <c r="AO73" s="1"/>
  <c r="AN76"/>
  <c r="AO76" s="1"/>
  <c r="AN147"/>
  <c r="AO147" s="1"/>
  <c r="AN165"/>
  <c r="AO165" s="1"/>
  <c r="AN405"/>
  <c r="AO405" s="1"/>
  <c r="AN291"/>
  <c r="AO291" s="1"/>
  <c r="AK442"/>
  <c r="AN49"/>
  <c r="AO49" s="1"/>
  <c r="AK181"/>
  <c r="AN256"/>
  <c r="AO256" s="1"/>
  <c r="AN308"/>
  <c r="AO308" s="1"/>
  <c r="AN331"/>
  <c r="AO331" s="1"/>
  <c r="AK276"/>
  <c r="AK158"/>
  <c r="AN70"/>
  <c r="AO70" s="1"/>
  <c r="AS70" s="1"/>
  <c r="AK91"/>
  <c r="AK326"/>
  <c r="AN92"/>
  <c r="AO92" s="1"/>
  <c r="AS92" s="1"/>
  <c r="AK126"/>
  <c r="AK223"/>
  <c r="AN441"/>
  <c r="AO441" s="1"/>
  <c r="AS441" s="1"/>
  <c r="AN17"/>
  <c r="AO17" s="1"/>
  <c r="AS17" s="1"/>
  <c r="AK304"/>
  <c r="AN182"/>
  <c r="AO182" s="1"/>
  <c r="AS182" s="1"/>
  <c r="AN188"/>
  <c r="AO188" s="1"/>
  <c r="AS188" s="1"/>
  <c r="AN25"/>
  <c r="AO25" s="1"/>
  <c r="AS25" s="1"/>
  <c r="AN79"/>
  <c r="AO79" s="1"/>
  <c r="AS316"/>
  <c r="AN207"/>
  <c r="AO207" s="1"/>
  <c r="AS207" s="1"/>
  <c r="AN287"/>
  <c r="AO287" s="1"/>
  <c r="AN84"/>
  <c r="AO84" s="1"/>
  <c r="AN235"/>
  <c r="AO235" s="1"/>
  <c r="AN415"/>
  <c r="AO415" s="1"/>
  <c r="AN114"/>
  <c r="AO114" s="1"/>
  <c r="AN255"/>
  <c r="AO255" s="1"/>
  <c r="AN323"/>
  <c r="AO323" s="1"/>
  <c r="AN430"/>
  <c r="AO430" s="1"/>
  <c r="AK281"/>
  <c r="AN442"/>
  <c r="AO442" s="1"/>
  <c r="AN181"/>
  <c r="AO181" s="1"/>
  <c r="AN297"/>
  <c r="AO297" s="1"/>
  <c r="AN347"/>
  <c r="AO347" s="1"/>
  <c r="AN185"/>
  <c r="AO185" s="1"/>
  <c r="AN327"/>
  <c r="AO327" s="1"/>
  <c r="AN295"/>
  <c r="AO295" s="1"/>
  <c r="AN335"/>
  <c r="AO335" s="1"/>
  <c r="AN383"/>
  <c r="AO383" s="1"/>
  <c r="AN399"/>
  <c r="AO399" s="1"/>
  <c r="AN412"/>
  <c r="AO412" s="1"/>
  <c r="AN46"/>
  <c r="AO46" s="1"/>
  <c r="AN288"/>
  <c r="AO288" s="1"/>
  <c r="AN239"/>
  <c r="AO239" s="1"/>
  <c r="AN375"/>
  <c r="AO375" s="1"/>
  <c r="AN292"/>
  <c r="AO292" s="1"/>
  <c r="AN30"/>
  <c r="AO30" s="1"/>
  <c r="AN48"/>
  <c r="AO48" s="1"/>
  <c r="AN161"/>
  <c r="AO161" s="1"/>
  <c r="AN193"/>
  <c r="AO193" s="1"/>
  <c r="AN218"/>
  <c r="AO218" s="1"/>
  <c r="AN229"/>
  <c r="AO229" s="1"/>
  <c r="AN280"/>
  <c r="AO280" s="1"/>
  <c r="AN324"/>
  <c r="AO324" s="1"/>
  <c r="AN357"/>
  <c r="AO357" s="1"/>
  <c r="AK310"/>
  <c r="AN341"/>
  <c r="AO341" s="1"/>
  <c r="AK420"/>
  <c r="AN306"/>
  <c r="AO306" s="1"/>
  <c r="AN130"/>
  <c r="AO130" s="1"/>
  <c r="AK130"/>
  <c r="AN388"/>
  <c r="AO388" s="1"/>
  <c r="AN372"/>
  <c r="AO372" s="1"/>
  <c r="AN14"/>
  <c r="AO14" s="1"/>
  <c r="AN118"/>
  <c r="AO118" s="1"/>
  <c r="AN177"/>
  <c r="AO177" s="1"/>
  <c r="AN381"/>
  <c r="AO381" s="1"/>
  <c r="AN444"/>
  <c r="AO444" s="1"/>
  <c r="AN61"/>
  <c r="AO61" s="1"/>
  <c r="AN86"/>
  <c r="AO86" s="1"/>
  <c r="AN354"/>
  <c r="AO354" s="1"/>
  <c r="AN219"/>
  <c r="AO219" s="1"/>
  <c r="AN437"/>
  <c r="AO437" s="1"/>
  <c r="AN90"/>
  <c r="AO90" s="1"/>
  <c r="AN210"/>
  <c r="AO210" s="1"/>
  <c r="AN128"/>
  <c r="AO128" s="1"/>
  <c r="AN438"/>
  <c r="AO438" s="1"/>
  <c r="AN117"/>
  <c r="AO117" s="1"/>
  <c r="AN398"/>
  <c r="AO398" s="1"/>
  <c r="AN301"/>
  <c r="AO301" s="1"/>
  <c r="AN359"/>
  <c r="AO359" s="1"/>
  <c r="AN312"/>
  <c r="AO312" s="1"/>
  <c r="AN369"/>
  <c r="AO369" s="1"/>
  <c r="AN421"/>
  <c r="AO421" s="1"/>
  <c r="AN321"/>
  <c r="AO321" s="1"/>
  <c r="AN332"/>
  <c r="AO332" s="1"/>
  <c r="AK332"/>
  <c r="AN233"/>
  <c r="AO233" s="1"/>
  <c r="AN416"/>
  <c r="AO416" s="1"/>
  <c r="AK416"/>
  <c r="AN348"/>
  <c r="AO348" s="1"/>
  <c r="AN213"/>
  <c r="AO213" s="1"/>
  <c r="AN379"/>
  <c r="AO379" s="1"/>
  <c r="AN345"/>
  <c r="AO345" s="1"/>
  <c r="AN389"/>
  <c r="AO389" s="1"/>
  <c r="AN240"/>
  <c r="AO240" s="1"/>
  <c r="AN231"/>
  <c r="AO231" s="1"/>
  <c r="AS231" s="1"/>
  <c r="AN376"/>
  <c r="AO376" s="1"/>
  <c r="AN183"/>
  <c r="AO183" s="1"/>
  <c r="AN330"/>
  <c r="AO330" s="1"/>
  <c r="AS330" s="1"/>
  <c r="AN98"/>
  <c r="AO98" s="1"/>
  <c r="AN283"/>
  <c r="AO283" s="1"/>
  <c r="AN85"/>
  <c r="AO85" s="1"/>
  <c r="AN365"/>
  <c r="AO365" s="1"/>
  <c r="AN380"/>
  <c r="AO380" s="1"/>
  <c r="AN384"/>
  <c r="AO384" s="1"/>
  <c r="AN370"/>
  <c r="AO370" s="1"/>
  <c r="AN391"/>
  <c r="AO391" s="1"/>
  <c r="AN57"/>
  <c r="AO57" s="1"/>
  <c r="AN162"/>
  <c r="AO162" s="1"/>
  <c r="AN260"/>
  <c r="AO260" s="1"/>
  <c r="AN406"/>
  <c r="AO406" s="1"/>
  <c r="AN445"/>
  <c r="AO445" s="1"/>
  <c r="AN131"/>
  <c r="AO131" s="1"/>
  <c r="AN101"/>
  <c r="AO101" s="1"/>
  <c r="AN397"/>
  <c r="AO397" s="1"/>
  <c r="AN94"/>
  <c r="AO94" s="1"/>
  <c r="AN129"/>
  <c r="AO129" s="1"/>
  <c r="AS129" s="1"/>
  <c r="AN8"/>
  <c r="AO8" s="1"/>
  <c r="AS8" s="1"/>
  <c r="AN123"/>
  <c r="AO123" s="1"/>
  <c r="AS123" s="1"/>
  <c r="AN39"/>
  <c r="AO39" s="1"/>
  <c r="AS39" s="1"/>
  <c r="AS265"/>
  <c r="AS402"/>
  <c r="AS10"/>
  <c r="AS289"/>
  <c r="AS12"/>
  <c r="AS20"/>
  <c r="AS315"/>
  <c r="AS338"/>
  <c r="AS390"/>
  <c r="AS443"/>
  <c r="AS63"/>
  <c r="AS66"/>
  <c r="AS120"/>
  <c r="AN427"/>
  <c r="AO427" s="1"/>
  <c r="AS427" s="1"/>
  <c r="AS28"/>
  <c r="AN37"/>
  <c r="AO37" s="1"/>
  <c r="AS37" s="1"/>
  <c r="AN53"/>
  <c r="AO53" s="1"/>
  <c r="AS53" s="1"/>
  <c r="AS65"/>
  <c r="AS32"/>
  <c r="AQ455"/>
  <c r="AK289"/>
  <c r="AK7"/>
  <c r="AK236"/>
  <c r="AK402"/>
  <c r="AK12"/>
  <c r="AK53"/>
  <c r="AS267"/>
  <c r="AS311"/>
  <c r="AS340"/>
  <c r="AS429"/>
  <c r="AS59"/>
  <c r="AS264"/>
  <c r="AR453"/>
  <c r="AJ453"/>
  <c r="AE453"/>
  <c r="AA453"/>
  <c r="W453"/>
  <c r="S453"/>
  <c r="O453"/>
  <c r="K453"/>
  <c r="G453"/>
  <c r="C453"/>
  <c r="AF452"/>
  <c r="AB452"/>
  <c r="X452"/>
  <c r="T452"/>
  <c r="P452"/>
  <c r="L452"/>
  <c r="H452"/>
  <c r="D452"/>
  <c r="AP451"/>
  <c r="AL451"/>
  <c r="AH451"/>
  <c r="AC451"/>
  <c r="Y451"/>
  <c r="U451"/>
  <c r="Q451"/>
  <c r="M451"/>
  <c r="I451"/>
  <c r="E451"/>
  <c r="AQ450"/>
  <c r="AL450"/>
  <c r="AF450"/>
  <c r="AB450"/>
  <c r="X450"/>
  <c r="T450"/>
  <c r="P450"/>
  <c r="L450"/>
  <c r="H450"/>
  <c r="D450"/>
  <c r="AF453"/>
  <c r="AB453"/>
  <c r="X453"/>
  <c r="T453"/>
  <c r="P453"/>
  <c r="L453"/>
  <c r="H453"/>
  <c r="D453"/>
  <c r="AP452"/>
  <c r="AL452"/>
  <c r="AH452"/>
  <c r="AC452"/>
  <c r="Y452"/>
  <c r="U452"/>
  <c r="Q452"/>
  <c r="M452"/>
  <c r="I452"/>
  <c r="E452"/>
  <c r="AQ451"/>
  <c r="AM451"/>
  <c r="AI451"/>
  <c r="AD451"/>
  <c r="Z451"/>
  <c r="V451"/>
  <c r="R451"/>
  <c r="N451"/>
  <c r="J451"/>
  <c r="F451"/>
  <c r="AR450"/>
  <c r="AH450"/>
  <c r="AC450"/>
  <c r="Y450"/>
  <c r="U450"/>
  <c r="Q450"/>
  <c r="M450"/>
  <c r="I450"/>
  <c r="E450"/>
  <c r="AM453"/>
  <c r="AD453"/>
  <c r="V453"/>
  <c r="N453"/>
  <c r="F453"/>
  <c r="AE452"/>
  <c r="W452"/>
  <c r="O452"/>
  <c r="G452"/>
  <c r="AF451"/>
  <c r="X451"/>
  <c r="P451"/>
  <c r="H451"/>
  <c r="AP450"/>
  <c r="AE450"/>
  <c r="W450"/>
  <c r="O450"/>
  <c r="G450"/>
  <c r="AP453"/>
  <c r="AH453"/>
  <c r="Y453"/>
  <c r="Q453"/>
  <c r="I453"/>
  <c r="AQ452"/>
  <c r="AI452"/>
  <c r="Z452"/>
  <c r="R452"/>
  <c r="J452"/>
  <c r="AR451"/>
  <c r="AJ451"/>
  <c r="AA451"/>
  <c r="S451"/>
  <c r="K451"/>
  <c r="C451"/>
  <c r="AJ450"/>
  <c r="Z450"/>
  <c r="R450"/>
  <c r="J450"/>
  <c r="AQ453"/>
  <c r="AI453"/>
  <c r="Z453"/>
  <c r="R453"/>
  <c r="J453"/>
  <c r="AR452"/>
  <c r="AJ452"/>
  <c r="AA452"/>
  <c r="S452"/>
  <c r="K452"/>
  <c r="C452"/>
  <c r="AB451"/>
  <c r="T451"/>
  <c r="L451"/>
  <c r="D451"/>
  <c r="AA450"/>
  <c r="S450"/>
  <c r="K450"/>
  <c r="C450"/>
  <c r="M453"/>
  <c r="AD452"/>
  <c r="O451"/>
  <c r="AD450"/>
  <c r="U453"/>
  <c r="AM452"/>
  <c r="F452"/>
  <c r="W451"/>
  <c r="F450"/>
  <c r="AC453"/>
  <c r="N452"/>
  <c r="AE451"/>
  <c r="N450"/>
  <c r="V452"/>
  <c r="E453"/>
  <c r="V450"/>
  <c r="AL453"/>
  <c r="G451"/>
  <c r="AN157"/>
  <c r="AS52"/>
  <c r="AS80"/>
  <c r="AS122"/>
  <c r="AS254"/>
  <c r="AS266"/>
  <c r="AS303"/>
  <c r="AS349"/>
  <c r="AS407"/>
  <c r="AS431"/>
  <c r="AS11"/>
  <c r="AS31"/>
  <c r="AS172"/>
  <c r="AS34"/>
  <c r="AS224"/>
  <c r="AS35"/>
  <c r="AS269"/>
  <c r="AS364"/>
  <c r="AS36"/>
  <c r="AS83"/>
  <c r="AS43"/>
  <c r="AS45"/>
  <c r="AS194"/>
  <c r="AS75"/>
  <c r="AS180"/>
  <c r="AS361"/>
  <c r="AS419"/>
  <c r="AS153"/>
  <c r="AS201"/>
  <c r="AS135"/>
  <c r="AS189"/>
  <c r="AN19"/>
  <c r="AO19" s="1"/>
  <c r="AS19" s="1"/>
  <c r="AS40"/>
  <c r="AN42"/>
  <c r="AO42" s="1"/>
  <c r="AS42" s="1"/>
  <c r="AS54"/>
  <c r="AN56"/>
  <c r="AO56" s="1"/>
  <c r="AS56" s="1"/>
  <c r="AN77"/>
  <c r="AO77" s="1"/>
  <c r="AS77" s="1"/>
  <c r="AN139"/>
  <c r="AO139" s="1"/>
  <c r="AS139" s="1"/>
  <c r="AN146"/>
  <c r="AO146" s="1"/>
  <c r="AS146" s="1"/>
  <c r="AN156"/>
  <c r="AO156" s="1"/>
  <c r="AS156" s="1"/>
  <c r="AN164"/>
  <c r="AO164" s="1"/>
  <c r="AS164" s="1"/>
  <c r="AN186"/>
  <c r="AO186" s="1"/>
  <c r="AS186" s="1"/>
  <c r="AN196"/>
  <c r="AO196" s="1"/>
  <c r="AS196" s="1"/>
  <c r="AN197"/>
  <c r="AO197" s="1"/>
  <c r="AS197" s="1"/>
  <c r="AN199"/>
  <c r="AO199" s="1"/>
  <c r="AS199" s="1"/>
  <c r="AN205"/>
  <c r="AO205" s="1"/>
  <c r="AS205" s="1"/>
  <c r="AN212"/>
  <c r="AO212" s="1"/>
  <c r="AS212" s="1"/>
  <c r="AN227"/>
  <c r="AO227" s="1"/>
  <c r="AS227" s="1"/>
  <c r="AS230"/>
  <c r="AS5"/>
  <c r="AS403"/>
  <c r="AS88"/>
  <c r="AN24"/>
  <c r="AO24" s="1"/>
  <c r="AS24" s="1"/>
  <c r="AN74"/>
  <c r="AO74" s="1"/>
  <c r="AS74" s="1"/>
  <c r="AN22"/>
  <c r="AO22" s="1"/>
  <c r="AS22" s="1"/>
  <c r="AN155"/>
  <c r="AO155" s="1"/>
  <c r="AS155" s="1"/>
  <c r="AN190"/>
  <c r="AO190" s="1"/>
  <c r="AS190" s="1"/>
  <c r="AN71"/>
  <c r="AO71" s="1"/>
  <c r="AS71" s="1"/>
  <c r="AN318"/>
  <c r="AO318" s="1"/>
  <c r="AS318" s="1"/>
  <c r="AN394"/>
  <c r="AO394" s="1"/>
  <c r="AS394" s="1"/>
  <c r="AN342"/>
  <c r="AO342" s="1"/>
  <c r="AS342" s="1"/>
  <c r="AN374"/>
  <c r="AO374" s="1"/>
  <c r="AS374" s="1"/>
  <c r="AN81"/>
  <c r="AO81" s="1"/>
  <c r="AS81" s="1"/>
  <c r="AS287"/>
  <c r="AS228"/>
  <c r="AS84"/>
  <c r="AS234"/>
  <c r="AS241"/>
  <c r="AS113"/>
  <c r="AS415"/>
  <c r="AS245"/>
  <c r="AS114"/>
  <c r="AS279"/>
  <c r="AS9"/>
  <c r="AS272"/>
  <c r="AN121"/>
  <c r="AO121" s="1"/>
  <c r="AS121" s="1"/>
  <c r="AN127"/>
  <c r="AO127" s="1"/>
  <c r="AS127" s="1"/>
  <c r="AN145"/>
  <c r="AO145" s="1"/>
  <c r="AS145" s="1"/>
  <c r="AN424"/>
  <c r="AO424" s="1"/>
  <c r="AS424" s="1"/>
  <c r="AN99"/>
  <c r="AO99" s="1"/>
  <c r="AS99" s="1"/>
  <c r="AN163"/>
  <c r="AO163" s="1"/>
  <c r="AS163" s="1"/>
  <c r="AN304"/>
  <c r="AO304" s="1"/>
  <c r="AS304" s="1"/>
  <c r="AN176"/>
  <c r="AO176" s="1"/>
  <c r="AS176" s="1"/>
  <c r="AN138"/>
  <c r="AO138" s="1"/>
  <c r="AS138" s="1"/>
  <c r="AN198"/>
  <c r="AO198" s="1"/>
  <c r="AS198" s="1"/>
  <c r="AN132"/>
  <c r="AO132" s="1"/>
  <c r="AS132" s="1"/>
  <c r="AN440"/>
  <c r="AO440" s="1"/>
  <c r="AS440" s="1"/>
  <c r="AN202"/>
  <c r="AO202" s="1"/>
  <c r="AS202" s="1"/>
  <c r="AN206"/>
  <c r="AO206" s="1"/>
  <c r="AS206" s="1"/>
  <c r="AK207"/>
  <c r="AN313"/>
  <c r="AO313" s="1"/>
  <c r="AS313" s="1"/>
  <c r="AN159"/>
  <c r="AO159" s="1"/>
  <c r="AS159" s="1"/>
  <c r="AS268"/>
  <c r="AN344"/>
  <c r="AO344" s="1"/>
  <c r="AS344" s="1"/>
  <c r="AN373"/>
  <c r="AO373" s="1"/>
  <c r="AS373" s="1"/>
  <c r="AN184"/>
  <c r="AO184" s="1"/>
  <c r="AS184" s="1"/>
  <c r="AN18"/>
  <c r="AO18" s="1"/>
  <c r="AS18" s="1"/>
  <c r="AN317"/>
  <c r="AO317" s="1"/>
  <c r="AS317" s="1"/>
  <c r="AN168"/>
  <c r="AO168" s="1"/>
  <c r="AS168" s="1"/>
  <c r="AN68"/>
  <c r="AO68" s="1"/>
  <c r="AS68" s="1"/>
  <c r="AN137"/>
  <c r="AO137" s="1"/>
  <c r="AS137" s="1"/>
  <c r="AN195"/>
  <c r="AO195" s="1"/>
  <c r="AS195" s="1"/>
  <c r="AS58"/>
  <c r="AN100"/>
  <c r="AO100" s="1"/>
  <c r="AS100" s="1"/>
  <c r="AS302"/>
  <c r="AN435"/>
  <c r="AO435" s="1"/>
  <c r="AS435" s="1"/>
  <c r="AS79"/>
  <c r="AN97"/>
  <c r="AO97" s="1"/>
  <c r="AS97" s="1"/>
  <c r="AS203"/>
  <c r="AN220"/>
  <c r="AO220" s="1"/>
  <c r="AS220" s="1"/>
  <c r="AS87"/>
  <c r="AN208"/>
  <c r="AO208" s="1"/>
  <c r="AS208" s="1"/>
  <c r="AK313"/>
  <c r="AS211"/>
  <c r="AN89"/>
  <c r="AO89" s="1"/>
  <c r="AS89" s="1"/>
  <c r="AS217"/>
  <c r="AS226"/>
  <c r="AS15"/>
  <c r="AS235"/>
  <c r="AS243"/>
  <c r="AS187"/>
  <c r="AS244"/>
  <c r="AS333"/>
  <c r="AS255"/>
  <c r="AS257"/>
  <c r="AS262"/>
  <c r="AS392"/>
  <c r="AS214"/>
  <c r="AS29"/>
  <c r="AS273"/>
  <c r="AS426"/>
  <c r="AS274"/>
  <c r="AS252"/>
  <c r="AS275"/>
  <c r="AS282"/>
  <c r="AS294"/>
  <c r="AS116"/>
  <c r="AS73"/>
  <c r="AN191"/>
  <c r="AO191" s="1"/>
  <c r="AS191" s="1"/>
  <c r="AS117"/>
  <c r="AK117"/>
  <c r="AN371"/>
  <c r="AO371" s="1"/>
  <c r="AS371" s="1"/>
  <c r="AN400"/>
  <c r="AO400" s="1"/>
  <c r="AS400" s="1"/>
  <c r="AN350"/>
  <c r="AO350" s="1"/>
  <c r="AS350" s="1"/>
  <c r="AN404"/>
  <c r="AO404" s="1"/>
  <c r="AS404" s="1"/>
  <c r="AN209"/>
  <c r="AO209" s="1"/>
  <c r="AS209" s="1"/>
  <c r="AN259"/>
  <c r="AO259" s="1"/>
  <c r="AS259" s="1"/>
  <c r="AN436"/>
  <c r="AO436" s="1"/>
  <c r="AS436" s="1"/>
  <c r="AN368"/>
  <c r="AO368" s="1"/>
  <c r="AS368" s="1"/>
  <c r="AS76"/>
  <c r="AS93"/>
  <c r="AS147"/>
  <c r="AS149"/>
  <c r="AS165"/>
  <c r="AS295"/>
  <c r="AS323"/>
  <c r="AS335"/>
  <c r="AS362"/>
  <c r="AS383"/>
  <c r="AS387"/>
  <c r="AS399"/>
  <c r="AS405"/>
  <c r="AS412"/>
  <c r="AS430"/>
  <c r="AS46"/>
  <c r="AS281"/>
  <c r="AS288"/>
  <c r="AS119"/>
  <c r="AS239"/>
  <c r="AS291"/>
  <c r="AS375"/>
  <c r="AS442"/>
  <c r="AS292"/>
  <c r="AS296"/>
  <c r="AS30"/>
  <c r="AS47"/>
  <c r="AS48"/>
  <c r="AS49"/>
  <c r="AS161"/>
  <c r="AS181"/>
  <c r="AS193"/>
  <c r="AS204"/>
  <c r="AS218"/>
  <c r="AS225"/>
  <c r="AS229"/>
  <c r="AS256"/>
  <c r="AS280"/>
  <c r="AS297"/>
  <c r="AS324"/>
  <c r="AS382"/>
  <c r="AS398"/>
  <c r="AS423"/>
  <c r="AS301"/>
  <c r="AS308"/>
  <c r="AS331"/>
  <c r="AS357"/>
  <c r="AS359"/>
  <c r="AS310"/>
  <c r="AS347"/>
  <c r="AS312"/>
  <c r="AS341"/>
  <c r="AS185"/>
  <c r="AS369"/>
  <c r="AS385"/>
  <c r="AS421"/>
  <c r="AS319"/>
  <c r="AS321"/>
  <c r="AS327"/>
  <c r="AS332"/>
  <c r="AS420"/>
  <c r="AS233"/>
  <c r="AN334"/>
  <c r="AO334" s="1"/>
  <c r="AS334" s="1"/>
  <c r="AK371"/>
  <c r="AN337"/>
  <c r="AO337" s="1"/>
  <c r="AS337" s="1"/>
  <c r="AK400"/>
  <c r="AN346"/>
  <c r="AO346" s="1"/>
  <c r="AS346" s="1"/>
  <c r="AN173"/>
  <c r="AO173" s="1"/>
  <c r="AS173" s="1"/>
  <c r="AN174"/>
  <c r="AO174" s="1"/>
  <c r="AS174" s="1"/>
  <c r="AN158"/>
  <c r="AO158" s="1"/>
  <c r="AS158" s="1"/>
  <c r="AK259"/>
  <c r="AN358"/>
  <c r="AO358" s="1"/>
  <c r="AS358" s="1"/>
  <c r="AN367"/>
  <c r="AO367" s="1"/>
  <c r="AS367" s="1"/>
  <c r="AS446"/>
  <c r="AN276"/>
  <c r="AO276" s="1"/>
  <c r="AS276" s="1"/>
  <c r="AS416"/>
  <c r="AN290"/>
  <c r="AO290" s="1"/>
  <c r="AS290" s="1"/>
  <c r="AS348"/>
  <c r="AN215"/>
  <c r="AO215" s="1"/>
  <c r="AS215" s="1"/>
  <c r="AN353"/>
  <c r="AO353" s="1"/>
  <c r="AS353" s="1"/>
  <c r="AS33"/>
  <c r="AN170"/>
  <c r="AO170" s="1"/>
  <c r="AS170" s="1"/>
  <c r="AS306"/>
  <c r="AN428"/>
  <c r="AO428" s="1"/>
  <c r="AS428" s="1"/>
  <c r="AS352"/>
  <c r="AN356"/>
  <c r="AO356" s="1"/>
  <c r="AS356" s="1"/>
  <c r="AS365"/>
  <c r="AN366"/>
  <c r="AO366" s="1"/>
  <c r="AS366" s="1"/>
  <c r="AS213"/>
  <c r="AN242"/>
  <c r="AO242" s="1"/>
  <c r="AS242" s="1"/>
  <c r="AN377"/>
  <c r="AO377" s="1"/>
  <c r="AS377" s="1"/>
  <c r="AN106"/>
  <c r="AO106" s="1"/>
  <c r="AS106" s="1"/>
  <c r="AS85"/>
  <c r="AK85"/>
  <c r="AS438"/>
  <c r="AK438"/>
  <c r="AS55"/>
  <c r="AK55"/>
  <c r="AS379"/>
  <c r="AS23"/>
  <c r="AS130"/>
  <c r="AS148"/>
  <c r="AS345"/>
  <c r="AS380"/>
  <c r="AS298"/>
  <c r="AS384"/>
  <c r="AS388"/>
  <c r="AS370"/>
  <c r="AS372"/>
  <c r="AS389"/>
  <c r="AS391"/>
  <c r="AS14"/>
  <c r="AS57"/>
  <c r="AS104"/>
  <c r="AS118"/>
  <c r="AS162"/>
  <c r="AS177"/>
  <c r="AS240"/>
  <c r="AS260"/>
  <c r="AS325"/>
  <c r="AS381"/>
  <c r="AS406"/>
  <c r="AS444"/>
  <c r="AS445"/>
  <c r="AS61"/>
  <c r="AS131"/>
  <c r="AS395"/>
  <c r="AS86"/>
  <c r="AS101"/>
  <c r="AS322"/>
  <c r="AS354"/>
  <c r="AS397"/>
  <c r="AS219"/>
  <c r="AS437"/>
  <c r="AK437"/>
  <c r="AS376"/>
  <c r="AN16"/>
  <c r="AO16" s="1"/>
  <c r="AS16" s="1"/>
  <c r="AN51"/>
  <c r="AO51" s="1"/>
  <c r="AS51" s="1"/>
  <c r="AN102"/>
  <c r="AO102" s="1"/>
  <c r="AS102" s="1"/>
  <c r="AN150"/>
  <c r="AO150" s="1"/>
  <c r="AS150" s="1"/>
  <c r="AN263"/>
  <c r="AO263" s="1"/>
  <c r="AS263" s="1"/>
  <c r="AN363"/>
  <c r="AO363" s="1"/>
  <c r="AS363" s="1"/>
  <c r="AN411"/>
  <c r="AO411" s="1"/>
  <c r="AS411" s="1"/>
  <c r="AN249"/>
  <c r="AO249" s="1"/>
  <c r="AS249" s="1"/>
  <c r="AN38"/>
  <c r="AO38" s="1"/>
  <c r="AS38" s="1"/>
  <c r="AN418"/>
  <c r="AO418" s="1"/>
  <c r="AS418" s="1"/>
  <c r="AN432"/>
  <c r="AO432" s="1"/>
  <c r="AS432" s="1"/>
  <c r="AN433"/>
  <c r="AO433" s="1"/>
  <c r="AS433" s="1"/>
  <c r="AS94"/>
  <c r="AN96"/>
  <c r="AO96" s="1"/>
  <c r="AS96" s="1"/>
  <c r="AS133"/>
  <c r="AN141"/>
  <c r="AO141" s="1"/>
  <c r="AS141" s="1"/>
  <c r="AS183"/>
  <c r="AN261"/>
  <c r="AO261" s="1"/>
  <c r="AS261" s="1"/>
  <c r="AS343"/>
  <c r="AN355"/>
  <c r="AO355" s="1"/>
  <c r="AS355" s="1"/>
  <c r="AS447"/>
  <c r="AN286"/>
  <c r="AO286" s="1"/>
  <c r="AS286" s="1"/>
  <c r="AS98"/>
  <c r="AN216"/>
  <c r="AO216" s="1"/>
  <c r="AS216" s="1"/>
  <c r="AK249"/>
  <c r="AS90"/>
  <c r="AN414"/>
  <c r="AO414" s="1"/>
  <c r="AS414" s="1"/>
  <c r="AS283"/>
  <c r="AN417"/>
  <c r="AO417" s="1"/>
  <c r="AS417" s="1"/>
  <c r="AS210"/>
  <c r="AN422"/>
  <c r="AO422" s="1"/>
  <c r="AS422" s="1"/>
  <c r="AK432"/>
  <c r="AS128"/>
  <c r="AN393"/>
  <c r="AO393" s="1"/>
  <c r="AS393" s="1"/>
  <c r="AS293"/>
  <c r="AN26"/>
  <c r="AO26" s="1"/>
  <c r="AS26" s="1"/>
  <c r="AK39"/>
  <c r="AS134"/>
  <c r="AN237"/>
  <c r="AO237" s="1"/>
  <c r="AS237" s="1"/>
  <c r="B27" i="1"/>
  <c r="AK453" i="2" l="1"/>
  <c r="AK452"/>
  <c r="AK451"/>
  <c r="AS453"/>
  <c r="AK450"/>
  <c r="AN451"/>
  <c r="AK455"/>
  <c r="AS452"/>
  <c r="AO453"/>
  <c r="AO452"/>
  <c r="AN453"/>
  <c r="AN455"/>
  <c r="AO157"/>
  <c r="AR458"/>
  <c r="AN452"/>
  <c r="AN450"/>
  <c r="B29" i="1"/>
  <c r="AO455" i="2" l="1"/>
  <c r="AS455" s="1"/>
  <c r="AO450"/>
  <c r="AS450" s="1"/>
  <c r="AS157"/>
  <c r="AS451" s="1"/>
  <c r="AO451"/>
</calcChain>
</file>

<file path=xl/comments1.xml><?xml version="1.0" encoding="utf-8"?>
<comments xmlns="http://schemas.openxmlformats.org/spreadsheetml/2006/main">
  <authors>
    <author>Åsa Lindqvist</author>
  </authors>
  <commentList>
    <comment ref="B91" authorId="0">
      <text>
        <r>
          <rPr>
            <b/>
            <sz val="9"/>
            <color indexed="81"/>
            <rFont val="Tahoma"/>
            <family val="2"/>
          </rPr>
          <t xml:space="preserve">Åsa Lindqvist
</t>
        </r>
        <r>
          <rPr>
            <sz val="9"/>
            <color indexed="81"/>
            <rFont val="Tahoma"/>
            <family val="2"/>
          </rPr>
          <t>Nätet hette Floda, vilket är samma som ett av Lerums nät. Döpte därför detta till Gimmersta Floda, för att inte "letarad" skulle hitta fel värden. Dessutom fanns inga inrapporterade data för det här nätet. /ÅL 140603</t>
        </r>
      </text>
    </comment>
    <comment ref="J217" authorId="0">
      <text>
        <r>
          <rPr>
            <b/>
            <sz val="9"/>
            <color indexed="81"/>
            <rFont val="Tahoma"/>
            <family val="2"/>
          </rPr>
          <t>Åsa Lindqvist:</t>
        </r>
        <r>
          <rPr>
            <sz val="9"/>
            <color indexed="81"/>
            <rFont val="Tahoma"/>
            <family val="2"/>
          </rPr>
          <t xml:space="preserve">
De hade rapporterat in som avfallsgas, både under egen hetvattenprod och köpt hetvatten, men i kommentaren stod det att det var från stålindustrin.
Ändrade det därför till spillvärme i kvalitetsnyckeln, och lade det som avfallsgas från stålindustrin här. /ÅL 140613</t>
        </r>
      </text>
    </comment>
    <comment ref="AC217" authorId="0">
      <text>
        <r>
          <rPr>
            <b/>
            <sz val="9"/>
            <color indexed="81"/>
            <rFont val="Tahoma"/>
            <family val="2"/>
          </rPr>
          <t>Åsa Lindqvist:</t>
        </r>
        <r>
          <rPr>
            <sz val="9"/>
            <color indexed="81"/>
            <rFont val="Tahoma"/>
            <family val="2"/>
          </rPr>
          <t xml:space="preserve">
Har lagt avfallsgasen från stålindustrin som spillvärme i kvalitetsnyckeln, men spillvärme ska egenligen vara noll. Har lagt det under avfallsgas frn stålindustrin istället.
</t>
        </r>
      </text>
    </comment>
    <comment ref="AE217" authorId="0">
      <text>
        <r>
          <rPr>
            <b/>
            <sz val="9"/>
            <color indexed="81"/>
            <rFont val="Tahoma"/>
            <family val="2"/>
          </rPr>
          <t>Åsa Lindqvist:</t>
        </r>
        <r>
          <rPr>
            <sz val="9"/>
            <color indexed="81"/>
            <rFont val="Tahoma"/>
            <family val="2"/>
          </rPr>
          <t xml:space="preserve">
De hade rapporterat in som avfallsgas, både under egen hetvattenprod och köpt hetvatten, men i kommentaren stod det att det var från stålindustrin.
Ändrade det därför till spillvärme i kvalitetsnyckeln, och lade det som avfallsgas från stålindustrin här. /ÅL 140613</t>
        </r>
      </text>
    </comment>
  </commentList>
</comments>
</file>

<file path=xl/comments2.xml><?xml version="1.0" encoding="utf-8"?>
<comments xmlns="http://schemas.openxmlformats.org/spreadsheetml/2006/main">
  <authors>
    <author>Sonya Trad</author>
  </authors>
  <commentList>
    <comment ref="F19" authorId="0">
      <text>
        <r>
          <rPr>
            <b/>
            <sz val="8"/>
            <color indexed="81"/>
            <rFont val="Tahoma"/>
            <family val="2"/>
          </rPr>
          <t>Sonya Trad:</t>
        </r>
        <r>
          <rPr>
            <sz val="8"/>
            <color indexed="81"/>
            <rFont val="Tahoma"/>
            <family val="2"/>
          </rPr>
          <t xml:space="preserve">
elbränslen för E Ons och Gävle energis anläggningar saknas
</t>
        </r>
      </text>
    </comment>
  </commentList>
</comments>
</file>

<file path=xl/comments3.xml><?xml version="1.0" encoding="utf-8"?>
<comments xmlns="http://schemas.openxmlformats.org/spreadsheetml/2006/main">
  <authors>
    <author>Åsa Lindqvist</author>
  </authors>
  <commentList>
    <comment ref="B96" authorId="0">
      <text>
        <r>
          <rPr>
            <b/>
            <sz val="9"/>
            <color indexed="81"/>
            <rFont val="Tahoma"/>
            <family val="2"/>
          </rPr>
          <t xml:space="preserve">Åsa Lindqvist
</t>
        </r>
        <r>
          <rPr>
            <sz val="9"/>
            <color indexed="81"/>
            <rFont val="Tahoma"/>
            <family val="2"/>
          </rPr>
          <t>Nätet hette Floda, vilket är samma som ett av Lerums nät. Döpte därför detta till Gimmersta Floda, för att inte "letarad" skulle hitta fel värden. Dessutom fanns inga inrapporterade data för det här nätet. /ÅL 140603</t>
        </r>
      </text>
    </comment>
  </commentList>
</comments>
</file>

<file path=xl/sharedStrings.xml><?xml version="1.0" encoding="utf-8"?>
<sst xmlns="http://schemas.openxmlformats.org/spreadsheetml/2006/main" count="3516" uniqueCount="707">
  <si>
    <t>Bränsle/Energibärare</t>
  </si>
  <si>
    <t>2008</t>
  </si>
  <si>
    <t>2007</t>
  </si>
  <si>
    <t>2006</t>
  </si>
  <si>
    <t>2005</t>
  </si>
  <si>
    <t>2004</t>
  </si>
  <si>
    <t>Industriell spillvärme</t>
  </si>
  <si>
    <t>Solvärme</t>
  </si>
  <si>
    <t>n.a</t>
  </si>
  <si>
    <t>Avfall</t>
  </si>
  <si>
    <t>Avfallsgas</t>
  </si>
  <si>
    <t>RT-flis</t>
  </si>
  <si>
    <r>
      <t>Trädbränsle, oförädlat</t>
    </r>
    <r>
      <rPr>
        <vertAlign val="superscript"/>
        <sz val="11"/>
        <color theme="1"/>
        <rFont val="Calibri"/>
        <family val="2"/>
        <scheme val="minor"/>
      </rPr>
      <t>3</t>
    </r>
  </si>
  <si>
    <r>
      <t>Trädbränsle, förädlat</t>
    </r>
    <r>
      <rPr>
        <vertAlign val="superscript"/>
        <sz val="11"/>
        <color theme="1"/>
        <rFont val="Calibri"/>
        <family val="2"/>
        <scheme val="minor"/>
      </rPr>
      <t>4</t>
    </r>
  </si>
  <si>
    <t>Primära biobränslen:</t>
  </si>
  <si>
    <t>Deponi och rötgas</t>
  </si>
  <si>
    <t>Tallbeckolja</t>
  </si>
  <si>
    <t>Bioolja</t>
  </si>
  <si>
    <r>
      <t>Övrig bio</t>
    </r>
    <r>
      <rPr>
        <vertAlign val="superscript"/>
        <sz val="11"/>
        <color theme="1"/>
        <rFont val="Calibri"/>
        <family val="2"/>
        <scheme val="minor"/>
      </rPr>
      <t>9</t>
    </r>
  </si>
  <si>
    <t>Annat bränsle</t>
  </si>
  <si>
    <t>Torv o Torvbriketter</t>
  </si>
  <si>
    <t>Köpt hetvatten(ospecificerat bränsle)</t>
  </si>
  <si>
    <t>El till värmepumpar</t>
  </si>
  <si>
    <t>Värme från värmepumpar</t>
  </si>
  <si>
    <t>El till elpannor</t>
  </si>
  <si>
    <r>
      <t>Hjälpel</t>
    </r>
    <r>
      <rPr>
        <vertAlign val="superscript"/>
        <sz val="11"/>
        <color theme="1"/>
        <rFont val="Calibri"/>
        <family val="2"/>
        <scheme val="minor"/>
      </rPr>
      <t>7</t>
    </r>
  </si>
  <si>
    <t>Naturgas</t>
  </si>
  <si>
    <r>
      <t>Eldningsolja</t>
    </r>
    <r>
      <rPr>
        <vertAlign val="superscript"/>
        <sz val="11"/>
        <color theme="1"/>
        <rFont val="Calibri"/>
        <family val="2"/>
        <scheme val="minor"/>
      </rPr>
      <t>1</t>
    </r>
  </si>
  <si>
    <t>Stenkol</t>
  </si>
  <si>
    <t>Övrigt fossilt bränsle</t>
  </si>
  <si>
    <t>Rökgaskondensering</t>
  </si>
  <si>
    <r>
      <t>SUMMA: Bränsle/energi till värme</t>
    </r>
    <r>
      <rPr>
        <b/>
        <vertAlign val="superscript"/>
        <sz val="11"/>
        <color theme="1"/>
        <rFont val="Calibri"/>
        <family val="2"/>
        <scheme val="minor"/>
      </rPr>
      <t>6</t>
    </r>
  </si>
  <si>
    <t>Totala värmeleveranser</t>
  </si>
  <si>
    <r>
      <t xml:space="preserve">Verkningsgrad </t>
    </r>
    <r>
      <rPr>
        <sz val="9"/>
        <color theme="1"/>
        <rFont val="Calibri"/>
        <family val="2"/>
        <scheme val="minor"/>
      </rPr>
      <t>exklusive rökgaskondensering</t>
    </r>
  </si>
  <si>
    <t>Nät</t>
  </si>
  <si>
    <t>EO1</t>
  </si>
  <si>
    <t>EO2, inkl WRD</t>
  </si>
  <si>
    <t>EO3-5</t>
  </si>
  <si>
    <t>Övrigt fossilt</t>
  </si>
  <si>
    <t>Avfallsgas/restgas</t>
  </si>
  <si>
    <t>Bark</t>
  </si>
  <si>
    <t>Grot</t>
  </si>
  <si>
    <t>Spån</t>
  </si>
  <si>
    <t>Stamvedsflis</t>
  </si>
  <si>
    <t>Övrigt oförädlat biobränsle</t>
  </si>
  <si>
    <t>Träpellets</t>
  </si>
  <si>
    <t>Träbriketter</t>
  </si>
  <si>
    <t>Träpulver</t>
  </si>
  <si>
    <t>Övrigt förädlat biobränsle</t>
  </si>
  <si>
    <t>Åkergrödor</t>
  </si>
  <si>
    <t>Torv (fjärrvärme och el)</t>
  </si>
  <si>
    <t>Elpannor, elförbrukning</t>
  </si>
  <si>
    <t>Värmepumpar, elförbrukning</t>
  </si>
  <si>
    <t>Värmepumpar, värmeproduktion - elförbrukning</t>
  </si>
  <si>
    <t>Spillvärme</t>
  </si>
  <si>
    <t>Avfallsgas från stålindustrin</t>
  </si>
  <si>
    <t>Total hjälpel</t>
  </si>
  <si>
    <t>Köpt prod.spec fjv</t>
  </si>
  <si>
    <t>Hjälpel exkl kvv, inrapporterat</t>
  </si>
  <si>
    <t>Hjälpel exkl kvv, inkl schablon:</t>
  </si>
  <si>
    <t>Hjälpel till kvv:</t>
  </si>
  <si>
    <t xml:space="preserve"> </t>
  </si>
  <si>
    <t>Totalt tillförda bränslen:</t>
  </si>
  <si>
    <t>Totalt tillförd energi:</t>
  </si>
  <si>
    <t>Leveranser:</t>
  </si>
  <si>
    <t>Varav leveranser till annat fjärrvärmeföretag:</t>
  </si>
  <si>
    <t>Varav såld prod.spec fjärrvärme:</t>
  </si>
  <si>
    <t>Total verkningsgrad:</t>
  </si>
  <si>
    <t>Kvalitetsgranskad:</t>
  </si>
  <si>
    <t>Affärsverken Karlskrona AB</t>
  </si>
  <si>
    <t>Jämjö</t>
  </si>
  <si>
    <t>Karlskrona</t>
  </si>
  <si>
    <t>Nättraby</t>
  </si>
  <si>
    <t>Rödeby</t>
  </si>
  <si>
    <t>Sturkö</t>
  </si>
  <si>
    <t>Alingsås Energi Nät AB</t>
  </si>
  <si>
    <t>Alingsås</t>
  </si>
  <si>
    <t>Alvesta Energi AB</t>
  </si>
  <si>
    <t>Alvesta</t>
  </si>
  <si>
    <t>Moheda</t>
  </si>
  <si>
    <t>Vislanda</t>
  </si>
  <si>
    <t>Arboga Energi AB</t>
  </si>
  <si>
    <t>Arboga</t>
  </si>
  <si>
    <t>Arvidsjaurs Energi AB</t>
  </si>
  <si>
    <t>Arvidsjaur</t>
  </si>
  <si>
    <t>Arvika Fjärrvärme AB</t>
  </si>
  <si>
    <t>Arvika</t>
  </si>
  <si>
    <t>Bengtsfors Energi</t>
  </si>
  <si>
    <t>Bengtsfors</t>
  </si>
  <si>
    <t>Bionär Närvärme AB</t>
  </si>
  <si>
    <t>Bergby</t>
  </si>
  <si>
    <t>Bortagen</t>
  </si>
  <si>
    <t>Bortaget</t>
  </si>
  <si>
    <t>Borttagen</t>
  </si>
  <si>
    <t>Borttaget</t>
  </si>
  <si>
    <t>Bällinge</t>
  </si>
  <si>
    <t>Forsbacka</t>
  </si>
  <si>
    <t>Hedesunda</t>
  </si>
  <si>
    <t>Norrsundet</t>
  </si>
  <si>
    <t>Ockelbo</t>
  </si>
  <si>
    <t>Skutskär</t>
  </si>
  <si>
    <t>Söderfors</t>
  </si>
  <si>
    <t>Vänge</t>
  </si>
  <si>
    <t>Älvkarleby</t>
  </si>
  <si>
    <t>Bollnäs Energi AB</t>
  </si>
  <si>
    <t>Arbrå</t>
  </si>
  <si>
    <t>Bollnäs</t>
  </si>
  <si>
    <t>Kilafors</t>
  </si>
  <si>
    <t>Borgholm Energi AB</t>
  </si>
  <si>
    <t>Borgholm</t>
  </si>
  <si>
    <t>Löttorp</t>
  </si>
  <si>
    <t>Borlänge Energi AB</t>
  </si>
  <si>
    <t>Borlänge</t>
  </si>
  <si>
    <t>Ornäs</t>
  </si>
  <si>
    <t>Torsång</t>
  </si>
  <si>
    <t>Borås Energi och Miljö AB</t>
  </si>
  <si>
    <t>Borås</t>
  </si>
  <si>
    <t>Fristad</t>
  </si>
  <si>
    <t>Bromölla Fjärrvärme AB</t>
  </si>
  <si>
    <t>Bromölla</t>
  </si>
  <si>
    <t>Bräcke kommun</t>
  </si>
  <si>
    <t>Bräcke</t>
  </si>
  <si>
    <t>Kälarne</t>
  </si>
  <si>
    <t>Byavärme AB</t>
  </si>
  <si>
    <t>Byavärmes Fjärrvärmenät</t>
  </si>
  <si>
    <t>C4 Energi AB</t>
  </si>
  <si>
    <t>Fjälkinge</t>
  </si>
  <si>
    <t>Kristianstad</t>
  </si>
  <si>
    <t>Tollarp</t>
  </si>
  <si>
    <t>Åhus</t>
  </si>
  <si>
    <t>Dala Energi Värme AB</t>
  </si>
  <si>
    <t>Insjön</t>
  </si>
  <si>
    <t>Leksand</t>
  </si>
  <si>
    <t>Degerfors Energi AB</t>
  </si>
  <si>
    <t>HVC Degerfors</t>
  </si>
  <si>
    <t>Kvarnberg</t>
  </si>
  <si>
    <t>Svartå</t>
  </si>
  <si>
    <t>Åtorp</t>
  </si>
  <si>
    <t>E.ON Värme Sverige AB</t>
  </si>
  <si>
    <t>Bara</t>
  </si>
  <si>
    <t>Blomstermåla</t>
  </si>
  <si>
    <t>Boxholm</t>
  </si>
  <si>
    <t>Bro</t>
  </si>
  <si>
    <t>Broby</t>
  </si>
  <si>
    <t>Bålsta</t>
  </si>
  <si>
    <t>Bällstaberg</t>
  </si>
  <si>
    <t>Coop</t>
  </si>
  <si>
    <t>Dorotea</t>
  </si>
  <si>
    <t>Fliseryd</t>
  </si>
  <si>
    <t>Hägernäs</t>
  </si>
  <si>
    <t>HÖK</t>
  </si>
  <si>
    <t>Junsele</t>
  </si>
  <si>
    <t>Järfälla</t>
  </si>
  <si>
    <t>Kalmarsand</t>
  </si>
  <si>
    <t>Kungsängen</t>
  </si>
  <si>
    <t>Lagan</t>
  </si>
  <si>
    <t>Lammhult</t>
  </si>
  <si>
    <t>Landvetter</t>
  </si>
  <si>
    <t>Lidhult</t>
  </si>
  <si>
    <t>Ljungby E.ON</t>
  </si>
  <si>
    <t>Malmö</t>
  </si>
  <si>
    <t>Markaryd</t>
  </si>
  <si>
    <t>Mora</t>
  </si>
  <si>
    <t>Mölnlycke</t>
  </si>
  <si>
    <t>Mönsterås</t>
  </si>
  <si>
    <t>Nora</t>
  </si>
  <si>
    <t>Nordmaling</t>
  </si>
  <si>
    <t>Norrköping</t>
  </si>
  <si>
    <t>Odensbacken</t>
  </si>
  <si>
    <t>Orsa</t>
  </si>
  <si>
    <t>Rundvik</t>
  </si>
  <si>
    <t>Ryd</t>
  </si>
  <si>
    <t>Skinnskatteberg</t>
  </si>
  <si>
    <t>Skällsta</t>
  </si>
  <si>
    <t>Sollefteå</t>
  </si>
  <si>
    <t>Staffanstorp</t>
  </si>
  <si>
    <t>Strömsnäsbruk</t>
  </si>
  <si>
    <t>Svalöv</t>
  </si>
  <si>
    <t>Sveg</t>
  </si>
  <si>
    <t>Söderköping</t>
  </si>
  <si>
    <t>Timrå</t>
  </si>
  <si>
    <t>Täby E.ON.</t>
  </si>
  <si>
    <t>Vallentuna</t>
  </si>
  <si>
    <t>Vaxholm</t>
  </si>
  <si>
    <t>Vilhelmina</t>
  </si>
  <si>
    <t>Vännäs</t>
  </si>
  <si>
    <t>Vännäsby</t>
  </si>
  <si>
    <t>VännäsInd.</t>
  </si>
  <si>
    <t>Västerskog</t>
  </si>
  <si>
    <t>Åseda</t>
  </si>
  <si>
    <t>Älmhult</t>
  </si>
  <si>
    <t>Österåker</t>
  </si>
  <si>
    <t>Eda Energi AB</t>
  </si>
  <si>
    <t>Eda</t>
  </si>
  <si>
    <t>Eksjö Energi AB</t>
  </si>
  <si>
    <t>Eksjö</t>
  </si>
  <si>
    <t>Ingatorp</t>
  </si>
  <si>
    <t>Mariannelund</t>
  </si>
  <si>
    <t>Eksta Bostads AB</t>
  </si>
  <si>
    <t>Eksta</t>
  </si>
  <si>
    <t>Elektra Värme AB</t>
  </si>
  <si>
    <t>Alfta</t>
  </si>
  <si>
    <t>Edsbyn</t>
  </si>
  <si>
    <t>Emmaboda Energi &amp; Miljö AB</t>
  </si>
  <si>
    <t>Algutsboda</t>
  </si>
  <si>
    <t>Broakulla</t>
  </si>
  <si>
    <t>Emmaboda</t>
  </si>
  <si>
    <t>Långasjö</t>
  </si>
  <si>
    <t>Vissefjärda</t>
  </si>
  <si>
    <t>Ena Energi AB</t>
  </si>
  <si>
    <t>Enköping</t>
  </si>
  <si>
    <t>Enycon AB</t>
  </si>
  <si>
    <t>Bollstabruk</t>
  </si>
  <si>
    <t>Friggesund</t>
  </si>
  <si>
    <t>Funäsdalen</t>
  </si>
  <si>
    <t>Hede</t>
  </si>
  <si>
    <t>Långsele</t>
  </si>
  <si>
    <t>Näsåker</t>
  </si>
  <si>
    <t>Ramsele</t>
  </si>
  <si>
    <t>Eskilstuna Energi &amp; Miljö AB</t>
  </si>
  <si>
    <t>Eskilstuna-Torshälla</t>
  </si>
  <si>
    <t>Hällbybrunn</t>
  </si>
  <si>
    <t>Kvicksund</t>
  </si>
  <si>
    <t>Ärla</t>
  </si>
  <si>
    <t>Falbygdens Energi AB</t>
  </si>
  <si>
    <t>Falköping</t>
  </si>
  <si>
    <t>Floby</t>
  </si>
  <si>
    <t>Stenstorp</t>
  </si>
  <si>
    <t>Falkenberg Energi AB</t>
  </si>
  <si>
    <t>Falkenberg</t>
  </si>
  <si>
    <t>Ullared-närvärme</t>
  </si>
  <si>
    <t>Vessigebro-närvärme</t>
  </si>
  <si>
    <t>Falu Energi &amp; Vatten AB</t>
  </si>
  <si>
    <t>Bjursås</t>
  </si>
  <si>
    <t>Falun</t>
  </si>
  <si>
    <t>Grycksbo</t>
  </si>
  <si>
    <t>Svärdsjö</t>
  </si>
  <si>
    <t>Finspångs Tekniska Verk AB</t>
  </si>
  <si>
    <t>Finspång</t>
  </si>
  <si>
    <t>Fjärrvärme i Osby AB</t>
  </si>
  <si>
    <t>Osby</t>
  </si>
  <si>
    <t>Fortum Värme,  AB s.m. Stockholms stad</t>
  </si>
  <si>
    <t>Stockholm</t>
  </si>
  <si>
    <t>Säljer bla til Järfälla, som vi inte fått in. Skillnaden mellan lev till fjvföretag och såld prod.spec är antagligen sollentuna</t>
  </si>
  <si>
    <t>Täby</t>
  </si>
  <si>
    <t>Gimmersta Energi AB</t>
  </si>
  <si>
    <t>Bie</t>
  </si>
  <si>
    <t>Björkvik</t>
  </si>
  <si>
    <t>Gimmersta Floda</t>
  </si>
  <si>
    <t>Forssjö</t>
  </si>
  <si>
    <t>Julita</t>
  </si>
  <si>
    <t>Sköldinge</t>
  </si>
  <si>
    <t>Strångsjö</t>
  </si>
  <si>
    <t>Valla</t>
  </si>
  <si>
    <t>Gislaved Energi AB</t>
  </si>
  <si>
    <t>Gislaved</t>
  </si>
  <si>
    <t>Henja</t>
  </si>
  <si>
    <t>Hestra</t>
  </si>
  <si>
    <t>Reftele</t>
  </si>
  <si>
    <t>Gotlands Energi AB</t>
  </si>
  <si>
    <t>Hemse</t>
  </si>
  <si>
    <t>Klintehamn</t>
  </si>
  <si>
    <t>Slite</t>
  </si>
  <si>
    <t>Visby</t>
  </si>
  <si>
    <t>Gällivare Energi AB</t>
  </si>
  <si>
    <t>Gällivare-Malmberget</t>
  </si>
  <si>
    <t>Gävle Energi AB</t>
  </si>
  <si>
    <t>Gävle</t>
  </si>
  <si>
    <t>Göteborg Energi AB</t>
  </si>
  <si>
    <t>Göteborg. Partille. Ale</t>
  </si>
  <si>
    <t>Göteborg. Övrigt: Bra Miljöval</t>
  </si>
  <si>
    <t>Götene Vatten &amp; Värme AB</t>
  </si>
  <si>
    <t>Götene</t>
  </si>
  <si>
    <t>Hällekis</t>
  </si>
  <si>
    <t>Habo Energi AB</t>
  </si>
  <si>
    <t>Habo</t>
  </si>
  <si>
    <t>Hagfors Energi AB</t>
  </si>
  <si>
    <t>Ekshärad</t>
  </si>
  <si>
    <t>Hagfors</t>
  </si>
  <si>
    <t>Sunnemo</t>
  </si>
  <si>
    <t>Halmstads Energi och Miljö AB</t>
  </si>
  <si>
    <t>Halmstad</t>
  </si>
  <si>
    <t>Hammarö Energi AB</t>
  </si>
  <si>
    <t>Skoghall</t>
  </si>
  <si>
    <t>Hedemora Energi AB</t>
  </si>
  <si>
    <t>Gustafs finns ej i vår ägo längre</t>
  </si>
  <si>
    <t>Hedemora</t>
  </si>
  <si>
    <t>Långshyttan</t>
  </si>
  <si>
    <t>St Skedvi</t>
  </si>
  <si>
    <t>Säter</t>
  </si>
  <si>
    <t>Hjo Energi AB</t>
  </si>
  <si>
    <t>Hjo</t>
  </si>
  <si>
    <t>Härnösand Energi &amp; Miljö AB</t>
  </si>
  <si>
    <t>Härnösand</t>
  </si>
  <si>
    <t>Hässleholm Miljö AB</t>
  </si>
  <si>
    <t>Hässleholm</t>
  </si>
  <si>
    <t>Tyringe</t>
  </si>
  <si>
    <t>Höganäs Energi AB</t>
  </si>
  <si>
    <t>Höganäs</t>
  </si>
  <si>
    <t>Jokkmokks Värmeverk AB</t>
  </si>
  <si>
    <t>Jokkmokk</t>
  </si>
  <si>
    <t>Jämtkraft AB</t>
  </si>
  <si>
    <t>Brunflo</t>
  </si>
  <si>
    <t>Krokom</t>
  </si>
  <si>
    <t>Åre</t>
  </si>
  <si>
    <t>Östersund</t>
  </si>
  <si>
    <t>Jönköping Energi AB</t>
  </si>
  <si>
    <t>Axamo</t>
  </si>
  <si>
    <t>Bankeryd</t>
  </si>
  <si>
    <t>Gränna</t>
  </si>
  <si>
    <t>Jönköping</t>
  </si>
  <si>
    <t>Norrahammar</t>
  </si>
  <si>
    <t>Stensholm</t>
  </si>
  <si>
    <t>Kalmar Energi Värme AB</t>
  </si>
  <si>
    <t>Kalmar</t>
  </si>
  <si>
    <t>Nybro, ta bort detta nät</t>
  </si>
  <si>
    <t>Karlshamn Energi AB</t>
  </si>
  <si>
    <t>Karlshamn</t>
  </si>
  <si>
    <t>Karlstads Energi AB</t>
  </si>
  <si>
    <t>Karlstad</t>
  </si>
  <si>
    <t>Säljer till Hammarö, som vi inte fått in</t>
  </si>
  <si>
    <t>Skåre</t>
  </si>
  <si>
    <t>Katrinefors Kraftvärme AB</t>
  </si>
  <si>
    <t>Katrinefors Kraftvärme (producent)</t>
  </si>
  <si>
    <t>Kils Energi AB</t>
  </si>
  <si>
    <t>Kil</t>
  </si>
  <si>
    <t>Kraftringen AB</t>
  </si>
  <si>
    <t>Eslöv-Lund-Lomma</t>
  </si>
  <si>
    <t>Klippan-Ljungbyhed</t>
  </si>
  <si>
    <t>Kristinehamns Fjärrvärme AB</t>
  </si>
  <si>
    <t>Kristinehamn</t>
  </si>
  <si>
    <t>Kungälv Energi AB</t>
  </si>
  <si>
    <t>HVC Kode</t>
  </si>
  <si>
    <t>HVC Kärna</t>
  </si>
  <si>
    <t>HVC Stålkullen</t>
  </si>
  <si>
    <t>Kungälv</t>
  </si>
  <si>
    <t>Köpings kommun</t>
  </si>
  <si>
    <t>Kolsva</t>
  </si>
  <si>
    <t>Köping</t>
  </si>
  <si>
    <t>Landskrona Energi AB</t>
  </si>
  <si>
    <t>Landskrona</t>
  </si>
  <si>
    <t>Lantmännen Agrovärme AB</t>
  </si>
  <si>
    <t>Bjärnum</t>
  </si>
  <si>
    <t>Ed</t>
  </si>
  <si>
    <t>Grästorp</t>
  </si>
  <si>
    <t>Horred</t>
  </si>
  <si>
    <t>Kvänum</t>
  </si>
  <si>
    <t>Skurup</t>
  </si>
  <si>
    <t>Ödeshög</t>
  </si>
  <si>
    <t>Örsundsbro</t>
  </si>
  <si>
    <t>Laxå Värme AB</t>
  </si>
  <si>
    <t>Laxå</t>
  </si>
  <si>
    <t>Lerum Fjärrvärme AB</t>
  </si>
  <si>
    <t>Floda</t>
  </si>
  <si>
    <t>Gråbo</t>
  </si>
  <si>
    <t>Lerum</t>
  </si>
  <si>
    <t>Stenkullen</t>
  </si>
  <si>
    <t>Lessebo Fjärrvärme AB</t>
  </si>
  <si>
    <t>Lessebo</t>
  </si>
  <si>
    <t>LEVA i Lysekil AB</t>
  </si>
  <si>
    <t>Lysekil</t>
  </si>
  <si>
    <t>Lidköpings Värmeverk AB</t>
  </si>
  <si>
    <t>Lidköping</t>
  </si>
  <si>
    <t>Lilla Edets Fjärrvärme AB</t>
  </si>
  <si>
    <t>Lilla Edet</t>
  </si>
  <si>
    <t>Linde Energi AB</t>
  </si>
  <si>
    <t>Frövi</t>
  </si>
  <si>
    <t>Lindesberg</t>
  </si>
  <si>
    <t>Spillvattennät</t>
  </si>
  <si>
    <t>Vedevåg</t>
  </si>
  <si>
    <t>Ljungby Energi AB</t>
  </si>
  <si>
    <t>Ljungby</t>
  </si>
  <si>
    <t>Ljusdal Energi AB</t>
  </si>
  <si>
    <t>Färila</t>
  </si>
  <si>
    <t>Järvsö</t>
  </si>
  <si>
    <t>Ljusdal</t>
  </si>
  <si>
    <t>Luleå Energi AB</t>
  </si>
  <si>
    <t>Luleå</t>
  </si>
  <si>
    <t>Råneå</t>
  </si>
  <si>
    <t>Malma Kraft &amp; Värme AB</t>
  </si>
  <si>
    <t>Malmköping</t>
  </si>
  <si>
    <t>Malung-Sälens kommun</t>
  </si>
  <si>
    <t>Malung</t>
  </si>
  <si>
    <t>Mark Kraftvärme AB</t>
  </si>
  <si>
    <t>Assbergs nätet</t>
  </si>
  <si>
    <t>Fritsla</t>
  </si>
  <si>
    <t>Hyssna</t>
  </si>
  <si>
    <t>Melleruds kommun</t>
  </si>
  <si>
    <t>Mellerud</t>
  </si>
  <si>
    <t>Mjölby-Svartådalen Energi AB</t>
  </si>
  <si>
    <t>Mjölby-skänninge</t>
  </si>
  <si>
    <t>Mullsjö Energi &amp; Miljö AB</t>
  </si>
  <si>
    <t>Mullsjö</t>
  </si>
  <si>
    <t>Munkfors Energi AB</t>
  </si>
  <si>
    <t>Munkfors</t>
  </si>
  <si>
    <t>Mälarenergi AB</t>
  </si>
  <si>
    <t>Hallstahammar</t>
  </si>
  <si>
    <t>Kungsör</t>
  </si>
  <si>
    <t>Västerås</t>
  </si>
  <si>
    <t>Mölndal Energi AB</t>
  </si>
  <si>
    <t>Mölndal</t>
  </si>
  <si>
    <t>Mölndal Bra Miljöval</t>
  </si>
  <si>
    <t>Norrenergi AB</t>
  </si>
  <si>
    <t>Sundbyberg-Solna</t>
  </si>
  <si>
    <t>Norrtälje Energi AB</t>
  </si>
  <si>
    <t>Hallstavik</t>
  </si>
  <si>
    <t>Norrtälje</t>
  </si>
  <si>
    <t>Rimbo</t>
  </si>
  <si>
    <t>Nybro Energi AB</t>
  </si>
  <si>
    <t>Nybro</t>
  </si>
  <si>
    <t>Nässjö Affärsverk AB</t>
  </si>
  <si>
    <t>Anneberg</t>
  </si>
  <si>
    <t>Bodafors</t>
  </si>
  <si>
    <t>Nässjö</t>
  </si>
  <si>
    <t>Olofströms Kraft AB</t>
  </si>
  <si>
    <t>Olofström</t>
  </si>
  <si>
    <t>Oskarshamn Energi AB</t>
  </si>
  <si>
    <t>Oskarshamn</t>
  </si>
  <si>
    <t>Oxelö Energi AB</t>
  </si>
  <si>
    <t>Oxelösund</t>
  </si>
  <si>
    <t>Peab Energi AB</t>
  </si>
  <si>
    <t>Åstorps Bioenergi</t>
  </si>
  <si>
    <t>Perstorps Fjärrvärme AB</t>
  </si>
  <si>
    <t>Perstorp</t>
  </si>
  <si>
    <t>PiteEnergi AB</t>
  </si>
  <si>
    <t>Norrfjärden</t>
  </si>
  <si>
    <t>Piteå</t>
  </si>
  <si>
    <t>Rosvik</t>
  </si>
  <si>
    <t>Sjulnäs</t>
  </si>
  <si>
    <t>Ragunda Energi och Teknik AB</t>
  </si>
  <si>
    <t>Hammarstrand</t>
  </si>
  <si>
    <t>Rindi Energi AB</t>
  </si>
  <si>
    <t>Filipstad</t>
  </si>
  <si>
    <t>Flen</t>
  </si>
  <si>
    <t>Gnesta</t>
  </si>
  <si>
    <t>Hörby</t>
  </si>
  <si>
    <t>Höör</t>
  </si>
  <si>
    <t>Karlsborg- Äger ej längre!</t>
  </si>
  <si>
    <t>Sjöbo</t>
  </si>
  <si>
    <t>Storfors</t>
  </si>
  <si>
    <t>Sunne</t>
  </si>
  <si>
    <t>Tomelilla</t>
  </si>
  <si>
    <t>Vadstena</t>
  </si>
  <si>
    <t>Vansbro</t>
  </si>
  <si>
    <t>Vingåker</t>
  </si>
  <si>
    <t>Vårgårda</t>
  </si>
  <si>
    <t>Västerdala,samma nät som Vansbro. Ta bort detta.</t>
  </si>
  <si>
    <t>Älvdalen</t>
  </si>
  <si>
    <t>Ronneby Miljö och Teknik AB</t>
  </si>
  <si>
    <t>Bräkne-Hoby</t>
  </si>
  <si>
    <t>Ronneby-Kallinge</t>
  </si>
  <si>
    <t>Rättviks Teknik AB</t>
  </si>
  <si>
    <t>Rättvik</t>
  </si>
  <si>
    <t>Sala-Heby Energi AB</t>
  </si>
  <si>
    <t>Heby</t>
  </si>
  <si>
    <t>Morgongåva</t>
  </si>
  <si>
    <t>Sala-Heby</t>
  </si>
  <si>
    <t>Tärnsjö</t>
  </si>
  <si>
    <t>Östervåla</t>
  </si>
  <si>
    <t>Sandviken Energi AB</t>
  </si>
  <si>
    <t>Sandviken</t>
  </si>
  <si>
    <t>Skara Energi AB</t>
  </si>
  <si>
    <t>Skara</t>
  </si>
  <si>
    <t>Skellefteå Kraft AB</t>
  </si>
  <si>
    <t>Boliden</t>
  </si>
  <si>
    <t>Bureå</t>
  </si>
  <si>
    <t>Burträsk</t>
  </si>
  <si>
    <t>Byske</t>
  </si>
  <si>
    <t>Jörn</t>
  </si>
  <si>
    <t>Kristineberg - Ej Fjärrvärme</t>
  </si>
  <si>
    <t>Kåge</t>
  </si>
  <si>
    <t>Lidbacken</t>
  </si>
  <si>
    <t>Lycksele</t>
  </si>
  <si>
    <t>Lövånger</t>
  </si>
  <si>
    <t>Malå</t>
  </si>
  <si>
    <t>Norsjö</t>
  </si>
  <si>
    <t>Robertsfors</t>
  </si>
  <si>
    <t>Skellefteå</t>
  </si>
  <si>
    <t>Storuman</t>
  </si>
  <si>
    <t>Ursviken-Skelleftehamn</t>
  </si>
  <si>
    <t>Vindeln</t>
  </si>
  <si>
    <t>Ånäset</t>
  </si>
  <si>
    <t>Skövde Värmeverk AB</t>
  </si>
  <si>
    <t>Skultorp</t>
  </si>
  <si>
    <t>Skövde</t>
  </si>
  <si>
    <t>Stöpen</t>
  </si>
  <si>
    <t>Tidan</t>
  </si>
  <si>
    <t>Timmersdala</t>
  </si>
  <si>
    <t>Smedjebacken Energi AB</t>
  </si>
  <si>
    <t>Smedjebacken</t>
  </si>
  <si>
    <t>Söderbärke</t>
  </si>
  <si>
    <t>Sollentuna Energi AB</t>
  </si>
  <si>
    <t>Sollentuna</t>
  </si>
  <si>
    <t>Solör Bioenergi Svenljunga AB</t>
  </si>
  <si>
    <t>Svenljunga</t>
  </si>
  <si>
    <t>Statkraft Värme AB</t>
  </si>
  <si>
    <t>Kungsbacka</t>
  </si>
  <si>
    <t>Trosa</t>
  </si>
  <si>
    <t>Vagnhärad</t>
  </si>
  <si>
    <t>Åmål</t>
  </si>
  <si>
    <t>Stenungsunds Energi &amp; Miljö AB</t>
  </si>
  <si>
    <t>Stenungsund</t>
  </si>
  <si>
    <t>Stora Höga</t>
  </si>
  <si>
    <t>Strängnäs Energi AB, SEVAB</t>
  </si>
  <si>
    <t>Strängnäs</t>
  </si>
  <si>
    <t>Sundby Park</t>
  </si>
  <si>
    <t>Åkers styckebruk</t>
  </si>
  <si>
    <t>Sundsvall Energi AB</t>
  </si>
  <si>
    <t>Kvissleby</t>
  </si>
  <si>
    <t>Matfors</t>
  </si>
  <si>
    <t>Sundsvall</t>
  </si>
  <si>
    <t>Tunadal</t>
  </si>
  <si>
    <t>Övriga nät Sundsvall energi</t>
  </si>
  <si>
    <t>Surahammars Kommunal Teknik AB</t>
  </si>
  <si>
    <t>Ramnäs</t>
  </si>
  <si>
    <t>Surahammar</t>
  </si>
  <si>
    <t>Virsbo</t>
  </si>
  <si>
    <t>Västsura</t>
  </si>
  <si>
    <t>Sävsjö Energi AB</t>
  </si>
  <si>
    <t>Rörvik</t>
  </si>
  <si>
    <t>Sävsjö</t>
  </si>
  <si>
    <t>Söderenergi AB</t>
  </si>
  <si>
    <t>Söderenergi</t>
  </si>
  <si>
    <t>Söderhamn Nära AB</t>
  </si>
  <si>
    <t>Ljusne</t>
  </si>
  <si>
    <t>Söderala nu ihop m Söderhamn</t>
  </si>
  <si>
    <t>Söderhamn</t>
  </si>
  <si>
    <t>Södertörns Fjärrvärme AB</t>
  </si>
  <si>
    <t>Huddinge</t>
  </si>
  <si>
    <t>Södertörn Fjärrvärme Totalt</t>
  </si>
  <si>
    <t>Tekniska Verken i Kiruna AB</t>
  </si>
  <si>
    <t>Kiruna C</t>
  </si>
  <si>
    <t>Vittangi</t>
  </si>
  <si>
    <t>Tekniska Verken i Linköping AB</t>
  </si>
  <si>
    <t>Borensberg</t>
  </si>
  <si>
    <t>Katrineholm</t>
  </si>
  <si>
    <t>Kisa</t>
  </si>
  <si>
    <t>Linköping</t>
  </si>
  <si>
    <t>Skärblacka</t>
  </si>
  <si>
    <t>Åtvidaberg</t>
  </si>
  <si>
    <t>Telge Nät AB</t>
  </si>
  <si>
    <t>Järna (ingår i Södertälje)</t>
  </si>
  <si>
    <t>Nykvarn (ingår i Södertälje)</t>
  </si>
  <si>
    <t>Södertälje</t>
  </si>
  <si>
    <t>Tidaholms Energi AB</t>
  </si>
  <si>
    <t>Tidaholm</t>
  </si>
  <si>
    <t>Tierps Fjärrvärme AB</t>
  </si>
  <si>
    <t>Tierp</t>
  </si>
  <si>
    <t>Örbyhus</t>
  </si>
  <si>
    <t>Torsås fjärrvärmenät AB</t>
  </si>
  <si>
    <t>Torsås</t>
  </si>
  <si>
    <t>Tranås Energi AB</t>
  </si>
  <si>
    <t>Tranås</t>
  </si>
  <si>
    <t>Trelleborgs Fjärrvärme AB</t>
  </si>
  <si>
    <t>Trelleborg Fjärrvärme AB</t>
  </si>
  <si>
    <t>Trollhättan Energi AB</t>
  </si>
  <si>
    <t>Trollhättan</t>
  </si>
  <si>
    <t>Uddevalla Energi AB</t>
  </si>
  <si>
    <t>Ljungskile</t>
  </si>
  <si>
    <t>Munkedal</t>
  </si>
  <si>
    <t>Uddevalla</t>
  </si>
  <si>
    <t>Ulricehamns Energi AB</t>
  </si>
  <si>
    <t>Gällstad</t>
  </si>
  <si>
    <t>Ulricehamn</t>
  </si>
  <si>
    <t>Umeå Energi AB</t>
  </si>
  <si>
    <t>Bjurholm</t>
  </si>
  <si>
    <t>Holmsund</t>
  </si>
  <si>
    <t>Hörnefors</t>
  </si>
  <si>
    <t>Sävar</t>
  </si>
  <si>
    <t>Umeå</t>
  </si>
  <si>
    <t>Vaggeryds Energi AB</t>
  </si>
  <si>
    <t>Skillingaryd</t>
  </si>
  <si>
    <t>Vaggeryd</t>
  </si>
  <si>
    <t>Vara Värme AB</t>
  </si>
  <si>
    <t>Vara</t>
  </si>
  <si>
    <t>Varberg Energi AB</t>
  </si>
  <si>
    <t>Träslövsläge</t>
  </si>
  <si>
    <t>Tvååker (Närv)</t>
  </si>
  <si>
    <t>Varberg (Fjv)</t>
  </si>
  <si>
    <t>Veddige</t>
  </si>
  <si>
    <t>Vattenfall AB Värme</t>
  </si>
  <si>
    <t>Askersund</t>
  </si>
  <si>
    <t>Drefviken</t>
  </si>
  <si>
    <t>Gustavsberg</t>
  </si>
  <si>
    <t>Haparanda</t>
  </si>
  <si>
    <t>Kalix</t>
  </si>
  <si>
    <t>Knivsta</t>
  </si>
  <si>
    <t>Motala</t>
  </si>
  <si>
    <t>Nyköping</t>
  </si>
  <si>
    <t>Saltsjöbaden</t>
  </si>
  <si>
    <t>Storvreta</t>
  </si>
  <si>
    <t>Uppsala</t>
  </si>
  <si>
    <t>Verkar sälja prod.spec, men inte till fjvföretag?</t>
  </si>
  <si>
    <t>Vänersborg</t>
  </si>
  <si>
    <t>Överkalix</t>
  </si>
  <si>
    <t>Övertorneå</t>
  </si>
  <si>
    <t>Vetlanda Energi och Teknik AB</t>
  </si>
  <si>
    <t>Ekenäs sjön</t>
  </si>
  <si>
    <t>Holsby</t>
  </si>
  <si>
    <t>Vetlanda</t>
  </si>
  <si>
    <t>Vimmerby Energi &amp; Miljö AB</t>
  </si>
  <si>
    <t>Frödinge</t>
  </si>
  <si>
    <t>Gullringen</t>
  </si>
  <si>
    <t>Storebro</t>
  </si>
  <si>
    <t>Södra Vi</t>
  </si>
  <si>
    <t>Vimmerby</t>
  </si>
  <si>
    <t>Väner Energi AB</t>
  </si>
  <si>
    <t>Lyrestad</t>
  </si>
  <si>
    <t>Mariestad</t>
  </si>
  <si>
    <t>Töreboda</t>
  </si>
  <si>
    <t>Värmevärden AB</t>
  </si>
  <si>
    <t>Avesta</t>
  </si>
  <si>
    <t>Bångbro</t>
  </si>
  <si>
    <t>Delsbo</t>
  </si>
  <si>
    <t>Grums</t>
  </si>
  <si>
    <t>Grythyttan</t>
  </si>
  <si>
    <t>Gullspång</t>
  </si>
  <si>
    <t>Hofors(Värmevärden)</t>
  </si>
  <si>
    <t>Hudiksvall</t>
  </si>
  <si>
    <t>Hällefors</t>
  </si>
  <si>
    <t>Iggesund</t>
  </si>
  <si>
    <t>Kopparberg</t>
  </si>
  <si>
    <t>Kristinehamn(Värmevärden)</t>
  </si>
  <si>
    <t>Säljer till Kristinehamn, som vi inte fått in</t>
  </si>
  <si>
    <t>Nynäshamn</t>
  </si>
  <si>
    <t>Näsviken</t>
  </si>
  <si>
    <t>Stöllet</t>
  </si>
  <si>
    <t xml:space="preserve">Säffle </t>
  </si>
  <si>
    <t>Sörforsa</t>
  </si>
  <si>
    <t>Torsby</t>
  </si>
  <si>
    <t>Örebro Kartongbruk</t>
  </si>
  <si>
    <t>Övrigt (närvärme, närkyla m m)</t>
  </si>
  <si>
    <t>Värnamo Energi AB</t>
  </si>
  <si>
    <t>Rydaholm</t>
  </si>
  <si>
    <t>Värnamo</t>
  </si>
  <si>
    <t>Västerbergslagens Energi AB</t>
  </si>
  <si>
    <t>Fagersta</t>
  </si>
  <si>
    <t>Grängesberg</t>
  </si>
  <si>
    <t>Ludvika</t>
  </si>
  <si>
    <t>Norberg</t>
  </si>
  <si>
    <t>Västervik Miljö &amp; Energi AB</t>
  </si>
  <si>
    <t>Ankarsrum</t>
  </si>
  <si>
    <t>Gamleby</t>
  </si>
  <si>
    <t>Västervik</t>
  </si>
  <si>
    <t>Växjö Energi AB</t>
  </si>
  <si>
    <t>Braås</t>
  </si>
  <si>
    <t>Ingelstad</t>
  </si>
  <si>
    <t>Rottne</t>
  </si>
  <si>
    <t>Växjö</t>
  </si>
  <si>
    <t>Ystad Energi AB</t>
  </si>
  <si>
    <t>Ystad</t>
  </si>
  <si>
    <t>Ånge Energi AB</t>
  </si>
  <si>
    <t>Fränsta</t>
  </si>
  <si>
    <t>Ljungaverk</t>
  </si>
  <si>
    <t>Ånge</t>
  </si>
  <si>
    <t>Älvsbyns Energi AB</t>
  </si>
  <si>
    <t>Älvsbyn</t>
  </si>
  <si>
    <t>Öresundskraft AB</t>
  </si>
  <si>
    <t>Helsingborg</t>
  </si>
  <si>
    <t>Hjärnarp</t>
  </si>
  <si>
    <t>Vejbystrand</t>
  </si>
  <si>
    <t>Ängelholm</t>
  </si>
  <si>
    <t>Örkelljunga Fjärrvärmeverk AB</t>
  </si>
  <si>
    <t>Örkelljunga</t>
  </si>
  <si>
    <t>Österlens Kraft AB</t>
  </si>
  <si>
    <t>Simrishamn</t>
  </si>
  <si>
    <t>Övik Energi AB</t>
  </si>
  <si>
    <t>Bjästa</t>
  </si>
  <si>
    <t>Bredbyn</t>
  </si>
  <si>
    <t>Hampnäs</t>
  </si>
  <si>
    <t>Husum</t>
  </si>
  <si>
    <t>Moliden</t>
  </si>
  <si>
    <t>Örnsköldsvik</t>
  </si>
  <si>
    <t>Sverige totalt kvalitetsgranskade:</t>
  </si>
  <si>
    <t>Små nät</t>
  </si>
  <si>
    <t>leverans &lt;150 GWh</t>
  </si>
  <si>
    <t>Medelstora nät</t>
  </si>
  <si>
    <t>150GWh&lt;leverans&lt;1000 GWh</t>
  </si>
  <si>
    <t>Stora nät</t>
  </si>
  <si>
    <t>Leverans &gt;1000 GWh</t>
  </si>
  <si>
    <t>Summa alla:</t>
  </si>
  <si>
    <t>Företag</t>
  </si>
  <si>
    <t>Total värmeproduktion i kraftvärmeverk i kombinerad drift (GWh)</t>
  </si>
  <si>
    <t>Producerad elenergi i kraftvärmeverk (GWh)</t>
  </si>
  <si>
    <t>Hjälpel kraftvärme</t>
  </si>
  <si>
    <t>Totalt bränsle allokerat till el, exklusive hjälpel</t>
  </si>
  <si>
    <t>Total bränsle allokerat till värme, exklusive hjälpel och rökgaskondensering</t>
  </si>
  <si>
    <t>Total andel bränsle allokerat till el, exklusive hjälpel och rökgaskondensering</t>
  </si>
  <si>
    <t>kontroll:</t>
  </si>
  <si>
    <t>Fortum Värme,  AB s.m. Stockholms stad</t>
  </si>
  <si>
    <t>Summa</t>
  </si>
  <si>
    <t/>
  </si>
  <si>
    <r>
      <rPr>
        <b/>
        <sz val="16"/>
        <rFont val="Calibri"/>
        <family val="2"/>
      </rPr>
      <t>Tillfört energi till värmeproduktion 2004-2013, GWh</t>
    </r>
    <r>
      <rPr>
        <b/>
        <sz val="14"/>
        <rFont val="Calibri"/>
        <family val="2"/>
      </rPr>
      <t xml:space="preserve">. 
</t>
    </r>
    <r>
      <rPr>
        <sz val="12"/>
        <rFont val="Calibri"/>
        <family val="2"/>
      </rPr>
      <t xml:space="preserve">Allokering av bränslen till värmeproduktion i kraftvärmeprocessen har gjorts med alternativsproduktionsmetoden. </t>
    </r>
  </si>
  <si>
    <r>
      <t>Tillförd bränsle/energi till fjärrvärmeproduktion, levererad och producerad värme, 2013.</t>
    </r>
    <r>
      <rPr>
        <sz val="12"/>
        <color indexed="56"/>
        <rFont val="Calibri"/>
        <family val="2"/>
      </rPr>
      <t xml:space="preserve"> 
</t>
    </r>
    <r>
      <rPr>
        <sz val="10"/>
        <color indexed="56"/>
        <rFont val="Calibri"/>
        <family val="2"/>
      </rPr>
      <t xml:space="preserve">Allokering av bränslen till värme i kraftvärmeprocessen har gjorts med alternativsproduktionsmetoden. </t>
    </r>
  </si>
  <si>
    <r>
      <t>Tillförd bränsle/energi till elproduktion i kraftvärmeanläggningar , GWh, 2013.</t>
    </r>
    <r>
      <rPr>
        <sz val="12"/>
        <color indexed="56"/>
        <rFont val="Calibri"/>
        <family val="2"/>
      </rPr>
      <t xml:space="preserve"> 
</t>
    </r>
    <r>
      <rPr>
        <sz val="10"/>
        <color indexed="56"/>
        <rFont val="Calibri"/>
        <family val="2"/>
      </rPr>
      <t>Allokering av bränslen till el i kraftvärmeprocessen har gjorts med alternativsproduktionsmetoden. Allokering har skett enligt Kraftvärmedirektivet.</t>
    </r>
  </si>
  <si>
    <r>
      <t>Trädbränsle, oförädlat</t>
    </r>
    <r>
      <rPr>
        <vertAlign val="superscript"/>
        <sz val="11"/>
        <rFont val="Calibri"/>
        <family val="2"/>
      </rPr>
      <t>3</t>
    </r>
  </si>
  <si>
    <r>
      <t>Trädbränsle, förädlat</t>
    </r>
    <r>
      <rPr>
        <vertAlign val="superscript"/>
        <sz val="11"/>
        <rFont val="Calibri"/>
        <family val="2"/>
      </rPr>
      <t>4</t>
    </r>
  </si>
  <si>
    <t>Övrig bio</t>
  </si>
  <si>
    <r>
      <t>Hjälpel</t>
    </r>
    <r>
      <rPr>
        <vertAlign val="superscript"/>
        <sz val="11"/>
        <rFont val="Calibri"/>
        <family val="2"/>
      </rPr>
      <t>7</t>
    </r>
  </si>
  <si>
    <r>
      <t>Eldningsolja</t>
    </r>
    <r>
      <rPr>
        <vertAlign val="superscript"/>
        <sz val="11"/>
        <rFont val="Calibri"/>
        <family val="2"/>
      </rPr>
      <t>1</t>
    </r>
  </si>
  <si>
    <t>Summa: Bränslen till elproduktion</t>
  </si>
  <si>
    <t>Elproduktion i kombinerad drift</t>
  </si>
  <si>
    <t>Elproduktion i kondensdrift</t>
  </si>
  <si>
    <t>Verkningsgrad vid elgenerering</t>
  </si>
  <si>
    <t>ej fullständig uppgif</t>
  </si>
  <si>
    <t>Värmeproduktion i kraftvärmeverk</t>
  </si>
  <si>
    <r>
      <rPr>
        <b/>
        <sz val="16"/>
        <rFont val="Calibri"/>
        <family val="2"/>
      </rPr>
      <t>Tillfört bränsle till elproduktion 2004-2013, GWh</t>
    </r>
    <r>
      <rPr>
        <b/>
        <sz val="14"/>
        <rFont val="Calibri"/>
        <family val="2"/>
      </rPr>
      <t xml:space="preserve">. 
</t>
    </r>
    <r>
      <rPr>
        <sz val="12"/>
        <rFont val="Calibri"/>
        <family val="2"/>
      </rPr>
      <t xml:space="preserve">Allokering av bränslen till elproduktion i kraftvärmeprocessen har gjorts med alternativsproduktionsmetoden. </t>
    </r>
  </si>
</sst>
</file>

<file path=xl/styles.xml><?xml version="1.0" encoding="utf-8"?>
<styleSheet xmlns="http://schemas.openxmlformats.org/spreadsheetml/2006/main">
  <numFmts count="2">
    <numFmt numFmtId="164" formatCode="#,##0.0"/>
    <numFmt numFmtId="165" formatCode="0.0"/>
  </numFmts>
  <fonts count="27">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sz val="9"/>
      <color theme="1"/>
      <name val="Calibri"/>
      <family val="2"/>
      <scheme val="minor"/>
    </font>
    <font>
      <b/>
      <sz val="10"/>
      <name val="Arial"/>
      <family val="2"/>
    </font>
    <font>
      <sz val="10"/>
      <name val="Arial"/>
      <family val="2"/>
    </font>
    <font>
      <sz val="10"/>
      <color theme="0" tint="-0.499984740745262"/>
      <name val="Arial"/>
      <family val="2"/>
    </font>
    <font>
      <i/>
      <sz val="10"/>
      <name val="Arial"/>
      <family val="2"/>
    </font>
    <font>
      <b/>
      <sz val="9"/>
      <color indexed="81"/>
      <name val="Tahoma"/>
      <family val="2"/>
    </font>
    <font>
      <sz val="9"/>
      <color indexed="81"/>
      <name val="Tahoma"/>
      <family val="2"/>
    </font>
    <font>
      <b/>
      <sz val="15"/>
      <color theme="3"/>
      <name val="Calibri"/>
      <family val="2"/>
      <scheme val="minor"/>
    </font>
    <font>
      <b/>
      <sz val="14"/>
      <name val="Calibri"/>
      <family val="2"/>
    </font>
    <font>
      <b/>
      <sz val="16"/>
      <name val="Calibri"/>
      <family val="2"/>
    </font>
    <font>
      <sz val="12"/>
      <name val="Calibri"/>
      <family val="2"/>
    </font>
    <font>
      <b/>
      <sz val="14"/>
      <name val="Calibri"/>
      <family val="2"/>
      <scheme val="minor"/>
    </font>
    <font>
      <b/>
      <sz val="12"/>
      <color indexed="56"/>
      <name val="Calibri"/>
      <family val="2"/>
    </font>
    <font>
      <sz val="12"/>
      <color indexed="56"/>
      <name val="Calibri"/>
      <family val="2"/>
    </font>
    <font>
      <sz val="10"/>
      <color indexed="56"/>
      <name val="Calibri"/>
      <family val="2"/>
    </font>
    <font>
      <b/>
      <sz val="12"/>
      <name val="Calibri"/>
      <family val="2"/>
      <scheme val="minor"/>
    </font>
    <font>
      <b/>
      <sz val="11"/>
      <name val="Calibri"/>
      <family val="2"/>
      <scheme val="minor"/>
    </font>
    <font>
      <sz val="11"/>
      <name val="Calibri"/>
      <family val="2"/>
      <scheme val="minor"/>
    </font>
    <font>
      <vertAlign val="superscript"/>
      <sz val="11"/>
      <name val="Calibri"/>
      <family val="2"/>
    </font>
    <font>
      <i/>
      <sz val="11"/>
      <name val="Calibri"/>
      <family val="2"/>
      <scheme val="minor"/>
    </font>
    <font>
      <b/>
      <sz val="8"/>
      <color indexed="81"/>
      <name val="Tahoma"/>
      <family val="2"/>
    </font>
    <font>
      <sz val="8"/>
      <color indexed="81"/>
      <name val="Tahoma"/>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theme="4" tint="0.79998168889431442"/>
      </patternFill>
    </fill>
  </fills>
  <borders count="30">
    <border>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ck">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indexed="64"/>
      </right>
      <top/>
      <bottom style="thin">
        <color theme="0"/>
      </bottom>
      <diagonal/>
    </border>
    <border>
      <left/>
      <right/>
      <top/>
      <bottom style="thin">
        <color theme="0"/>
      </bottom>
      <diagonal/>
    </border>
    <border>
      <left/>
      <right style="thin">
        <color theme="0"/>
      </right>
      <top/>
      <bottom style="thin">
        <color theme="0"/>
      </bottom>
      <diagonal/>
    </border>
    <border>
      <left/>
      <right style="medium">
        <color indexed="64"/>
      </right>
      <top/>
      <bottom style="thin">
        <color theme="0"/>
      </bottom>
      <diagonal/>
    </border>
    <border>
      <left/>
      <right style="thin">
        <color theme="0"/>
      </right>
      <top/>
      <bottom/>
      <diagonal/>
    </border>
    <border>
      <left style="medium">
        <color indexed="64"/>
      </left>
      <right style="thin">
        <color indexed="64"/>
      </right>
      <top style="thin">
        <color theme="0"/>
      </top>
      <bottom style="thin">
        <color theme="0"/>
      </bottom>
      <diagonal/>
    </border>
    <border>
      <left/>
      <right style="thin">
        <color theme="0"/>
      </right>
      <top style="thin">
        <color theme="0"/>
      </top>
      <bottom style="thin">
        <color indexed="64"/>
      </bottom>
      <diagonal/>
    </border>
    <border>
      <left/>
      <right style="medium">
        <color indexed="64"/>
      </right>
      <top style="thin">
        <color theme="0"/>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theme="0"/>
      </right>
      <top/>
      <bottom style="medium">
        <color indexed="64"/>
      </bottom>
      <diagonal/>
    </border>
    <border>
      <left/>
      <right style="medium">
        <color indexed="64"/>
      </right>
      <top/>
      <bottom style="medium">
        <color indexed="64"/>
      </bottom>
      <diagonal/>
    </border>
    <border>
      <left style="thin">
        <color indexed="64"/>
      </left>
      <right/>
      <top style="thin">
        <color theme="0"/>
      </top>
      <bottom style="thin">
        <color indexed="64"/>
      </bottom>
      <diagonal/>
    </border>
  </borders>
  <cellStyleXfs count="6">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2" fillId="0" borderId="9" applyNumberFormat="0" applyFill="0" applyAlignment="0" applyProtection="0"/>
  </cellStyleXfs>
  <cellXfs count="113">
    <xf numFmtId="0" fontId="0" fillId="0" borderId="0" xfId="0"/>
    <xf numFmtId="0" fontId="2" fillId="2" borderId="1" xfId="2" applyFont="1" applyFill="1" applyBorder="1" applyAlignment="1">
      <alignment horizontal="left"/>
    </xf>
    <xf numFmtId="0" fontId="1" fillId="0" borderId="0" xfId="2"/>
    <xf numFmtId="164" fontId="1" fillId="2" borderId="2" xfId="2" applyNumberFormat="1" applyFill="1" applyBorder="1"/>
    <xf numFmtId="164" fontId="1" fillId="2" borderId="0" xfId="2" applyNumberFormat="1" applyFill="1" applyBorder="1" applyAlignment="1">
      <alignment horizontal="center"/>
    </xf>
    <xf numFmtId="164" fontId="1" fillId="2" borderId="0" xfId="2" applyNumberFormat="1" applyFill="1" applyBorder="1"/>
    <xf numFmtId="164" fontId="1" fillId="2" borderId="3" xfId="2" applyNumberFormat="1" applyFill="1" applyBorder="1"/>
    <xf numFmtId="164" fontId="1" fillId="2" borderId="4" xfId="2" applyNumberFormat="1" applyFill="1" applyBorder="1"/>
    <xf numFmtId="164" fontId="1" fillId="2" borderId="1" xfId="2" applyNumberFormat="1" applyFill="1" applyBorder="1" applyAlignment="1">
      <alignment horizontal="center"/>
    </xf>
    <xf numFmtId="164" fontId="1" fillId="2" borderId="1" xfId="2" applyNumberFormat="1" applyFill="1" applyBorder="1"/>
    <xf numFmtId="164" fontId="1" fillId="2" borderId="5" xfId="2" applyNumberFormat="1" applyFill="1" applyBorder="1"/>
    <xf numFmtId="164" fontId="2" fillId="2" borderId="6" xfId="2" applyNumberFormat="1" applyFont="1" applyFill="1" applyBorder="1"/>
    <xf numFmtId="164" fontId="2" fillId="2" borderId="7" xfId="2" applyNumberFormat="1" applyFont="1" applyFill="1" applyBorder="1" applyAlignment="1">
      <alignment horizontal="center"/>
    </xf>
    <xf numFmtId="164" fontId="2" fillId="2" borderId="0" xfId="2" applyNumberFormat="1" applyFont="1" applyFill="1" applyBorder="1" applyAlignment="1">
      <alignment horizontal="center"/>
    </xf>
    <xf numFmtId="164" fontId="2" fillId="2" borderId="0" xfId="2" applyNumberFormat="1" applyFont="1" applyFill="1" applyBorder="1"/>
    <xf numFmtId="164" fontId="2" fillId="2" borderId="3" xfId="2" applyNumberFormat="1" applyFont="1" applyFill="1" applyBorder="1"/>
    <xf numFmtId="164" fontId="1" fillId="2" borderId="6" xfId="2" applyNumberFormat="1" applyFill="1" applyBorder="1"/>
    <xf numFmtId="0" fontId="1" fillId="2" borderId="8" xfId="2" applyFill="1" applyBorder="1"/>
    <xf numFmtId="9" fontId="2" fillId="0" borderId="1" xfId="3" applyNumberFormat="1" applyFont="1" applyFill="1" applyBorder="1" applyAlignment="1">
      <alignment horizontal="center"/>
    </xf>
    <xf numFmtId="9" fontId="2" fillId="2" borderId="1" xfId="3" applyNumberFormat="1" applyFont="1" applyFill="1" applyBorder="1" applyAlignment="1">
      <alignment horizontal="center"/>
    </xf>
    <xf numFmtId="9" fontId="2" fillId="2" borderId="1" xfId="3" applyFont="1" applyFill="1" applyBorder="1"/>
    <xf numFmtId="9" fontId="0" fillId="2" borderId="1" xfId="3" applyFont="1" applyFill="1" applyBorder="1"/>
    <xf numFmtId="9" fontId="0" fillId="2" borderId="5" xfId="3" applyFont="1" applyFill="1" applyBorder="1"/>
    <xf numFmtId="0" fontId="2" fillId="2" borderId="0" xfId="3" applyNumberFormat="1" applyFont="1" applyFill="1" applyBorder="1"/>
    <xf numFmtId="165" fontId="1" fillId="0" borderId="0" xfId="2" applyNumberFormat="1"/>
    <xf numFmtId="0" fontId="1" fillId="0" borderId="0" xfId="2" applyFill="1"/>
    <xf numFmtId="0" fontId="1" fillId="0" borderId="0" xfId="2" applyFill="1" applyAlignment="1">
      <alignment horizontal="right"/>
    </xf>
    <xf numFmtId="0" fontId="6" fillId="0" borderId="0" xfId="2" applyFont="1" applyAlignment="1">
      <alignment horizontal="center" vertical="center" wrapText="1"/>
    </xf>
    <xf numFmtId="0" fontId="6" fillId="3" borderId="0" xfId="2" applyFont="1" applyFill="1" applyAlignment="1">
      <alignment horizontal="center" vertical="center" wrapText="1"/>
    </xf>
    <xf numFmtId="0" fontId="6" fillId="0" borderId="0" xfId="2" applyFont="1" applyFill="1" applyAlignment="1">
      <alignment horizontal="center" vertical="center" wrapText="1"/>
    </xf>
    <xf numFmtId="0" fontId="7" fillId="0" borderId="0" xfId="2" applyFont="1"/>
    <xf numFmtId="0" fontId="8" fillId="0" borderId="0" xfId="2" applyFont="1" applyAlignment="1">
      <alignment wrapText="1"/>
    </xf>
    <xf numFmtId="0" fontId="7" fillId="4" borderId="0" xfId="2" applyFont="1" applyFill="1" applyAlignment="1">
      <alignment wrapText="1"/>
    </xf>
    <xf numFmtId="0" fontId="7" fillId="4" borderId="0" xfId="2" applyFont="1" applyFill="1"/>
    <xf numFmtId="0" fontId="9" fillId="4" borderId="0" xfId="2" applyFont="1" applyFill="1" applyAlignment="1">
      <alignment wrapText="1"/>
    </xf>
    <xf numFmtId="0" fontId="8" fillId="0" borderId="0" xfId="2" applyFont="1"/>
    <xf numFmtId="9" fontId="7" fillId="0" borderId="0" xfId="3" applyFont="1"/>
    <xf numFmtId="0" fontId="0" fillId="0" borderId="0" xfId="0" applyFill="1"/>
    <xf numFmtId="0" fontId="0" fillId="5" borderId="0" xfId="0" applyNumberFormat="1" applyFont="1" applyFill="1" applyBorder="1" applyAlignment="1" applyProtection="1"/>
    <xf numFmtId="0" fontId="7" fillId="5" borderId="0" xfId="2" applyFont="1" applyFill="1"/>
    <xf numFmtId="0" fontId="7" fillId="0" borderId="0" xfId="2" applyFont="1" applyFill="1"/>
    <xf numFmtId="0" fontId="6" fillId="6" borderId="0" xfId="0" applyFont="1" applyFill="1"/>
    <xf numFmtId="0" fontId="7" fillId="6" borderId="0" xfId="2" applyFont="1" applyFill="1"/>
    <xf numFmtId="0" fontId="8" fillId="6" borderId="0" xfId="2" applyFont="1" applyFill="1"/>
    <xf numFmtId="9" fontId="7" fillId="6" borderId="0" xfId="3" applyFont="1" applyFill="1"/>
    <xf numFmtId="0" fontId="7" fillId="7" borderId="0" xfId="0" applyFont="1" applyFill="1"/>
    <xf numFmtId="0" fontId="7" fillId="7" borderId="0" xfId="2" applyFont="1" applyFill="1"/>
    <xf numFmtId="0" fontId="8" fillId="7" borderId="0" xfId="2" applyFont="1" applyFill="1"/>
    <xf numFmtId="0" fontId="6" fillId="0" borderId="0" xfId="0" applyFont="1"/>
    <xf numFmtId="0" fontId="7" fillId="0" borderId="0" xfId="0" applyFont="1"/>
    <xf numFmtId="0" fontId="8" fillId="0" borderId="0" xfId="2" applyFont="1" applyFill="1"/>
    <xf numFmtId="0" fontId="0" fillId="3" borderId="0" xfId="0" applyFill="1"/>
    <xf numFmtId="0" fontId="1" fillId="0" borderId="0" xfId="4" applyAlignment="1">
      <alignment wrapText="1"/>
    </xf>
    <xf numFmtId="0" fontId="1" fillId="3" borderId="0" xfId="4" applyFont="1" applyFill="1" applyAlignment="1">
      <alignment wrapText="1"/>
    </xf>
    <xf numFmtId="0" fontId="1" fillId="0" borderId="0" xfId="4" applyFill="1" applyAlignment="1">
      <alignment wrapText="1"/>
    </xf>
    <xf numFmtId="0" fontId="1" fillId="0" borderId="0" xfId="4" applyFont="1" applyFill="1" applyAlignment="1">
      <alignment wrapText="1"/>
    </xf>
    <xf numFmtId="0" fontId="1" fillId="0" borderId="0" xfId="4"/>
    <xf numFmtId="9" fontId="0" fillId="0" borderId="0" xfId="1" applyFont="1"/>
    <xf numFmtId="0" fontId="1" fillId="0" borderId="0" xfId="4" applyFont="1"/>
    <xf numFmtId="0" fontId="2" fillId="0" borderId="0" xfId="0" applyFont="1"/>
    <xf numFmtId="4" fontId="2" fillId="0" borderId="0" xfId="0" applyNumberFormat="1" applyFont="1"/>
    <xf numFmtId="0" fontId="13" fillId="8" borderId="10" xfId="5" applyFont="1" applyFill="1" applyBorder="1" applyAlignment="1">
      <alignment horizontal="left" vertical="center" wrapText="1"/>
    </xf>
    <xf numFmtId="0" fontId="13" fillId="8" borderId="11" xfId="5" applyFont="1" applyFill="1" applyBorder="1" applyAlignment="1">
      <alignment horizontal="left" vertical="center" wrapText="1"/>
    </xf>
    <xf numFmtId="0" fontId="16" fillId="8" borderId="11" xfId="5" applyFont="1" applyFill="1" applyBorder="1" applyAlignment="1">
      <alignment horizontal="left" vertical="center" wrapText="1"/>
    </xf>
    <xf numFmtId="0" fontId="16" fillId="8" borderId="12" xfId="5" applyFont="1" applyFill="1" applyBorder="1" applyAlignment="1">
      <alignment horizontal="left" vertical="center" wrapText="1"/>
    </xf>
    <xf numFmtId="0" fontId="17" fillId="6" borderId="0" xfId="5" applyFont="1" applyFill="1" applyBorder="1" applyAlignment="1">
      <alignment horizontal="left" vertical="top" wrapText="1"/>
    </xf>
    <xf numFmtId="0" fontId="0" fillId="2" borderId="0" xfId="0" applyFill="1"/>
    <xf numFmtId="0" fontId="13" fillId="2" borderId="0" xfId="5" applyFont="1" applyFill="1" applyBorder="1" applyAlignment="1">
      <alignment horizontal="left" vertical="center" wrapText="1"/>
    </xf>
    <xf numFmtId="0" fontId="16" fillId="2" borderId="0" xfId="5" applyFont="1" applyFill="1" applyBorder="1" applyAlignment="1">
      <alignment horizontal="left" vertical="center" wrapText="1"/>
    </xf>
    <xf numFmtId="0" fontId="20" fillId="2" borderId="0" xfId="0" applyFont="1" applyFill="1" applyBorder="1" applyAlignment="1">
      <alignment horizontal="left" wrapText="1"/>
    </xf>
    <xf numFmtId="0" fontId="20" fillId="2" borderId="0" xfId="0" applyFont="1" applyFill="1" applyBorder="1" applyAlignment="1">
      <alignment horizontal="center" wrapText="1"/>
    </xf>
    <xf numFmtId="0" fontId="21" fillId="2" borderId="0" xfId="0" applyFont="1" applyFill="1" applyBorder="1" applyAlignment="1">
      <alignment horizontal="center"/>
    </xf>
    <xf numFmtId="0" fontId="22" fillId="2" borderId="13" xfId="0" applyFont="1" applyFill="1" applyBorder="1"/>
    <xf numFmtId="1" fontId="22" fillId="2" borderId="14" xfId="0" applyNumberFormat="1" applyFont="1" applyFill="1" applyBorder="1"/>
    <xf numFmtId="3" fontId="22" fillId="2" borderId="15" xfId="0" applyNumberFormat="1" applyFont="1" applyFill="1" applyBorder="1" applyAlignment="1">
      <alignment horizontal="center"/>
    </xf>
    <xf numFmtId="3" fontId="22" fillId="2" borderId="16" xfId="0" applyNumberFormat="1" applyFont="1" applyFill="1" applyBorder="1" applyAlignment="1">
      <alignment horizontal="center"/>
    </xf>
    <xf numFmtId="0" fontId="22" fillId="2" borderId="17" xfId="0" applyFont="1" applyFill="1" applyBorder="1"/>
    <xf numFmtId="1" fontId="22" fillId="2" borderId="18" xfId="0" applyNumberFormat="1" applyFont="1" applyFill="1" applyBorder="1"/>
    <xf numFmtId="3" fontId="22" fillId="2" borderId="19" xfId="0" applyNumberFormat="1" applyFont="1" applyFill="1" applyBorder="1" applyAlignment="1">
      <alignment horizontal="center"/>
    </xf>
    <xf numFmtId="3" fontId="22" fillId="2" borderId="20" xfId="0" applyNumberFormat="1" applyFont="1" applyFill="1" applyBorder="1" applyAlignment="1">
      <alignment horizontal="center"/>
    </xf>
    <xf numFmtId="3" fontId="24" fillId="2" borderId="19" xfId="0" applyNumberFormat="1" applyFont="1" applyFill="1" applyBorder="1" applyAlignment="1">
      <alignment horizontal="center"/>
    </xf>
    <xf numFmtId="3" fontId="24" fillId="2" borderId="20" xfId="0" applyNumberFormat="1" applyFont="1" applyFill="1" applyBorder="1" applyAlignment="1">
      <alignment horizontal="center"/>
    </xf>
    <xf numFmtId="164" fontId="24" fillId="2" borderId="19" xfId="0" applyNumberFormat="1" applyFont="1" applyFill="1" applyBorder="1" applyAlignment="1">
      <alignment horizontal="center"/>
    </xf>
    <xf numFmtId="3" fontId="22" fillId="9" borderId="19" xfId="0" applyNumberFormat="1" applyFont="1" applyFill="1" applyBorder="1" applyAlignment="1">
      <alignment horizontal="center"/>
    </xf>
    <xf numFmtId="3" fontId="22" fillId="9" borderId="20" xfId="0" applyNumberFormat="1" applyFont="1" applyFill="1" applyBorder="1" applyAlignment="1">
      <alignment horizontal="center"/>
    </xf>
    <xf numFmtId="0" fontId="22" fillId="9" borderId="17" xfId="0" applyFont="1" applyFill="1" applyBorder="1"/>
    <xf numFmtId="1" fontId="22" fillId="9" borderId="0" xfId="0" applyNumberFormat="1" applyFont="1" applyFill="1" applyBorder="1"/>
    <xf numFmtId="3" fontId="22" fillId="2" borderId="21" xfId="0" applyNumberFormat="1" applyFont="1" applyFill="1" applyBorder="1" applyAlignment="1">
      <alignment horizontal="center"/>
    </xf>
    <xf numFmtId="0" fontId="22" fillId="2" borderId="22" xfId="0" applyFont="1" applyFill="1" applyBorder="1"/>
    <xf numFmtId="3" fontId="22" fillId="2" borderId="1" xfId="0" applyNumberFormat="1" applyFont="1" applyFill="1" applyBorder="1" applyAlignment="1">
      <alignment horizontal="center"/>
    </xf>
    <xf numFmtId="3" fontId="22" fillId="2" borderId="23" xfId="0" applyNumberFormat="1" applyFont="1" applyFill="1" applyBorder="1" applyAlignment="1">
      <alignment horizontal="center"/>
    </xf>
    <xf numFmtId="3" fontId="22" fillId="2" borderId="24" xfId="0" applyNumberFormat="1" applyFont="1" applyFill="1" applyBorder="1" applyAlignment="1">
      <alignment horizontal="center"/>
    </xf>
    <xf numFmtId="0" fontId="21" fillId="2" borderId="17" xfId="0" applyFont="1" applyFill="1" applyBorder="1"/>
    <xf numFmtId="3" fontId="21" fillId="2" borderId="18" xfId="0" applyNumberFormat="1" applyFont="1" applyFill="1" applyBorder="1"/>
    <xf numFmtId="3" fontId="21" fillId="9" borderId="19" xfId="0" applyNumberFormat="1" applyFont="1" applyFill="1" applyBorder="1" applyAlignment="1">
      <alignment horizontal="center"/>
    </xf>
    <xf numFmtId="3" fontId="21" fillId="2" borderId="20" xfId="0" applyNumberFormat="1" applyFont="1" applyFill="1" applyBorder="1" applyAlignment="1">
      <alignment horizontal="center"/>
    </xf>
    <xf numFmtId="3" fontId="21" fillId="2" borderId="19" xfId="0" applyNumberFormat="1" applyFont="1" applyFill="1" applyBorder="1" applyAlignment="1">
      <alignment horizontal="center"/>
    </xf>
    <xf numFmtId="1" fontId="22" fillId="9" borderId="19" xfId="0" applyNumberFormat="1" applyFont="1" applyFill="1" applyBorder="1" applyAlignment="1">
      <alignment horizontal="center"/>
    </xf>
    <xf numFmtId="1" fontId="22" fillId="2" borderId="19" xfId="0" applyNumberFormat="1" applyFont="1" applyFill="1" applyBorder="1" applyAlignment="1">
      <alignment horizontal="center"/>
    </xf>
    <xf numFmtId="0" fontId="21" fillId="2" borderId="18" xfId="0" applyFont="1" applyFill="1" applyBorder="1"/>
    <xf numFmtId="9" fontId="22" fillId="2" borderId="19" xfId="1" applyFont="1" applyFill="1" applyBorder="1" applyAlignment="1">
      <alignment horizontal="center" wrapText="1"/>
    </xf>
    <xf numFmtId="9" fontId="22" fillId="2" borderId="19" xfId="1" applyFont="1" applyFill="1" applyBorder="1" applyAlignment="1">
      <alignment horizontal="center"/>
    </xf>
    <xf numFmtId="9" fontId="22" fillId="2" borderId="20" xfId="1" applyFont="1" applyFill="1" applyBorder="1" applyAlignment="1">
      <alignment horizontal="center"/>
    </xf>
    <xf numFmtId="0" fontId="21" fillId="2" borderId="25" xfId="0" applyFont="1" applyFill="1" applyBorder="1"/>
    <xf numFmtId="3" fontId="21" fillId="2" borderId="26" xfId="0" applyNumberFormat="1" applyFont="1" applyFill="1" applyBorder="1"/>
    <xf numFmtId="3" fontId="21" fillId="2" borderId="27" xfId="0" applyNumberFormat="1" applyFont="1" applyFill="1" applyBorder="1" applyAlignment="1">
      <alignment horizontal="center"/>
    </xf>
    <xf numFmtId="3" fontId="21" fillId="2" borderId="28" xfId="0" applyNumberFormat="1" applyFont="1" applyFill="1" applyBorder="1" applyAlignment="1">
      <alignment horizontal="center"/>
    </xf>
    <xf numFmtId="1" fontId="22" fillId="2" borderId="1" xfId="0" applyNumberFormat="1" applyFont="1" applyFill="1" applyBorder="1"/>
    <xf numFmtId="1" fontId="22" fillId="2" borderId="0" xfId="0" applyNumberFormat="1" applyFont="1" applyFill="1" applyBorder="1"/>
    <xf numFmtId="4" fontId="22" fillId="2" borderId="29" xfId="0" applyNumberFormat="1" applyFont="1" applyFill="1" applyBorder="1"/>
    <xf numFmtId="164" fontId="1" fillId="2" borderId="0" xfId="2" applyNumberFormat="1" applyFont="1" applyFill="1" applyBorder="1" applyAlignment="1">
      <alignment horizontal="center"/>
    </xf>
    <xf numFmtId="0" fontId="2" fillId="2" borderId="1" xfId="2" applyFont="1" applyFill="1" applyBorder="1" applyAlignment="1">
      <alignment horizontal="center"/>
    </xf>
    <xf numFmtId="164" fontId="0" fillId="2" borderId="0" xfId="3" applyNumberFormat="1" applyFont="1" applyFill="1" applyBorder="1"/>
  </cellXfs>
  <cellStyles count="6">
    <cellStyle name="Normal" xfId="0" builtinId="0"/>
    <cellStyle name="Normal 3" xfId="4"/>
    <cellStyle name="Normal 5" xfId="2"/>
    <cellStyle name="Procent" xfId="1" builtinId="5"/>
    <cellStyle name="Procent 4" xfId="3"/>
    <cellStyle name="Rubrik 1" xfId="5" builtinId="1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3</xdr:row>
      <xdr:rowOff>0</xdr:rowOff>
    </xdr:from>
    <xdr:to>
      <xdr:col>18</xdr:col>
      <xdr:colOff>567078</xdr:colOff>
      <xdr:row>28</xdr:row>
      <xdr:rowOff>148998</xdr:rowOff>
    </xdr:to>
    <xdr:sp macro="" textlink="">
      <xdr:nvSpPr>
        <xdr:cNvPr id="2" name="textruta 1"/>
        <xdr:cNvSpPr txBox="1"/>
      </xdr:nvSpPr>
      <xdr:spPr>
        <a:xfrm>
          <a:off x="14420850" y="876300"/>
          <a:ext cx="3615078" cy="50829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400" b="1" baseline="30000"/>
            <a:t>1</a:t>
          </a:r>
          <a:r>
            <a:rPr lang="sv-SE" sz="1400" b="1"/>
            <a:t> </a:t>
          </a:r>
          <a:r>
            <a:rPr lang="sv-SE" sz="1400"/>
            <a:t>E01,</a:t>
          </a:r>
          <a:r>
            <a:rPr lang="sv-SE" sz="1400" baseline="0"/>
            <a:t> EO2 inkl. WRD, EO3-5</a:t>
          </a:r>
        </a:p>
        <a:p>
          <a:endParaRPr lang="sv-SE" sz="1400" baseline="0"/>
        </a:p>
        <a:p>
          <a:r>
            <a:rPr lang="sv-SE" sz="1400" baseline="0"/>
            <a:t>Allokering mellan bränslen till värme och el har skett med hjälp av alternativproduktionsmetoden.</a:t>
          </a:r>
          <a:br>
            <a:rPr lang="sv-SE" sz="1400" baseline="0"/>
          </a:br>
          <a:r>
            <a:rPr lang="sv-SE" sz="1400" baseline="0"/>
            <a:t>Värme från värmepumpar inkluderar tillförd värme från värmekälla + tillförd el.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d\AppData\Local\Microsoft\Windows\Temporary%20Internet%20Files\Content.Outlook\UQT03KYO\Publiceringsfil%20140616%20ol&#229;st%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venskfjarrvarme.se/Global/Statistik/Excel-filer/Statistik%202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gen hetvattenprod"/>
      <sheetName val="Köpt hetvatten"/>
      <sheetName val="Kraftvärmeprod"/>
      <sheetName val="Allokerad kvv"/>
      <sheetName val="Justerad allokering"/>
      <sheetName val="Slutlig allokering"/>
      <sheetName val="Allokerat till el"/>
      <sheetName val="Spillvärme"/>
      <sheetName val="Miljö"/>
      <sheetName val="Leveranser"/>
      <sheetName val="Tillförd energi"/>
      <sheetName val="Totalt"/>
      <sheetName val="Sammanfattning bränslen"/>
      <sheetName val="Miljövärden kval.gr 140603"/>
      <sheetName val="Miljövärden urval för publ"/>
      <sheetName val="Miljövärden för publ företag"/>
      <sheetName val="Miljövärden för publ nät"/>
      <sheetName val="Underlagsinformation"/>
      <sheetName val="Underlag till diagram"/>
      <sheetName val="Redovisning för kunder"/>
      <sheetName val="Emissionsfaktorer"/>
    </sheetNames>
    <sheetDataSet>
      <sheetData sheetId="0"/>
      <sheetData sheetId="1"/>
      <sheetData sheetId="2"/>
      <sheetData sheetId="3"/>
      <sheetData sheetId="4"/>
      <sheetData sheetId="5">
        <row r="2">
          <cell r="B2" t="str">
            <v>Nät</v>
          </cell>
          <cell r="C2" t="str">
            <v>Avfall</v>
          </cell>
          <cell r="D2" t="str">
            <v>Avfallsgas/restgas</v>
          </cell>
          <cell r="E2" t="str">
            <v>Bark</v>
          </cell>
          <cell r="F2" t="str">
            <v>Bioolja</v>
          </cell>
          <cell r="G2" t="str">
            <v>EO1</v>
          </cell>
          <cell r="H2" t="str">
            <v>EO2, inkl WRD</v>
          </cell>
          <cell r="I2" t="str">
            <v>EO3-5</v>
          </cell>
          <cell r="J2" t="str">
            <v>Grot</v>
          </cell>
          <cell r="K2" t="str">
            <v>Hjälpel kraftvärme</v>
          </cell>
          <cell r="L2" t="str">
            <v>Naturgas</v>
          </cell>
          <cell r="M2" t="str">
            <v>RT-flis</v>
          </cell>
          <cell r="N2" t="str">
            <v>Rökgaskondensering</v>
          </cell>
          <cell r="O2" t="str">
            <v>Spån</v>
          </cell>
          <cell r="P2" t="str">
            <v>Stamvedsflis</v>
          </cell>
          <cell r="Q2" t="str">
            <v>Stenkol</v>
          </cell>
          <cell r="R2" t="str">
            <v>Tallbeckolja</v>
          </cell>
          <cell r="S2" t="str">
            <v>Torv (fjärrvärme och el)</v>
          </cell>
          <cell r="T2" t="str">
            <v>Träbriketter</v>
          </cell>
          <cell r="U2" t="str">
            <v>Träpellets</v>
          </cell>
          <cell r="V2" t="str">
            <v>Träpulver</v>
          </cell>
          <cell r="W2" t="str">
            <v>Åkergrödor</v>
          </cell>
          <cell r="X2" t="str">
            <v>Övrigt fossilt</v>
          </cell>
          <cell r="Y2" t="str">
            <v>Övrigt förädlat biobränsle</v>
          </cell>
          <cell r="Z2" t="str">
            <v>Övrigt oförädlat biobränsle</v>
          </cell>
          <cell r="AA2">
            <v>0</v>
          </cell>
          <cell r="AB2">
            <v>0</v>
          </cell>
          <cell r="AE2" t="str">
            <v>Summa justerad allokerad tillförd energi:</v>
          </cell>
          <cell r="AG2" t="str">
            <v>Summa justerad allokerad tillförd energi (utan hjälpel):</v>
          </cell>
          <cell r="AH2" t="str">
            <v>Summa justerad allokerad tillförd energi (utan hjälpel och rökgaskondensering):</v>
          </cell>
          <cell r="AI2" t="str">
            <v>Andel av bränsle i kvv som allokerats till värme, exklusive rökgaskondensering och hjälpel</v>
          </cell>
        </row>
        <row r="3">
          <cell r="B3" t="str">
            <v>Jämjö</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E3">
            <v>0</v>
          </cell>
          <cell r="AG3">
            <v>0</v>
          </cell>
          <cell r="AH3">
            <v>0</v>
          </cell>
          <cell r="AI3" t="str">
            <v/>
          </cell>
        </row>
        <row r="4">
          <cell r="B4" t="str">
            <v>Karlskrona</v>
          </cell>
          <cell r="C4">
            <v>0</v>
          </cell>
          <cell r="D4">
            <v>0</v>
          </cell>
          <cell r="E4">
            <v>0</v>
          </cell>
          <cell r="F4">
            <v>0</v>
          </cell>
          <cell r="G4">
            <v>9.5136999999999999E-2</v>
          </cell>
          <cell r="H4">
            <v>0</v>
          </cell>
          <cell r="I4">
            <v>0</v>
          </cell>
          <cell r="J4">
            <v>155.97900000000001</v>
          </cell>
          <cell r="K4">
            <v>6.1167899999999999</v>
          </cell>
          <cell r="L4">
            <v>0</v>
          </cell>
          <cell r="M4">
            <v>0</v>
          </cell>
          <cell r="N4">
            <v>41.271999999999998</v>
          </cell>
          <cell r="O4">
            <v>0</v>
          </cell>
          <cell r="P4">
            <v>0</v>
          </cell>
          <cell r="Q4">
            <v>0</v>
          </cell>
          <cell r="R4">
            <v>0</v>
          </cell>
          <cell r="S4">
            <v>0</v>
          </cell>
          <cell r="T4">
            <v>0</v>
          </cell>
          <cell r="U4">
            <v>0</v>
          </cell>
          <cell r="V4">
            <v>0</v>
          </cell>
          <cell r="W4">
            <v>0</v>
          </cell>
          <cell r="X4">
            <v>0</v>
          </cell>
          <cell r="Y4">
            <v>0</v>
          </cell>
          <cell r="Z4">
            <v>0</v>
          </cell>
          <cell r="AA4">
            <v>0</v>
          </cell>
          <cell r="AB4">
            <v>0</v>
          </cell>
          <cell r="AE4">
            <v>203.46292700000001</v>
          </cell>
          <cell r="AG4">
            <v>197.346137</v>
          </cell>
          <cell r="AH4">
            <v>156.07413700000001</v>
          </cell>
          <cell r="AI4">
            <v>0.57825581964024386</v>
          </cell>
        </row>
        <row r="5">
          <cell r="B5" t="str">
            <v>Nättraby</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E5">
            <v>0</v>
          </cell>
          <cell r="AG5">
            <v>0</v>
          </cell>
          <cell r="AH5">
            <v>0</v>
          </cell>
          <cell r="AI5" t="str">
            <v/>
          </cell>
        </row>
        <row r="6">
          <cell r="B6" t="str">
            <v>Rödeby</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E6">
            <v>0</v>
          </cell>
          <cell r="AG6">
            <v>0</v>
          </cell>
          <cell r="AH6">
            <v>0</v>
          </cell>
          <cell r="AI6" t="str">
            <v/>
          </cell>
        </row>
        <row r="7">
          <cell r="B7" t="str">
            <v>Sturkö</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E7">
            <v>0</v>
          </cell>
          <cell r="AG7">
            <v>0</v>
          </cell>
          <cell r="AH7">
            <v>0</v>
          </cell>
          <cell r="AI7" t="str">
            <v/>
          </cell>
        </row>
        <row r="8">
          <cell r="B8" t="str">
            <v>Alingsås</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E8">
            <v>0</v>
          </cell>
          <cell r="AG8">
            <v>0</v>
          </cell>
          <cell r="AH8">
            <v>0</v>
          </cell>
          <cell r="AI8" t="str">
            <v/>
          </cell>
        </row>
        <row r="9">
          <cell r="B9" t="str">
            <v>Alvesta</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E9">
            <v>0</v>
          </cell>
          <cell r="AG9">
            <v>0</v>
          </cell>
          <cell r="AH9">
            <v>0</v>
          </cell>
          <cell r="AI9" t="str">
            <v/>
          </cell>
        </row>
        <row r="10">
          <cell r="B10" t="str">
            <v>Moheda</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E10">
            <v>0</v>
          </cell>
          <cell r="AG10">
            <v>0</v>
          </cell>
          <cell r="AH10">
            <v>0</v>
          </cell>
          <cell r="AI10" t="str">
            <v/>
          </cell>
        </row>
        <row r="11">
          <cell r="B11" t="str">
            <v>Vislanda</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E11">
            <v>0</v>
          </cell>
          <cell r="AG11">
            <v>0</v>
          </cell>
          <cell r="AH11">
            <v>0</v>
          </cell>
          <cell r="AI11" t="str">
            <v/>
          </cell>
        </row>
        <row r="12">
          <cell r="B12" t="str">
            <v>Arboga</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E12">
            <v>0</v>
          </cell>
          <cell r="AG12">
            <v>0</v>
          </cell>
          <cell r="AH12">
            <v>0</v>
          </cell>
          <cell r="AI12" t="str">
            <v/>
          </cell>
        </row>
        <row r="13">
          <cell r="B13" t="str">
            <v>Arvidsjaur</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E13">
            <v>0</v>
          </cell>
          <cell r="AG13">
            <v>0</v>
          </cell>
          <cell r="AH13">
            <v>0</v>
          </cell>
          <cell r="AI13" t="str">
            <v/>
          </cell>
        </row>
        <row r="14">
          <cell r="B14" t="str">
            <v>Arvika</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E14">
            <v>0</v>
          </cell>
          <cell r="AG14">
            <v>0</v>
          </cell>
          <cell r="AH14">
            <v>0</v>
          </cell>
          <cell r="AI14" t="str">
            <v/>
          </cell>
        </row>
        <row r="15">
          <cell r="B15" t="str">
            <v>Bengtsfors</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E15">
            <v>0</v>
          </cell>
          <cell r="AG15">
            <v>0</v>
          </cell>
          <cell r="AH15">
            <v>0</v>
          </cell>
          <cell r="AI15" t="str">
            <v/>
          </cell>
        </row>
        <row r="16">
          <cell r="B16" t="str">
            <v>Bergby</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E16">
            <v>0</v>
          </cell>
          <cell r="AG16">
            <v>0</v>
          </cell>
          <cell r="AH16">
            <v>0</v>
          </cell>
          <cell r="AI16" t="str">
            <v/>
          </cell>
        </row>
        <row r="17">
          <cell r="B17" t="str">
            <v>Bortagen</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E17">
            <v>0</v>
          </cell>
          <cell r="AG17">
            <v>0</v>
          </cell>
          <cell r="AH17">
            <v>0</v>
          </cell>
          <cell r="AI17" t="str">
            <v/>
          </cell>
        </row>
        <row r="18">
          <cell r="B18" t="str">
            <v>Bortaget</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E18">
            <v>0</v>
          </cell>
          <cell r="AG18">
            <v>0</v>
          </cell>
          <cell r="AH18">
            <v>0</v>
          </cell>
          <cell r="AI18" t="str">
            <v/>
          </cell>
        </row>
        <row r="19">
          <cell r="B19" t="str">
            <v>Borttagen</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E19">
            <v>0</v>
          </cell>
          <cell r="AG19">
            <v>0</v>
          </cell>
          <cell r="AH19">
            <v>0</v>
          </cell>
          <cell r="AI19" t="str">
            <v/>
          </cell>
        </row>
        <row r="20">
          <cell r="B20" t="str">
            <v>Borttaget</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E20">
            <v>0</v>
          </cell>
          <cell r="AG20">
            <v>0</v>
          </cell>
          <cell r="AH20">
            <v>0</v>
          </cell>
          <cell r="AI20" t="str">
            <v/>
          </cell>
        </row>
        <row r="21">
          <cell r="B21" t="str">
            <v>Bällinge</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E21">
            <v>0</v>
          </cell>
          <cell r="AG21">
            <v>0</v>
          </cell>
          <cell r="AH21">
            <v>0</v>
          </cell>
          <cell r="AI21" t="str">
            <v/>
          </cell>
        </row>
        <row r="22">
          <cell r="B22" t="str">
            <v>Forsbacka</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E22">
            <v>0</v>
          </cell>
          <cell r="AG22">
            <v>0</v>
          </cell>
          <cell r="AH22">
            <v>0</v>
          </cell>
          <cell r="AI22" t="str">
            <v/>
          </cell>
        </row>
        <row r="23">
          <cell r="B23" t="str">
            <v>Hedesunda</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E23">
            <v>0</v>
          </cell>
          <cell r="AG23">
            <v>0</v>
          </cell>
          <cell r="AH23">
            <v>0</v>
          </cell>
          <cell r="AI23" t="str">
            <v/>
          </cell>
        </row>
        <row r="24">
          <cell r="B24" t="str">
            <v>Norrsundet</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E24">
            <v>0</v>
          </cell>
          <cell r="AG24">
            <v>0</v>
          </cell>
          <cell r="AH24">
            <v>0</v>
          </cell>
          <cell r="AI24" t="str">
            <v/>
          </cell>
        </row>
        <row r="25">
          <cell r="B25" t="str">
            <v>Ockelbo</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E25">
            <v>0</v>
          </cell>
          <cell r="AG25">
            <v>0</v>
          </cell>
          <cell r="AH25">
            <v>0</v>
          </cell>
          <cell r="AI25" t="str">
            <v/>
          </cell>
        </row>
        <row r="26">
          <cell r="B26" t="str">
            <v>Skutskär</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E26">
            <v>0</v>
          </cell>
          <cell r="AG26">
            <v>0</v>
          </cell>
          <cell r="AH26">
            <v>0</v>
          </cell>
          <cell r="AI26" t="str">
            <v/>
          </cell>
        </row>
        <row r="27">
          <cell r="B27" t="str">
            <v>Söderfors</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E27">
            <v>0</v>
          </cell>
          <cell r="AG27">
            <v>0</v>
          </cell>
          <cell r="AH27">
            <v>0</v>
          </cell>
          <cell r="AI27" t="str">
            <v/>
          </cell>
        </row>
        <row r="28">
          <cell r="B28" t="str">
            <v>Vänge</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E28">
            <v>0</v>
          </cell>
          <cell r="AG28">
            <v>0</v>
          </cell>
          <cell r="AH28">
            <v>0</v>
          </cell>
          <cell r="AI28" t="str">
            <v/>
          </cell>
        </row>
        <row r="29">
          <cell r="B29" t="str">
            <v>Älvkarleby</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E29">
            <v>0</v>
          </cell>
          <cell r="AG29">
            <v>0</v>
          </cell>
          <cell r="AH29">
            <v>0</v>
          </cell>
          <cell r="AI29" t="str">
            <v/>
          </cell>
        </row>
        <row r="30">
          <cell r="B30" t="str">
            <v>Arbrå</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E30">
            <v>0</v>
          </cell>
          <cell r="AG30">
            <v>0</v>
          </cell>
          <cell r="AH30">
            <v>0</v>
          </cell>
          <cell r="AI30" t="str">
            <v/>
          </cell>
        </row>
        <row r="31">
          <cell r="B31" t="str">
            <v>Bollnäs</v>
          </cell>
          <cell r="C31">
            <v>66.225099999999998</v>
          </cell>
          <cell r="D31">
            <v>0</v>
          </cell>
          <cell r="E31">
            <v>0</v>
          </cell>
          <cell r="F31">
            <v>0</v>
          </cell>
          <cell r="G31">
            <v>0.83620000000000005</v>
          </cell>
          <cell r="H31">
            <v>0</v>
          </cell>
          <cell r="I31">
            <v>0</v>
          </cell>
          <cell r="J31">
            <v>0.29100999999999999</v>
          </cell>
          <cell r="K31">
            <v>3.5540099999999999</v>
          </cell>
          <cell r="L31">
            <v>0</v>
          </cell>
          <cell r="M31">
            <v>8.7837399999999999</v>
          </cell>
          <cell r="N31">
            <v>13.36</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E31">
            <v>93.050060000000002</v>
          </cell>
          <cell r="AG31">
            <v>89.496049999999997</v>
          </cell>
          <cell r="AH31">
            <v>76.136049999999997</v>
          </cell>
          <cell r="AI31">
            <v>0.5501557193438833</v>
          </cell>
        </row>
        <row r="32">
          <cell r="B32" t="str">
            <v>Kilafors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E32">
            <v>0</v>
          </cell>
          <cell r="AG32">
            <v>0</v>
          </cell>
          <cell r="AH32">
            <v>0</v>
          </cell>
          <cell r="AI32" t="str">
            <v/>
          </cell>
        </row>
        <row r="33">
          <cell r="B33" t="str">
            <v>Borgholm</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E33">
            <v>0</v>
          </cell>
          <cell r="AG33">
            <v>0</v>
          </cell>
          <cell r="AH33">
            <v>0</v>
          </cell>
          <cell r="AI33" t="str">
            <v/>
          </cell>
        </row>
        <row r="34">
          <cell r="B34" t="str">
            <v>Löttorp</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E34">
            <v>0</v>
          </cell>
          <cell r="AG34">
            <v>0</v>
          </cell>
          <cell r="AH34">
            <v>0</v>
          </cell>
          <cell r="AI34" t="str">
            <v/>
          </cell>
        </row>
        <row r="35">
          <cell r="B35" t="str">
            <v>Borlänge</v>
          </cell>
          <cell r="C35">
            <v>119.548</v>
          </cell>
          <cell r="D35">
            <v>0</v>
          </cell>
          <cell r="E35">
            <v>0</v>
          </cell>
          <cell r="F35">
            <v>0</v>
          </cell>
          <cell r="G35">
            <v>0.58081700000000003</v>
          </cell>
          <cell r="H35">
            <v>0</v>
          </cell>
          <cell r="I35">
            <v>0</v>
          </cell>
          <cell r="J35">
            <v>0</v>
          </cell>
          <cell r="K35">
            <v>3.5805600000000002</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E35">
            <v>123.709377</v>
          </cell>
          <cell r="AG35">
            <v>120.128817</v>
          </cell>
          <cell r="AH35">
            <v>120.128817</v>
          </cell>
          <cell r="AI35">
            <v>0.58381843762757335</v>
          </cell>
        </row>
        <row r="36">
          <cell r="B36" t="str">
            <v>Ornäs</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E36">
            <v>0</v>
          </cell>
          <cell r="AG36">
            <v>0</v>
          </cell>
          <cell r="AH36">
            <v>0</v>
          </cell>
          <cell r="AI36" t="str">
            <v/>
          </cell>
        </row>
        <row r="37">
          <cell r="B37" t="str">
            <v>Torsång</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E37">
            <v>0</v>
          </cell>
          <cell r="AG37">
            <v>0</v>
          </cell>
          <cell r="AH37">
            <v>0</v>
          </cell>
          <cell r="AI37" t="str">
            <v/>
          </cell>
        </row>
        <row r="38">
          <cell r="B38" t="str">
            <v>Borås</v>
          </cell>
          <cell r="C38">
            <v>204.99199999999999</v>
          </cell>
          <cell r="D38">
            <v>0</v>
          </cell>
          <cell r="E38">
            <v>24.2529</v>
          </cell>
          <cell r="F38">
            <v>0</v>
          </cell>
          <cell r="G38">
            <v>0</v>
          </cell>
          <cell r="H38">
            <v>5.5873799999999996</v>
          </cell>
          <cell r="I38">
            <v>0</v>
          </cell>
          <cell r="J38">
            <v>274.07100000000003</v>
          </cell>
          <cell r="K38">
            <v>20.3017</v>
          </cell>
          <cell r="L38">
            <v>0</v>
          </cell>
          <cell r="M38">
            <v>0</v>
          </cell>
          <cell r="N38">
            <v>0</v>
          </cell>
          <cell r="O38">
            <v>0</v>
          </cell>
          <cell r="P38">
            <v>39.862499999999997</v>
          </cell>
          <cell r="Q38">
            <v>0</v>
          </cell>
          <cell r="R38">
            <v>0</v>
          </cell>
          <cell r="S38">
            <v>0</v>
          </cell>
          <cell r="T38">
            <v>0</v>
          </cell>
          <cell r="U38">
            <v>0</v>
          </cell>
          <cell r="V38">
            <v>0</v>
          </cell>
          <cell r="W38">
            <v>0</v>
          </cell>
          <cell r="X38">
            <v>0</v>
          </cell>
          <cell r="Y38">
            <v>0</v>
          </cell>
          <cell r="Z38">
            <v>0</v>
          </cell>
          <cell r="AA38">
            <v>0</v>
          </cell>
          <cell r="AB38">
            <v>0</v>
          </cell>
          <cell r="AE38">
            <v>569.06747999999993</v>
          </cell>
          <cell r="AG38">
            <v>548.76577999999995</v>
          </cell>
          <cell r="AH38">
            <v>548.76577999999995</v>
          </cell>
          <cell r="AI38">
            <v>0.62659516550771299</v>
          </cell>
        </row>
        <row r="39">
          <cell r="B39" t="str">
            <v>Fristad</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E39">
            <v>0</v>
          </cell>
          <cell r="AG39">
            <v>0</v>
          </cell>
          <cell r="AH39">
            <v>0</v>
          </cell>
          <cell r="AI39" t="str">
            <v/>
          </cell>
        </row>
        <row r="40">
          <cell r="B40" t="str">
            <v>Bromölla</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E40">
            <v>0</v>
          </cell>
          <cell r="AG40">
            <v>0</v>
          </cell>
          <cell r="AH40">
            <v>0</v>
          </cell>
          <cell r="AI40" t="str">
            <v/>
          </cell>
        </row>
        <row r="41">
          <cell r="B41" t="str">
            <v>Bräcke</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E41">
            <v>0</v>
          </cell>
          <cell r="AG41">
            <v>0</v>
          </cell>
          <cell r="AH41">
            <v>0</v>
          </cell>
          <cell r="AI41" t="str">
            <v/>
          </cell>
        </row>
        <row r="42">
          <cell r="B42" t="str">
            <v>Kälarne</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E42">
            <v>0</v>
          </cell>
          <cell r="AG42">
            <v>0</v>
          </cell>
          <cell r="AH42">
            <v>0</v>
          </cell>
          <cell r="AI42" t="str">
            <v/>
          </cell>
        </row>
        <row r="43">
          <cell r="B43" t="str">
            <v>Byavärmes Fjärrvärmenät</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E43">
            <v>0</v>
          </cell>
          <cell r="AG43">
            <v>0</v>
          </cell>
          <cell r="AH43">
            <v>0</v>
          </cell>
          <cell r="AI43" t="str">
            <v/>
          </cell>
        </row>
        <row r="44">
          <cell r="B44" t="str">
            <v>Fjälkinge</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E44">
            <v>0</v>
          </cell>
          <cell r="AG44">
            <v>0</v>
          </cell>
          <cell r="AH44">
            <v>0</v>
          </cell>
          <cell r="AI44" t="str">
            <v/>
          </cell>
        </row>
        <row r="45">
          <cell r="B45" t="str">
            <v>Kristianstad</v>
          </cell>
          <cell r="C45">
            <v>0</v>
          </cell>
          <cell r="D45">
            <v>0</v>
          </cell>
          <cell r="E45">
            <v>1.2727900000000001</v>
          </cell>
          <cell r="F45">
            <v>0</v>
          </cell>
          <cell r="G45">
            <v>0.26001200000000002</v>
          </cell>
          <cell r="H45">
            <v>0</v>
          </cell>
          <cell r="I45">
            <v>0</v>
          </cell>
          <cell r="J45">
            <v>73.864400000000003</v>
          </cell>
          <cell r="K45">
            <v>1.83606</v>
          </cell>
          <cell r="L45">
            <v>0</v>
          </cell>
          <cell r="M45">
            <v>0</v>
          </cell>
          <cell r="N45">
            <v>57.957999999999998</v>
          </cell>
          <cell r="O45">
            <v>0</v>
          </cell>
          <cell r="P45">
            <v>162.971</v>
          </cell>
          <cell r="Q45">
            <v>0</v>
          </cell>
          <cell r="R45">
            <v>0</v>
          </cell>
          <cell r="S45">
            <v>0</v>
          </cell>
          <cell r="T45">
            <v>0</v>
          </cell>
          <cell r="U45">
            <v>0</v>
          </cell>
          <cell r="V45">
            <v>0</v>
          </cell>
          <cell r="W45">
            <v>0</v>
          </cell>
          <cell r="X45">
            <v>0</v>
          </cell>
          <cell r="Y45">
            <v>0</v>
          </cell>
          <cell r="Z45">
            <v>51.405900000000003</v>
          </cell>
          <cell r="AA45">
            <v>0</v>
          </cell>
          <cell r="AB45">
            <v>0</v>
          </cell>
          <cell r="AE45">
            <v>349.56816200000003</v>
          </cell>
          <cell r="AG45">
            <v>347.73210200000005</v>
          </cell>
          <cell r="AH45">
            <v>289.77410200000008</v>
          </cell>
          <cell r="AI45">
            <v>0.63707758398941194</v>
          </cell>
        </row>
        <row r="46">
          <cell r="B46" t="str">
            <v>Tollarp</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E46">
            <v>0</v>
          </cell>
          <cell r="AG46">
            <v>0</v>
          </cell>
          <cell r="AH46">
            <v>0</v>
          </cell>
          <cell r="AI46" t="str">
            <v/>
          </cell>
        </row>
        <row r="47">
          <cell r="B47" t="str">
            <v>Åhus</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E47">
            <v>0</v>
          </cell>
          <cell r="AG47">
            <v>0</v>
          </cell>
          <cell r="AH47">
            <v>0</v>
          </cell>
          <cell r="AI47" t="str">
            <v/>
          </cell>
        </row>
        <row r="48">
          <cell r="B48" t="str">
            <v>Insjön</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E48">
            <v>0</v>
          </cell>
          <cell r="AG48">
            <v>0</v>
          </cell>
          <cell r="AH48">
            <v>0</v>
          </cell>
          <cell r="AI48" t="str">
            <v/>
          </cell>
        </row>
        <row r="49">
          <cell r="B49" t="str">
            <v>Leksand</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E49">
            <v>0</v>
          </cell>
          <cell r="AG49">
            <v>0</v>
          </cell>
          <cell r="AH49">
            <v>0</v>
          </cell>
          <cell r="AI49" t="str">
            <v/>
          </cell>
        </row>
        <row r="50">
          <cell r="B50" t="str">
            <v>HVC Degerfors</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E50">
            <v>0</v>
          </cell>
          <cell r="AG50">
            <v>0</v>
          </cell>
          <cell r="AH50">
            <v>0</v>
          </cell>
          <cell r="AI50" t="str">
            <v/>
          </cell>
        </row>
        <row r="51">
          <cell r="B51" t="str">
            <v>Kvarnberg</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E51">
            <v>0</v>
          </cell>
          <cell r="AG51">
            <v>0</v>
          </cell>
          <cell r="AH51">
            <v>0</v>
          </cell>
          <cell r="AI51" t="str">
            <v/>
          </cell>
        </row>
        <row r="52">
          <cell r="B52" t="str">
            <v>Svartå</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E52">
            <v>0</v>
          </cell>
          <cell r="AG52">
            <v>0</v>
          </cell>
          <cell r="AH52">
            <v>0</v>
          </cell>
          <cell r="AI52" t="str">
            <v/>
          </cell>
        </row>
        <row r="53">
          <cell r="B53" t="str">
            <v>Åtorp</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E53">
            <v>0</v>
          </cell>
          <cell r="AG53">
            <v>0</v>
          </cell>
          <cell r="AH53">
            <v>0</v>
          </cell>
          <cell r="AI53" t="str">
            <v/>
          </cell>
        </row>
        <row r="54">
          <cell r="B54" t="str">
            <v>...</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E54">
            <v>0</v>
          </cell>
          <cell r="AG54">
            <v>0</v>
          </cell>
          <cell r="AH54">
            <v>0</v>
          </cell>
          <cell r="AI54" t="str">
            <v/>
          </cell>
        </row>
        <row r="55">
          <cell r="B55" t="str">
            <v>Bara</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E55">
            <v>0</v>
          </cell>
          <cell r="AG55">
            <v>0</v>
          </cell>
          <cell r="AH55">
            <v>0</v>
          </cell>
          <cell r="AI55" t="str">
            <v/>
          </cell>
        </row>
        <row r="56">
          <cell r="B56" t="str">
            <v>Blomstermåla</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E56">
            <v>0</v>
          </cell>
          <cell r="AG56">
            <v>0</v>
          </cell>
          <cell r="AH56">
            <v>0</v>
          </cell>
          <cell r="AI56" t="str">
            <v/>
          </cell>
        </row>
        <row r="57">
          <cell r="B57" t="str">
            <v>Boxholm</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E57">
            <v>0</v>
          </cell>
          <cell r="AG57">
            <v>0</v>
          </cell>
          <cell r="AH57">
            <v>0</v>
          </cell>
          <cell r="AI57" t="str">
            <v/>
          </cell>
        </row>
        <row r="58">
          <cell r="B58" t="str">
            <v>Bro</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E58">
            <v>0</v>
          </cell>
          <cell r="AG58">
            <v>0</v>
          </cell>
          <cell r="AH58">
            <v>0</v>
          </cell>
          <cell r="AI58" t="str">
            <v/>
          </cell>
        </row>
        <row r="59">
          <cell r="B59" t="str">
            <v>Broby</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E59">
            <v>0</v>
          </cell>
          <cell r="AG59">
            <v>0</v>
          </cell>
          <cell r="AH59">
            <v>0</v>
          </cell>
          <cell r="AI59" t="str">
            <v/>
          </cell>
        </row>
        <row r="60">
          <cell r="B60" t="str">
            <v>Bålsta</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E60">
            <v>0</v>
          </cell>
          <cell r="AG60">
            <v>0</v>
          </cell>
          <cell r="AH60">
            <v>0</v>
          </cell>
          <cell r="AI60" t="str">
            <v/>
          </cell>
        </row>
        <row r="61">
          <cell r="B61" t="str">
            <v>Bällstaberg</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E61">
            <v>0</v>
          </cell>
          <cell r="AG61">
            <v>0</v>
          </cell>
          <cell r="AH61">
            <v>0</v>
          </cell>
          <cell r="AI61" t="str">
            <v/>
          </cell>
        </row>
        <row r="62">
          <cell r="B62" t="str">
            <v>Coop</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E62">
            <v>0</v>
          </cell>
          <cell r="AG62">
            <v>0</v>
          </cell>
          <cell r="AH62">
            <v>0</v>
          </cell>
          <cell r="AI62" t="str">
            <v/>
          </cell>
        </row>
        <row r="63">
          <cell r="B63" t="str">
            <v>Dorotea</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E63">
            <v>0</v>
          </cell>
          <cell r="AG63">
            <v>0</v>
          </cell>
          <cell r="AH63">
            <v>0</v>
          </cell>
          <cell r="AI63" t="str">
            <v/>
          </cell>
        </row>
        <row r="64">
          <cell r="B64" t="str">
            <v>Fliseryd</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E64">
            <v>0</v>
          </cell>
          <cell r="AG64">
            <v>0</v>
          </cell>
          <cell r="AH64">
            <v>0</v>
          </cell>
          <cell r="AI64" t="str">
            <v/>
          </cell>
        </row>
        <row r="65">
          <cell r="B65" t="str">
            <v>Hägernäs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E65">
            <v>0</v>
          </cell>
          <cell r="AG65">
            <v>0</v>
          </cell>
          <cell r="AH65">
            <v>0</v>
          </cell>
          <cell r="AI65" t="str">
            <v/>
          </cell>
        </row>
        <row r="66">
          <cell r="B66" t="str">
            <v>HÖK</v>
          </cell>
          <cell r="C66">
            <v>0</v>
          </cell>
          <cell r="D66">
            <v>0</v>
          </cell>
          <cell r="E66">
            <v>70.073599999999999</v>
          </cell>
          <cell r="F66">
            <v>0</v>
          </cell>
          <cell r="G66">
            <v>0.68169400000000002</v>
          </cell>
          <cell r="H66">
            <v>0</v>
          </cell>
          <cell r="I66">
            <v>36.433700000000002</v>
          </cell>
          <cell r="J66">
            <v>116.273</v>
          </cell>
          <cell r="K66">
            <v>20.634499999999999</v>
          </cell>
          <cell r="L66">
            <v>0</v>
          </cell>
          <cell r="M66">
            <v>83.472899999999996</v>
          </cell>
          <cell r="N66">
            <v>143.12100000000001</v>
          </cell>
          <cell r="O66">
            <v>76.617800000000003</v>
          </cell>
          <cell r="P66">
            <v>33.062600000000003</v>
          </cell>
          <cell r="Q66">
            <v>4.4050099999999999</v>
          </cell>
          <cell r="R66">
            <v>0</v>
          </cell>
          <cell r="S66">
            <v>82.3857</v>
          </cell>
          <cell r="T66">
            <v>0</v>
          </cell>
          <cell r="U66">
            <v>0</v>
          </cell>
          <cell r="V66">
            <v>0</v>
          </cell>
          <cell r="W66">
            <v>0</v>
          </cell>
          <cell r="X66">
            <v>0</v>
          </cell>
          <cell r="Y66">
            <v>0</v>
          </cell>
          <cell r="Z66">
            <v>0</v>
          </cell>
          <cell r="AA66">
            <v>0</v>
          </cell>
          <cell r="AB66">
            <v>0</v>
          </cell>
          <cell r="AE66">
            <v>667.16150399999992</v>
          </cell>
          <cell r="AG66">
            <v>646.52700399999992</v>
          </cell>
          <cell r="AH66">
            <v>503.40600399999994</v>
          </cell>
          <cell r="AI66">
            <v>0.58760991757917869</v>
          </cell>
        </row>
        <row r="67">
          <cell r="B67" t="str">
            <v>Junsele</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E67">
            <v>0</v>
          </cell>
          <cell r="AG67">
            <v>0</v>
          </cell>
          <cell r="AH67">
            <v>0</v>
          </cell>
          <cell r="AI67" t="str">
            <v/>
          </cell>
        </row>
        <row r="68">
          <cell r="B68" t="str">
            <v>Järfälla</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E68">
            <v>0</v>
          </cell>
          <cell r="AG68">
            <v>0</v>
          </cell>
          <cell r="AH68">
            <v>0</v>
          </cell>
          <cell r="AI68" t="str">
            <v/>
          </cell>
        </row>
        <row r="69">
          <cell r="B69" t="str">
            <v>Kalmarsand</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E69">
            <v>0</v>
          </cell>
          <cell r="AG69">
            <v>0</v>
          </cell>
          <cell r="AH69">
            <v>0</v>
          </cell>
          <cell r="AI69" t="str">
            <v/>
          </cell>
        </row>
        <row r="70">
          <cell r="B70" t="str">
            <v>Kungsängen</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E70">
            <v>0</v>
          </cell>
          <cell r="AG70">
            <v>0</v>
          </cell>
          <cell r="AH70">
            <v>0</v>
          </cell>
          <cell r="AI70" t="str">
            <v/>
          </cell>
        </row>
        <row r="71">
          <cell r="B71" t="str">
            <v>Lagan</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E71">
            <v>0</v>
          </cell>
          <cell r="AG71">
            <v>0</v>
          </cell>
          <cell r="AH71">
            <v>0</v>
          </cell>
          <cell r="AI71" t="str">
            <v/>
          </cell>
        </row>
        <row r="72">
          <cell r="B72" t="str">
            <v>Lammhult</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E72">
            <v>0</v>
          </cell>
          <cell r="AG72">
            <v>0</v>
          </cell>
          <cell r="AH72">
            <v>0</v>
          </cell>
          <cell r="AI72" t="str">
            <v/>
          </cell>
        </row>
        <row r="73">
          <cell r="B73" t="str">
            <v>Landvetter</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E73">
            <v>0</v>
          </cell>
          <cell r="AG73">
            <v>0</v>
          </cell>
          <cell r="AH73">
            <v>0</v>
          </cell>
          <cell r="AI73" t="str">
            <v/>
          </cell>
        </row>
        <row r="74">
          <cell r="B74" t="str">
            <v>Lidhult</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E74">
            <v>0</v>
          </cell>
          <cell r="AG74">
            <v>0</v>
          </cell>
          <cell r="AH74">
            <v>0</v>
          </cell>
          <cell r="AI74" t="str">
            <v/>
          </cell>
        </row>
        <row r="75">
          <cell r="B75" t="str">
            <v>Ljungby E.ON</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E75">
            <v>0</v>
          </cell>
          <cell r="AG75">
            <v>0</v>
          </cell>
          <cell r="AH75">
            <v>0</v>
          </cell>
          <cell r="AI75" t="str">
            <v/>
          </cell>
        </row>
        <row r="76">
          <cell r="B76" t="str">
            <v>Malmö</v>
          </cell>
          <cell r="C76">
            <v>1112</v>
          </cell>
          <cell r="D76">
            <v>0</v>
          </cell>
          <cell r="E76">
            <v>0</v>
          </cell>
          <cell r="F76">
            <v>0</v>
          </cell>
          <cell r="G76">
            <v>0.133858</v>
          </cell>
          <cell r="H76">
            <v>0</v>
          </cell>
          <cell r="I76">
            <v>0.35599399999999998</v>
          </cell>
          <cell r="J76">
            <v>0</v>
          </cell>
          <cell r="K76">
            <v>10.9878</v>
          </cell>
          <cell r="L76">
            <v>689</v>
          </cell>
          <cell r="M76">
            <v>0</v>
          </cell>
          <cell r="N76">
            <v>27.263999999999999</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E76">
            <v>1839.7416519999999</v>
          </cell>
          <cell r="AG76">
            <v>1828.7538519999998</v>
          </cell>
          <cell r="AH76">
            <v>1801.4898519999999</v>
          </cell>
          <cell r="AI76">
            <v>0.49195522431263783</v>
          </cell>
        </row>
        <row r="77">
          <cell r="B77" t="str">
            <v>Markaryd</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E77">
            <v>0</v>
          </cell>
          <cell r="AG77">
            <v>0</v>
          </cell>
          <cell r="AH77">
            <v>0</v>
          </cell>
          <cell r="AI77" t="str">
            <v/>
          </cell>
        </row>
        <row r="78">
          <cell r="B78" t="str">
            <v>Mora</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E78">
            <v>0</v>
          </cell>
          <cell r="AG78">
            <v>0</v>
          </cell>
          <cell r="AH78">
            <v>0</v>
          </cell>
          <cell r="AI78" t="str">
            <v/>
          </cell>
        </row>
        <row r="79">
          <cell r="B79" t="str">
            <v>Mölnlycke</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E79">
            <v>0</v>
          </cell>
          <cell r="AG79">
            <v>0</v>
          </cell>
          <cell r="AH79">
            <v>0</v>
          </cell>
          <cell r="AI79" t="str">
            <v/>
          </cell>
        </row>
        <row r="80">
          <cell r="B80" t="str">
            <v>Mönsterås</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E80">
            <v>0</v>
          </cell>
          <cell r="AG80">
            <v>0</v>
          </cell>
          <cell r="AH80">
            <v>0</v>
          </cell>
          <cell r="AI80" t="str">
            <v/>
          </cell>
        </row>
        <row r="81">
          <cell r="B81" t="str">
            <v>Nora</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E81">
            <v>0</v>
          </cell>
          <cell r="AG81">
            <v>0</v>
          </cell>
          <cell r="AH81">
            <v>0</v>
          </cell>
          <cell r="AI81" t="str">
            <v/>
          </cell>
        </row>
        <row r="82">
          <cell r="B82" t="str">
            <v>Nordmaling</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E82">
            <v>0</v>
          </cell>
          <cell r="AG82">
            <v>0</v>
          </cell>
          <cell r="AH82">
            <v>0</v>
          </cell>
          <cell r="AI82" t="str">
            <v/>
          </cell>
        </row>
        <row r="83">
          <cell r="B83" t="str">
            <v>Norrköping</v>
          </cell>
          <cell r="C83">
            <v>570.71699999999998</v>
          </cell>
          <cell r="D83">
            <v>0</v>
          </cell>
          <cell r="E83">
            <v>0</v>
          </cell>
          <cell r="F83">
            <v>0</v>
          </cell>
          <cell r="G83">
            <v>14.230600000000001</v>
          </cell>
          <cell r="H83">
            <v>0</v>
          </cell>
          <cell r="I83">
            <v>0</v>
          </cell>
          <cell r="J83">
            <v>52.151299999999999</v>
          </cell>
          <cell r="K83">
            <v>37.357999999999997</v>
          </cell>
          <cell r="L83">
            <v>0</v>
          </cell>
          <cell r="M83">
            <v>56.708199999999998</v>
          </cell>
          <cell r="N83">
            <v>0</v>
          </cell>
          <cell r="O83">
            <v>0</v>
          </cell>
          <cell r="P83">
            <v>0</v>
          </cell>
          <cell r="Q83">
            <v>73.215100000000007</v>
          </cell>
          <cell r="R83">
            <v>0</v>
          </cell>
          <cell r="S83">
            <v>0</v>
          </cell>
          <cell r="T83">
            <v>0</v>
          </cell>
          <cell r="U83">
            <v>0</v>
          </cell>
          <cell r="V83">
            <v>0</v>
          </cell>
          <cell r="W83">
            <v>0</v>
          </cell>
          <cell r="X83">
            <v>0</v>
          </cell>
          <cell r="Y83">
            <v>0</v>
          </cell>
          <cell r="Z83">
            <v>0</v>
          </cell>
          <cell r="AA83">
            <v>0</v>
          </cell>
          <cell r="AB83">
            <v>0</v>
          </cell>
          <cell r="AE83">
            <v>804.38019999999995</v>
          </cell>
          <cell r="AG83">
            <v>767.0222</v>
          </cell>
          <cell r="AH83">
            <v>767.0222</v>
          </cell>
          <cell r="AI83">
            <v>0.47288668310727494</v>
          </cell>
        </row>
        <row r="84">
          <cell r="B84" t="str">
            <v>Odensbacken</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E84">
            <v>0</v>
          </cell>
          <cell r="AG84">
            <v>0</v>
          </cell>
          <cell r="AH84">
            <v>0</v>
          </cell>
          <cell r="AI84" t="str">
            <v/>
          </cell>
        </row>
        <row r="85">
          <cell r="B85" t="str">
            <v>Orsa</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E85">
            <v>0</v>
          </cell>
          <cell r="AG85">
            <v>0</v>
          </cell>
          <cell r="AH85">
            <v>0</v>
          </cell>
          <cell r="AI85" t="str">
            <v/>
          </cell>
        </row>
        <row r="86">
          <cell r="B86" t="str">
            <v>Rundvik</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E86">
            <v>0</v>
          </cell>
          <cell r="AG86">
            <v>0</v>
          </cell>
          <cell r="AH86">
            <v>0</v>
          </cell>
          <cell r="AI86" t="str">
            <v/>
          </cell>
        </row>
        <row r="87">
          <cell r="B87" t="str">
            <v>Ryd</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E87">
            <v>0</v>
          </cell>
          <cell r="AG87">
            <v>0</v>
          </cell>
          <cell r="AH87">
            <v>0</v>
          </cell>
          <cell r="AI87" t="str">
            <v/>
          </cell>
        </row>
        <row r="88">
          <cell r="B88" t="str">
            <v>Skinnskatteberg</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E88">
            <v>0</v>
          </cell>
          <cell r="AG88">
            <v>0</v>
          </cell>
          <cell r="AH88">
            <v>0</v>
          </cell>
          <cell r="AI88" t="str">
            <v/>
          </cell>
        </row>
        <row r="89">
          <cell r="B89" t="str">
            <v>Skällsta</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E89">
            <v>0</v>
          </cell>
          <cell r="AG89">
            <v>0</v>
          </cell>
          <cell r="AH89">
            <v>0</v>
          </cell>
          <cell r="AI89" t="str">
            <v/>
          </cell>
        </row>
        <row r="90">
          <cell r="B90" t="str">
            <v>Sollefteå</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E90">
            <v>0</v>
          </cell>
          <cell r="AG90">
            <v>0</v>
          </cell>
          <cell r="AH90">
            <v>0</v>
          </cell>
          <cell r="AI90" t="str">
            <v/>
          </cell>
        </row>
        <row r="91">
          <cell r="B91" t="str">
            <v>Staffanstorp</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E91">
            <v>0</v>
          </cell>
          <cell r="AG91">
            <v>0</v>
          </cell>
          <cell r="AH91">
            <v>0</v>
          </cell>
          <cell r="AI91" t="str">
            <v/>
          </cell>
        </row>
        <row r="92">
          <cell r="B92" t="str">
            <v>Strömsnäsbruk</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E92">
            <v>0</v>
          </cell>
          <cell r="AG92">
            <v>0</v>
          </cell>
          <cell r="AH92">
            <v>0</v>
          </cell>
          <cell r="AI92" t="str">
            <v/>
          </cell>
        </row>
        <row r="93">
          <cell r="B93" t="str">
            <v>Svalöv</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E93">
            <v>0</v>
          </cell>
          <cell r="AG93">
            <v>0</v>
          </cell>
          <cell r="AH93">
            <v>0</v>
          </cell>
          <cell r="AI93" t="str">
            <v/>
          </cell>
        </row>
        <row r="94">
          <cell r="B94" t="str">
            <v>Sveg</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E94">
            <v>0</v>
          </cell>
          <cell r="AG94">
            <v>0</v>
          </cell>
          <cell r="AH94">
            <v>0</v>
          </cell>
          <cell r="AI94" t="str">
            <v/>
          </cell>
        </row>
        <row r="95">
          <cell r="B95" t="str">
            <v>Söderköping</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E95">
            <v>0</v>
          </cell>
          <cell r="AG95">
            <v>0</v>
          </cell>
          <cell r="AH95">
            <v>0</v>
          </cell>
          <cell r="AI95" t="str">
            <v/>
          </cell>
        </row>
        <row r="96">
          <cell r="B96" t="str">
            <v>Timrå</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E96">
            <v>0</v>
          </cell>
          <cell r="AG96">
            <v>0</v>
          </cell>
          <cell r="AH96">
            <v>0</v>
          </cell>
          <cell r="AI96" t="str">
            <v/>
          </cell>
        </row>
        <row r="97">
          <cell r="B97" t="str">
            <v>Täby E.ON.</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E97">
            <v>0</v>
          </cell>
          <cell r="AG97">
            <v>0</v>
          </cell>
          <cell r="AH97">
            <v>0</v>
          </cell>
          <cell r="AI97" t="str">
            <v/>
          </cell>
        </row>
        <row r="98">
          <cell r="B98" t="str">
            <v>Vallentuna</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E98">
            <v>0</v>
          </cell>
          <cell r="AG98">
            <v>0</v>
          </cell>
          <cell r="AH98">
            <v>0</v>
          </cell>
          <cell r="AI98" t="str">
            <v/>
          </cell>
        </row>
        <row r="99">
          <cell r="B99" t="str">
            <v>Vaxholm</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E99">
            <v>0</v>
          </cell>
          <cell r="AG99">
            <v>0</v>
          </cell>
          <cell r="AH99">
            <v>0</v>
          </cell>
          <cell r="AI99" t="str">
            <v/>
          </cell>
        </row>
        <row r="100">
          <cell r="B100" t="str">
            <v>Vilhelmina</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E100">
            <v>0</v>
          </cell>
          <cell r="AG100">
            <v>0</v>
          </cell>
          <cell r="AH100">
            <v>0</v>
          </cell>
          <cell r="AI100" t="str">
            <v/>
          </cell>
        </row>
        <row r="101">
          <cell r="B101" t="str">
            <v>Vännäs</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E101">
            <v>0</v>
          </cell>
          <cell r="AG101">
            <v>0</v>
          </cell>
          <cell r="AH101">
            <v>0</v>
          </cell>
          <cell r="AI101" t="str">
            <v/>
          </cell>
        </row>
        <row r="102">
          <cell r="B102" t="str">
            <v>Vännäsby</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E102">
            <v>0</v>
          </cell>
          <cell r="AG102">
            <v>0</v>
          </cell>
          <cell r="AH102">
            <v>0</v>
          </cell>
          <cell r="AI102" t="str">
            <v/>
          </cell>
        </row>
        <row r="103">
          <cell r="B103" t="str">
            <v>VännäsInd.</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E103">
            <v>0</v>
          </cell>
          <cell r="AG103">
            <v>0</v>
          </cell>
          <cell r="AH103">
            <v>0</v>
          </cell>
          <cell r="AI103" t="str">
            <v/>
          </cell>
        </row>
        <row r="104">
          <cell r="B104" t="str">
            <v>Västerskog</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E104">
            <v>0</v>
          </cell>
          <cell r="AG104">
            <v>0</v>
          </cell>
          <cell r="AH104">
            <v>0</v>
          </cell>
          <cell r="AI104" t="str">
            <v/>
          </cell>
        </row>
        <row r="105">
          <cell r="B105" t="str">
            <v>Åseda</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E105">
            <v>0</v>
          </cell>
          <cell r="AG105">
            <v>0</v>
          </cell>
          <cell r="AH105">
            <v>0</v>
          </cell>
          <cell r="AI105" t="str">
            <v/>
          </cell>
        </row>
        <row r="106">
          <cell r="B106" t="str">
            <v>Älmhult</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E106">
            <v>0</v>
          </cell>
          <cell r="AG106">
            <v>0</v>
          </cell>
          <cell r="AH106">
            <v>0</v>
          </cell>
          <cell r="AI106" t="str">
            <v/>
          </cell>
        </row>
        <row r="107">
          <cell r="B107" t="str">
            <v>Österåker</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E107">
            <v>0</v>
          </cell>
          <cell r="AG107">
            <v>0</v>
          </cell>
          <cell r="AH107">
            <v>0</v>
          </cell>
          <cell r="AI107" t="str">
            <v/>
          </cell>
        </row>
        <row r="108">
          <cell r="B108" t="str">
            <v>Eda</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E108">
            <v>0</v>
          </cell>
          <cell r="AG108">
            <v>0</v>
          </cell>
          <cell r="AH108">
            <v>0</v>
          </cell>
          <cell r="AI108" t="str">
            <v/>
          </cell>
        </row>
        <row r="109">
          <cell r="B109" t="str">
            <v>Eksjö</v>
          </cell>
          <cell r="C109">
            <v>82.342500000000001</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E109">
            <v>82.342500000000001</v>
          </cell>
          <cell r="AG109">
            <v>82.342500000000001</v>
          </cell>
          <cell r="AH109">
            <v>82.342500000000001</v>
          </cell>
          <cell r="AI109">
            <v>0.65528533571013614</v>
          </cell>
        </row>
        <row r="110">
          <cell r="B110" t="str">
            <v>Ingatorp</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E110">
            <v>0</v>
          </cell>
          <cell r="AG110">
            <v>0</v>
          </cell>
          <cell r="AH110">
            <v>0</v>
          </cell>
          <cell r="AI110" t="str">
            <v/>
          </cell>
        </row>
        <row r="111">
          <cell r="B111" t="str">
            <v>Mariannelund</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E111">
            <v>0</v>
          </cell>
          <cell r="AG111">
            <v>0</v>
          </cell>
          <cell r="AH111">
            <v>0</v>
          </cell>
          <cell r="AI111" t="str">
            <v/>
          </cell>
        </row>
        <row r="112">
          <cell r="B112" t="str">
            <v>Eksta</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E112">
            <v>0</v>
          </cell>
          <cell r="AG112">
            <v>0</v>
          </cell>
          <cell r="AH112">
            <v>0</v>
          </cell>
          <cell r="AI112" t="str">
            <v/>
          </cell>
        </row>
        <row r="113">
          <cell r="B113" t="str">
            <v>Alfta</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G113">
            <v>0</v>
          </cell>
          <cell r="AH113">
            <v>0</v>
          </cell>
          <cell r="AI113" t="str">
            <v/>
          </cell>
        </row>
        <row r="114">
          <cell r="B114" t="str">
            <v>Edsbyn</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E114">
            <v>0</v>
          </cell>
          <cell r="AG114">
            <v>0</v>
          </cell>
          <cell r="AH114">
            <v>0</v>
          </cell>
          <cell r="AI114" t="str">
            <v/>
          </cell>
        </row>
        <row r="115">
          <cell r="B115" t="str">
            <v>Algutsboda</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E115">
            <v>0</v>
          </cell>
          <cell r="AG115">
            <v>0</v>
          </cell>
          <cell r="AH115">
            <v>0</v>
          </cell>
          <cell r="AI115" t="str">
            <v/>
          </cell>
        </row>
        <row r="116">
          <cell r="B116" t="str">
            <v>Broakulla</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E116">
            <v>0</v>
          </cell>
          <cell r="AG116">
            <v>0</v>
          </cell>
          <cell r="AH116">
            <v>0</v>
          </cell>
          <cell r="AI116" t="str">
            <v/>
          </cell>
        </row>
        <row r="117">
          <cell r="B117" t="str">
            <v>Emmaboda</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E117">
            <v>0</v>
          </cell>
          <cell r="AG117">
            <v>0</v>
          </cell>
          <cell r="AH117">
            <v>0</v>
          </cell>
          <cell r="AI117" t="str">
            <v/>
          </cell>
        </row>
        <row r="118">
          <cell r="B118" t="str">
            <v>Långasjö</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E118">
            <v>0</v>
          </cell>
          <cell r="AG118">
            <v>0</v>
          </cell>
          <cell r="AH118">
            <v>0</v>
          </cell>
          <cell r="AI118" t="str">
            <v/>
          </cell>
        </row>
        <row r="119">
          <cell r="B119" t="str">
            <v>Vissefjärda</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E119">
            <v>0</v>
          </cell>
          <cell r="AG119">
            <v>0</v>
          </cell>
          <cell r="AH119">
            <v>0</v>
          </cell>
          <cell r="AI119" t="str">
            <v/>
          </cell>
        </row>
        <row r="120">
          <cell r="B120" t="str">
            <v>Enköping</v>
          </cell>
          <cell r="C120">
            <v>0</v>
          </cell>
          <cell r="D120">
            <v>0</v>
          </cell>
          <cell r="E120">
            <v>1.0235399999999999</v>
          </cell>
          <cell r="F120">
            <v>0</v>
          </cell>
          <cell r="G120">
            <v>1.0916600000000001</v>
          </cell>
          <cell r="H120">
            <v>0</v>
          </cell>
          <cell r="I120">
            <v>0</v>
          </cell>
          <cell r="J120">
            <v>67.297700000000006</v>
          </cell>
          <cell r="K120">
            <v>5.5992600000000001</v>
          </cell>
          <cell r="L120">
            <v>0</v>
          </cell>
          <cell r="M120">
            <v>75.741900000000001</v>
          </cell>
          <cell r="N120">
            <v>0</v>
          </cell>
          <cell r="O120">
            <v>0.51176999999999995</v>
          </cell>
          <cell r="P120">
            <v>22.0061</v>
          </cell>
          <cell r="Q120">
            <v>0</v>
          </cell>
          <cell r="R120">
            <v>0</v>
          </cell>
          <cell r="S120">
            <v>0</v>
          </cell>
          <cell r="T120">
            <v>0</v>
          </cell>
          <cell r="U120">
            <v>0</v>
          </cell>
          <cell r="V120">
            <v>0</v>
          </cell>
          <cell r="W120">
            <v>9.6710499999999993</v>
          </cell>
          <cell r="X120">
            <v>0</v>
          </cell>
          <cell r="Y120">
            <v>0</v>
          </cell>
          <cell r="Z120">
            <v>0</v>
          </cell>
          <cell r="AA120">
            <v>0</v>
          </cell>
          <cell r="AB120">
            <v>0</v>
          </cell>
          <cell r="AE120">
            <v>182.94298000000003</v>
          </cell>
          <cell r="AG120">
            <v>177.34372000000005</v>
          </cell>
          <cell r="AH120">
            <v>177.34372000000005</v>
          </cell>
          <cell r="AI120">
            <v>0.50902330654420225</v>
          </cell>
        </row>
        <row r="121">
          <cell r="B121" t="str">
            <v>Bollstabruk</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E121">
            <v>0</v>
          </cell>
          <cell r="AG121">
            <v>0</v>
          </cell>
          <cell r="AH121">
            <v>0</v>
          </cell>
          <cell r="AI121" t="str">
            <v/>
          </cell>
        </row>
        <row r="122">
          <cell r="B122" t="str">
            <v>Friggesund</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E122">
            <v>0</v>
          </cell>
          <cell r="AG122">
            <v>0</v>
          </cell>
          <cell r="AH122">
            <v>0</v>
          </cell>
          <cell r="AI122" t="str">
            <v/>
          </cell>
        </row>
        <row r="123">
          <cell r="B123" t="str">
            <v>Funäsdalen</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E123">
            <v>0</v>
          </cell>
          <cell r="AG123">
            <v>0</v>
          </cell>
          <cell r="AH123">
            <v>0</v>
          </cell>
          <cell r="AI123" t="str">
            <v/>
          </cell>
        </row>
        <row r="124">
          <cell r="B124" t="str">
            <v>Hede</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E124">
            <v>0</v>
          </cell>
          <cell r="AG124">
            <v>0</v>
          </cell>
          <cell r="AH124">
            <v>0</v>
          </cell>
          <cell r="AI124" t="str">
            <v/>
          </cell>
        </row>
        <row r="125">
          <cell r="B125" t="str">
            <v>Långsele</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E125">
            <v>0</v>
          </cell>
          <cell r="AG125">
            <v>0</v>
          </cell>
          <cell r="AH125">
            <v>0</v>
          </cell>
          <cell r="AI125" t="str">
            <v/>
          </cell>
        </row>
        <row r="126">
          <cell r="B126" t="str">
            <v>Näsåker</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E126">
            <v>0</v>
          </cell>
          <cell r="AG126">
            <v>0</v>
          </cell>
          <cell r="AH126">
            <v>0</v>
          </cell>
          <cell r="AI126" t="str">
            <v/>
          </cell>
        </row>
        <row r="127">
          <cell r="B127" t="str">
            <v>Ramsele</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E127">
            <v>0</v>
          </cell>
          <cell r="AG127">
            <v>0</v>
          </cell>
          <cell r="AH127">
            <v>0</v>
          </cell>
          <cell r="AI127" t="str">
            <v/>
          </cell>
        </row>
        <row r="128">
          <cell r="B128" t="str">
            <v>Eskilstuna-Torshälla</v>
          </cell>
          <cell r="C128">
            <v>0</v>
          </cell>
          <cell r="D128">
            <v>3.1914199999999999</v>
          </cell>
          <cell r="E128">
            <v>32.913400000000003</v>
          </cell>
          <cell r="F128">
            <v>0</v>
          </cell>
          <cell r="G128">
            <v>0.48634500000000003</v>
          </cell>
          <cell r="H128">
            <v>0</v>
          </cell>
          <cell r="I128">
            <v>0</v>
          </cell>
          <cell r="J128">
            <v>343.39600000000002</v>
          </cell>
          <cell r="K128">
            <v>11.219099999999999</v>
          </cell>
          <cell r="L128">
            <v>0</v>
          </cell>
          <cell r="M128">
            <v>0</v>
          </cell>
          <cell r="N128">
            <v>134</v>
          </cell>
          <cell r="O128">
            <v>1.64567</v>
          </cell>
          <cell r="P128">
            <v>0</v>
          </cell>
          <cell r="Q128">
            <v>0</v>
          </cell>
          <cell r="R128">
            <v>0</v>
          </cell>
          <cell r="S128">
            <v>0</v>
          </cell>
          <cell r="T128">
            <v>0</v>
          </cell>
          <cell r="U128">
            <v>0</v>
          </cell>
          <cell r="V128">
            <v>0</v>
          </cell>
          <cell r="W128">
            <v>0</v>
          </cell>
          <cell r="X128">
            <v>0</v>
          </cell>
          <cell r="Y128">
            <v>0</v>
          </cell>
          <cell r="Z128">
            <v>0</v>
          </cell>
          <cell r="AA128">
            <v>0</v>
          </cell>
          <cell r="AB128">
            <v>0</v>
          </cell>
          <cell r="AE128">
            <v>526.85193500000003</v>
          </cell>
          <cell r="AG128">
            <v>515.632835</v>
          </cell>
          <cell r="AH128">
            <v>381.632835</v>
          </cell>
          <cell r="AI128">
            <v>0.54888138364888417</v>
          </cell>
        </row>
        <row r="129">
          <cell r="B129" t="str">
            <v>Hällbybrunn</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E129">
            <v>0</v>
          </cell>
          <cell r="AG129">
            <v>0</v>
          </cell>
          <cell r="AH129">
            <v>0</v>
          </cell>
          <cell r="AI129" t="str">
            <v/>
          </cell>
        </row>
        <row r="130">
          <cell r="B130" t="str">
            <v>Kvicksund</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E130">
            <v>0</v>
          </cell>
          <cell r="AG130">
            <v>0</v>
          </cell>
          <cell r="AH130">
            <v>0</v>
          </cell>
          <cell r="AI130" t="str">
            <v/>
          </cell>
        </row>
        <row r="131">
          <cell r="B131" t="str">
            <v>Ärla</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E131">
            <v>0</v>
          </cell>
          <cell r="AG131">
            <v>0</v>
          </cell>
          <cell r="AH131">
            <v>0</v>
          </cell>
          <cell r="AI131" t="str">
            <v/>
          </cell>
        </row>
        <row r="132">
          <cell r="B132" t="str">
            <v>Falköping</v>
          </cell>
          <cell r="C132">
            <v>0</v>
          </cell>
          <cell r="D132">
            <v>0</v>
          </cell>
          <cell r="E132">
            <v>4.48529</v>
          </cell>
          <cell r="F132">
            <v>0</v>
          </cell>
          <cell r="G132">
            <v>0</v>
          </cell>
          <cell r="H132">
            <v>0</v>
          </cell>
          <cell r="I132">
            <v>0</v>
          </cell>
          <cell r="J132">
            <v>22.4251</v>
          </cell>
          <cell r="K132">
            <v>0</v>
          </cell>
          <cell r="L132">
            <v>0</v>
          </cell>
          <cell r="M132">
            <v>0</v>
          </cell>
          <cell r="N132">
            <v>0</v>
          </cell>
          <cell r="O132">
            <v>0</v>
          </cell>
          <cell r="P132">
            <v>17.939800000000002</v>
          </cell>
          <cell r="Q132">
            <v>0</v>
          </cell>
          <cell r="R132">
            <v>0</v>
          </cell>
          <cell r="S132">
            <v>0</v>
          </cell>
          <cell r="T132">
            <v>0</v>
          </cell>
          <cell r="U132">
            <v>0</v>
          </cell>
          <cell r="V132">
            <v>0</v>
          </cell>
          <cell r="W132">
            <v>0</v>
          </cell>
          <cell r="X132">
            <v>0</v>
          </cell>
          <cell r="Y132">
            <v>0</v>
          </cell>
          <cell r="Z132">
            <v>0</v>
          </cell>
          <cell r="AA132">
            <v>0</v>
          </cell>
          <cell r="AB132">
            <v>0</v>
          </cell>
          <cell r="AE132">
            <v>44.850189999999998</v>
          </cell>
          <cell r="AG132">
            <v>44.850189999999998</v>
          </cell>
          <cell r="AH132">
            <v>44.850189999999998</v>
          </cell>
          <cell r="AI132">
            <v>0.68877372688740091</v>
          </cell>
        </row>
        <row r="133">
          <cell r="B133" t="str">
            <v>Floby</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E133">
            <v>0</v>
          </cell>
          <cell r="AG133">
            <v>0</v>
          </cell>
          <cell r="AH133">
            <v>0</v>
          </cell>
          <cell r="AI133" t="str">
            <v/>
          </cell>
        </row>
        <row r="134">
          <cell r="B134" t="str">
            <v>Stenstorp</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E134">
            <v>0</v>
          </cell>
          <cell r="AG134">
            <v>0</v>
          </cell>
          <cell r="AH134">
            <v>0</v>
          </cell>
          <cell r="AI134" t="str">
            <v/>
          </cell>
        </row>
        <row r="135">
          <cell r="B135" t="str">
            <v>Falkenberg</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E135">
            <v>0</v>
          </cell>
          <cell r="AG135">
            <v>0</v>
          </cell>
          <cell r="AH135">
            <v>0</v>
          </cell>
          <cell r="AI135" t="str">
            <v/>
          </cell>
        </row>
        <row r="136">
          <cell r="B136" t="str">
            <v>Ullared-närvärme</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E136">
            <v>0</v>
          </cell>
          <cell r="AG136">
            <v>0</v>
          </cell>
          <cell r="AH136">
            <v>0</v>
          </cell>
          <cell r="AI136" t="str">
            <v/>
          </cell>
        </row>
        <row r="137">
          <cell r="B137" t="str">
            <v>Vessigebro-närvärme</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E137">
            <v>0</v>
          </cell>
          <cell r="AG137">
            <v>0</v>
          </cell>
          <cell r="AH137">
            <v>0</v>
          </cell>
          <cell r="AI137" t="str">
            <v/>
          </cell>
        </row>
        <row r="138">
          <cell r="B138" t="str">
            <v>Bjursås</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E138">
            <v>0</v>
          </cell>
          <cell r="AG138">
            <v>0</v>
          </cell>
          <cell r="AH138">
            <v>0</v>
          </cell>
          <cell r="AI138" t="str">
            <v/>
          </cell>
        </row>
        <row r="139">
          <cell r="B139" t="str">
            <v>Falun</v>
          </cell>
          <cell r="C139">
            <v>0</v>
          </cell>
          <cell r="D139">
            <v>0</v>
          </cell>
          <cell r="E139">
            <v>23.1555</v>
          </cell>
          <cell r="F139">
            <v>0</v>
          </cell>
          <cell r="G139">
            <v>0.74444200000000005</v>
          </cell>
          <cell r="H139">
            <v>0</v>
          </cell>
          <cell r="I139">
            <v>0</v>
          </cell>
          <cell r="J139">
            <v>60.607399999999998</v>
          </cell>
          <cell r="K139">
            <v>9.8722399999999997</v>
          </cell>
          <cell r="L139">
            <v>0</v>
          </cell>
          <cell r="M139">
            <v>35.669199999999996</v>
          </cell>
          <cell r="N139">
            <v>80.292000000000002</v>
          </cell>
          <cell r="O139">
            <v>3.89622</v>
          </cell>
          <cell r="P139">
            <v>81.107799999999997</v>
          </cell>
          <cell r="Q139">
            <v>0</v>
          </cell>
          <cell r="R139">
            <v>0</v>
          </cell>
          <cell r="S139">
            <v>0</v>
          </cell>
          <cell r="T139">
            <v>0</v>
          </cell>
          <cell r="U139">
            <v>0</v>
          </cell>
          <cell r="V139">
            <v>0</v>
          </cell>
          <cell r="W139">
            <v>0</v>
          </cell>
          <cell r="X139">
            <v>0</v>
          </cell>
          <cell r="Y139">
            <v>0</v>
          </cell>
          <cell r="Z139">
            <v>63.5075</v>
          </cell>
          <cell r="AA139">
            <v>0</v>
          </cell>
          <cell r="AB139">
            <v>0</v>
          </cell>
          <cell r="AE139">
            <v>358.85230199999995</v>
          </cell>
          <cell r="AG139">
            <v>348.98006199999998</v>
          </cell>
          <cell r="AH139">
            <v>268.68806199999995</v>
          </cell>
          <cell r="AI139">
            <v>0.64117918735816226</v>
          </cell>
        </row>
        <row r="140">
          <cell r="B140" t="str">
            <v>Grycksbo</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E140">
            <v>0</v>
          </cell>
          <cell r="AG140">
            <v>0</v>
          </cell>
          <cell r="AH140">
            <v>0</v>
          </cell>
          <cell r="AI140" t="str">
            <v/>
          </cell>
        </row>
        <row r="141">
          <cell r="B141" t="str">
            <v>Svärdsjö</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E141">
            <v>0</v>
          </cell>
          <cell r="AG141">
            <v>0</v>
          </cell>
          <cell r="AH141">
            <v>0</v>
          </cell>
          <cell r="AI141" t="str">
            <v/>
          </cell>
        </row>
        <row r="142">
          <cell r="B142" t="str">
            <v>Finspång</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E142">
            <v>0</v>
          </cell>
          <cell r="AG142">
            <v>0</v>
          </cell>
          <cell r="AH142">
            <v>0</v>
          </cell>
          <cell r="AI142" t="str">
            <v/>
          </cell>
        </row>
        <row r="143">
          <cell r="B143" t="str">
            <v>Osby</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E143">
            <v>0</v>
          </cell>
          <cell r="AG143">
            <v>0</v>
          </cell>
          <cell r="AH143">
            <v>0</v>
          </cell>
          <cell r="AI143" t="str">
            <v/>
          </cell>
        </row>
        <row r="144">
          <cell r="B144" t="str">
            <v>Stockholm</v>
          </cell>
          <cell r="C144">
            <v>442.995</v>
          </cell>
          <cell r="D144">
            <v>0</v>
          </cell>
          <cell r="E144">
            <v>0</v>
          </cell>
          <cell r="F144">
            <v>43.920699999999997</v>
          </cell>
          <cell r="G144">
            <v>11.344200000000001</v>
          </cell>
          <cell r="H144">
            <v>0</v>
          </cell>
          <cell r="I144">
            <v>17.977900000000002</v>
          </cell>
          <cell r="J144">
            <v>217.82</v>
          </cell>
          <cell r="K144">
            <v>146.91399999999999</v>
          </cell>
          <cell r="L144">
            <v>0</v>
          </cell>
          <cell r="M144">
            <v>0</v>
          </cell>
          <cell r="N144">
            <v>657.754819</v>
          </cell>
          <cell r="O144">
            <v>0</v>
          </cell>
          <cell r="P144">
            <v>0</v>
          </cell>
          <cell r="Q144">
            <v>873.99900000000002</v>
          </cell>
          <cell r="R144">
            <v>0</v>
          </cell>
          <cell r="S144">
            <v>0</v>
          </cell>
          <cell r="T144">
            <v>0</v>
          </cell>
          <cell r="U144">
            <v>653.62800000000004</v>
          </cell>
          <cell r="V144">
            <v>0</v>
          </cell>
          <cell r="W144">
            <v>0</v>
          </cell>
          <cell r="X144">
            <v>0</v>
          </cell>
          <cell r="Y144">
            <v>0</v>
          </cell>
          <cell r="Z144">
            <v>19.621500000000001</v>
          </cell>
          <cell r="AA144">
            <v>0</v>
          </cell>
          <cell r="AB144">
            <v>0</v>
          </cell>
          <cell r="AE144">
            <v>3085.9751190000002</v>
          </cell>
          <cell r="AG144">
            <v>2939.061119</v>
          </cell>
          <cell r="AH144">
            <v>2281.3063000000002</v>
          </cell>
          <cell r="AI144">
            <v>0.49107955512257345</v>
          </cell>
        </row>
        <row r="145">
          <cell r="B145" t="str">
            <v>Täby</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E145">
            <v>0</v>
          </cell>
          <cell r="AG145">
            <v>0</v>
          </cell>
          <cell r="AH145">
            <v>0</v>
          </cell>
          <cell r="AI145" t="str">
            <v/>
          </cell>
        </row>
        <row r="146">
          <cell r="B146" t="str">
            <v>Bie</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E146">
            <v>0</v>
          </cell>
          <cell r="AG146">
            <v>0</v>
          </cell>
          <cell r="AH146">
            <v>0</v>
          </cell>
          <cell r="AI146" t="str">
            <v/>
          </cell>
        </row>
        <row r="147">
          <cell r="B147" t="str">
            <v>Björkvik</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E147">
            <v>0</v>
          </cell>
          <cell r="AG147">
            <v>0</v>
          </cell>
          <cell r="AH147">
            <v>0</v>
          </cell>
          <cell r="AI147" t="str">
            <v/>
          </cell>
        </row>
        <row r="148">
          <cell r="B148" t="str">
            <v>Gimmersta Floda</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E148">
            <v>0</v>
          </cell>
          <cell r="AG148">
            <v>0</v>
          </cell>
          <cell r="AH148">
            <v>0</v>
          </cell>
          <cell r="AI148" t="str">
            <v/>
          </cell>
        </row>
        <row r="149">
          <cell r="B149" t="str">
            <v>Forssjö</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E149">
            <v>0</v>
          </cell>
          <cell r="AG149">
            <v>0</v>
          </cell>
          <cell r="AH149">
            <v>0</v>
          </cell>
          <cell r="AI149" t="str">
            <v/>
          </cell>
        </row>
        <row r="150">
          <cell r="B150" t="str">
            <v>Julita</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E150">
            <v>0</v>
          </cell>
          <cell r="AG150">
            <v>0</v>
          </cell>
          <cell r="AH150">
            <v>0</v>
          </cell>
          <cell r="AI150" t="str">
            <v/>
          </cell>
        </row>
        <row r="151">
          <cell r="B151" t="str">
            <v>Sköldinge</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E151">
            <v>0</v>
          </cell>
          <cell r="AG151">
            <v>0</v>
          </cell>
          <cell r="AH151">
            <v>0</v>
          </cell>
          <cell r="AI151" t="str">
            <v/>
          </cell>
        </row>
        <row r="152">
          <cell r="B152" t="str">
            <v>Strångsjö</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E152">
            <v>0</v>
          </cell>
          <cell r="AG152">
            <v>0</v>
          </cell>
          <cell r="AH152">
            <v>0</v>
          </cell>
          <cell r="AI152" t="str">
            <v/>
          </cell>
        </row>
        <row r="153">
          <cell r="B153" t="str">
            <v>Valla</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E153">
            <v>0</v>
          </cell>
          <cell r="AG153">
            <v>0</v>
          </cell>
          <cell r="AH153">
            <v>0</v>
          </cell>
          <cell r="AI153" t="str">
            <v/>
          </cell>
        </row>
        <row r="154">
          <cell r="B154" t="str">
            <v>Gislaved</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E154">
            <v>0</v>
          </cell>
          <cell r="AG154">
            <v>0</v>
          </cell>
          <cell r="AH154">
            <v>0</v>
          </cell>
          <cell r="AI154" t="str">
            <v/>
          </cell>
        </row>
        <row r="155">
          <cell r="B155" t="str">
            <v>Henja</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E155">
            <v>0</v>
          </cell>
          <cell r="AG155">
            <v>0</v>
          </cell>
          <cell r="AH155">
            <v>0</v>
          </cell>
          <cell r="AI155" t="str">
            <v/>
          </cell>
        </row>
        <row r="156">
          <cell r="B156" t="str">
            <v>Hestra</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E156">
            <v>0</v>
          </cell>
          <cell r="AG156">
            <v>0</v>
          </cell>
          <cell r="AH156">
            <v>0</v>
          </cell>
          <cell r="AI156" t="str">
            <v/>
          </cell>
        </row>
        <row r="157">
          <cell r="B157" t="str">
            <v>Reftele</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E157">
            <v>0</v>
          </cell>
          <cell r="AG157">
            <v>0</v>
          </cell>
          <cell r="AH157">
            <v>0</v>
          </cell>
          <cell r="AI157" t="str">
            <v/>
          </cell>
        </row>
        <row r="158">
          <cell r="B158" t="str">
            <v>Hemse</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E158">
            <v>0</v>
          </cell>
          <cell r="AG158">
            <v>0</v>
          </cell>
          <cell r="AH158">
            <v>0</v>
          </cell>
          <cell r="AI158" t="str">
            <v/>
          </cell>
        </row>
        <row r="159">
          <cell r="B159" t="str">
            <v>Klintehamn</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E159">
            <v>0</v>
          </cell>
          <cell r="AG159">
            <v>0</v>
          </cell>
          <cell r="AH159">
            <v>0</v>
          </cell>
          <cell r="AI159" t="str">
            <v/>
          </cell>
        </row>
        <row r="160">
          <cell r="B160" t="str">
            <v>Slite</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E160">
            <v>0</v>
          </cell>
          <cell r="AG160">
            <v>0</v>
          </cell>
          <cell r="AH160">
            <v>0</v>
          </cell>
          <cell r="AI160" t="str">
            <v/>
          </cell>
        </row>
        <row r="161">
          <cell r="B161" t="str">
            <v>Visby</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E161">
            <v>0</v>
          </cell>
          <cell r="AG161">
            <v>0</v>
          </cell>
          <cell r="AH161">
            <v>0</v>
          </cell>
          <cell r="AI161" t="str">
            <v/>
          </cell>
        </row>
        <row r="162">
          <cell r="B162" t="str">
            <v>Gällivare-Malmberget</v>
          </cell>
          <cell r="C162">
            <v>0</v>
          </cell>
          <cell r="D162">
            <v>0</v>
          </cell>
          <cell r="E162">
            <v>0</v>
          </cell>
          <cell r="F162">
            <v>0</v>
          </cell>
          <cell r="G162">
            <v>0</v>
          </cell>
          <cell r="H162">
            <v>0</v>
          </cell>
          <cell r="I162">
            <v>0</v>
          </cell>
          <cell r="J162">
            <v>0</v>
          </cell>
          <cell r="K162">
            <v>0.40910400000000002</v>
          </cell>
          <cell r="L162">
            <v>0</v>
          </cell>
          <cell r="M162">
            <v>0</v>
          </cell>
          <cell r="N162">
            <v>0</v>
          </cell>
          <cell r="O162">
            <v>0</v>
          </cell>
          <cell r="P162">
            <v>63.110500000000002</v>
          </cell>
          <cell r="Q162">
            <v>0</v>
          </cell>
          <cell r="R162">
            <v>0</v>
          </cell>
          <cell r="S162">
            <v>77.371499999999997</v>
          </cell>
          <cell r="T162">
            <v>0</v>
          </cell>
          <cell r="U162">
            <v>0</v>
          </cell>
          <cell r="V162">
            <v>0</v>
          </cell>
          <cell r="W162">
            <v>0</v>
          </cell>
          <cell r="X162">
            <v>0</v>
          </cell>
          <cell r="Y162">
            <v>0</v>
          </cell>
          <cell r="Z162">
            <v>0</v>
          </cell>
          <cell r="AA162">
            <v>0</v>
          </cell>
          <cell r="AB162">
            <v>0</v>
          </cell>
          <cell r="AE162">
            <v>140.89110399999998</v>
          </cell>
          <cell r="AG162">
            <v>140.48199999999997</v>
          </cell>
          <cell r="AH162">
            <v>140.48199999999997</v>
          </cell>
          <cell r="AI162">
            <v>0.69339585389930891</v>
          </cell>
        </row>
        <row r="163">
          <cell r="B163" t="str">
            <v>Gävle</v>
          </cell>
          <cell r="C163">
            <v>0</v>
          </cell>
          <cell r="D163">
            <v>0</v>
          </cell>
          <cell r="E163">
            <v>106.9</v>
          </cell>
          <cell r="F163">
            <v>0</v>
          </cell>
          <cell r="G163">
            <v>0</v>
          </cell>
          <cell r="H163">
            <v>0</v>
          </cell>
          <cell r="I163">
            <v>0</v>
          </cell>
          <cell r="J163">
            <v>43.9</v>
          </cell>
          <cell r="K163">
            <v>12.274100000000001</v>
          </cell>
          <cell r="L163">
            <v>0</v>
          </cell>
          <cell r="M163">
            <v>84.2</v>
          </cell>
          <cell r="N163">
            <v>191.2</v>
          </cell>
          <cell r="O163">
            <v>0</v>
          </cell>
          <cell r="P163">
            <v>7.4</v>
          </cell>
          <cell r="Q163">
            <v>0</v>
          </cell>
          <cell r="R163">
            <v>0</v>
          </cell>
          <cell r="S163">
            <v>0</v>
          </cell>
          <cell r="T163">
            <v>0</v>
          </cell>
          <cell r="U163">
            <v>0</v>
          </cell>
          <cell r="V163">
            <v>0</v>
          </cell>
          <cell r="W163">
            <v>0</v>
          </cell>
          <cell r="X163">
            <v>0</v>
          </cell>
          <cell r="Y163">
            <v>0</v>
          </cell>
          <cell r="Z163">
            <v>1.8</v>
          </cell>
          <cell r="AA163">
            <v>0</v>
          </cell>
          <cell r="AB163">
            <v>0</v>
          </cell>
          <cell r="AE163">
            <v>447.67410000000001</v>
          </cell>
          <cell r="AG163">
            <v>435.40000000000003</v>
          </cell>
          <cell r="AH163">
            <v>244.20000000000005</v>
          </cell>
          <cell r="AI163">
            <v>0.67439933719966882</v>
          </cell>
        </row>
        <row r="164">
          <cell r="B164" t="str">
            <v>Göteborg. Partille. Ale</v>
          </cell>
          <cell r="C164">
            <v>0</v>
          </cell>
          <cell r="D164">
            <v>0</v>
          </cell>
          <cell r="E164">
            <v>0</v>
          </cell>
          <cell r="F164">
            <v>1.05</v>
          </cell>
          <cell r="G164">
            <v>0</v>
          </cell>
          <cell r="H164">
            <v>0</v>
          </cell>
          <cell r="I164">
            <v>0</v>
          </cell>
          <cell r="J164">
            <v>211.2</v>
          </cell>
          <cell r="K164">
            <v>9.7100000000000009</v>
          </cell>
          <cell r="L164">
            <v>607.38</v>
          </cell>
          <cell r="M164">
            <v>0</v>
          </cell>
          <cell r="N164">
            <v>60.71</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E164">
            <v>890.05000000000007</v>
          </cell>
          <cell r="AG164">
            <v>880.34</v>
          </cell>
          <cell r="AH164">
            <v>819.63</v>
          </cell>
          <cell r="AI164">
            <v>0.47973099524734858</v>
          </cell>
        </row>
        <row r="165">
          <cell r="B165" t="str">
            <v>Göteborg. Övrigt: Bra Miljöval</v>
          </cell>
          <cell r="C165">
            <v>0</v>
          </cell>
          <cell r="D165">
            <v>0</v>
          </cell>
          <cell r="E165">
            <v>0</v>
          </cell>
          <cell r="F165">
            <v>0</v>
          </cell>
          <cell r="G165">
            <v>0</v>
          </cell>
          <cell r="H165">
            <v>0</v>
          </cell>
          <cell r="I165">
            <v>0</v>
          </cell>
          <cell r="J165">
            <v>110.57</v>
          </cell>
          <cell r="K165">
            <v>0</v>
          </cell>
          <cell r="L165">
            <v>0</v>
          </cell>
          <cell r="M165">
            <v>0</v>
          </cell>
          <cell r="N165">
            <v>31.78</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E165">
            <v>142.35</v>
          </cell>
          <cell r="AG165">
            <v>142.35</v>
          </cell>
          <cell r="AH165">
            <v>110.57</v>
          </cell>
          <cell r="AI165">
            <v>0.76939670169090524</v>
          </cell>
        </row>
        <row r="166">
          <cell r="B166" t="str">
            <v>Götene</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E166">
            <v>0</v>
          </cell>
          <cell r="AG166">
            <v>0</v>
          </cell>
          <cell r="AH166">
            <v>0</v>
          </cell>
          <cell r="AI166" t="str">
            <v/>
          </cell>
        </row>
        <row r="167">
          <cell r="B167" t="str">
            <v>Hällekis</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E167">
            <v>0</v>
          </cell>
          <cell r="AG167">
            <v>0</v>
          </cell>
          <cell r="AH167">
            <v>0</v>
          </cell>
          <cell r="AI167" t="str">
            <v/>
          </cell>
        </row>
        <row r="168">
          <cell r="B168" t="str">
            <v>Habo</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E168">
            <v>0</v>
          </cell>
          <cell r="AG168">
            <v>0</v>
          </cell>
          <cell r="AH168">
            <v>0</v>
          </cell>
          <cell r="AI168" t="str">
            <v/>
          </cell>
        </row>
        <row r="169">
          <cell r="B169" t="str">
            <v>Ekshärad</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E169">
            <v>0</v>
          </cell>
          <cell r="AG169">
            <v>0</v>
          </cell>
          <cell r="AH169">
            <v>0</v>
          </cell>
          <cell r="AI169" t="str">
            <v/>
          </cell>
        </row>
        <row r="170">
          <cell r="B170" t="str">
            <v>Hagfors</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E170">
            <v>0</v>
          </cell>
          <cell r="AG170">
            <v>0</v>
          </cell>
          <cell r="AH170">
            <v>0</v>
          </cell>
          <cell r="AI170" t="str">
            <v/>
          </cell>
        </row>
        <row r="171">
          <cell r="B171" t="str">
            <v>Sunnemo</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E171">
            <v>0</v>
          </cell>
          <cell r="AG171">
            <v>0</v>
          </cell>
          <cell r="AH171">
            <v>0</v>
          </cell>
          <cell r="AI171" t="str">
            <v/>
          </cell>
        </row>
        <row r="172">
          <cell r="B172" t="str">
            <v>Halmstad</v>
          </cell>
          <cell r="C172">
            <v>199.65799999999999</v>
          </cell>
          <cell r="D172">
            <v>0</v>
          </cell>
          <cell r="E172">
            <v>0</v>
          </cell>
          <cell r="F172">
            <v>0</v>
          </cell>
          <cell r="G172">
            <v>1.84124</v>
          </cell>
          <cell r="H172">
            <v>0</v>
          </cell>
          <cell r="I172">
            <v>0</v>
          </cell>
          <cell r="J172">
            <v>73.932400000000001</v>
          </cell>
          <cell r="K172">
            <v>12.188499999999999</v>
          </cell>
          <cell r="L172">
            <v>0</v>
          </cell>
          <cell r="M172">
            <v>0</v>
          </cell>
          <cell r="N172">
            <v>64.813999999999993</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E172">
            <v>352.43413999999996</v>
          </cell>
          <cell r="AG172">
            <v>340.24563999999998</v>
          </cell>
          <cell r="AH172">
            <v>275.43164000000002</v>
          </cell>
          <cell r="AI172">
            <v>0.63405949437607334</v>
          </cell>
        </row>
        <row r="173">
          <cell r="B173" t="str">
            <v>Skoghall</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E173">
            <v>0</v>
          </cell>
          <cell r="AG173">
            <v>0</v>
          </cell>
          <cell r="AH173">
            <v>0</v>
          </cell>
          <cell r="AI173" t="str">
            <v/>
          </cell>
        </row>
        <row r="174">
          <cell r="B174" t="str">
            <v>Gustafs finns ej i vår ägo längre</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E174">
            <v>0</v>
          </cell>
          <cell r="AG174">
            <v>0</v>
          </cell>
          <cell r="AH174">
            <v>0</v>
          </cell>
          <cell r="AI174" t="str">
            <v/>
          </cell>
        </row>
        <row r="175">
          <cell r="B175" t="str">
            <v>Hedemora</v>
          </cell>
          <cell r="C175">
            <v>0</v>
          </cell>
          <cell r="D175">
            <v>0</v>
          </cell>
          <cell r="E175">
            <v>8.2038100000000007</v>
          </cell>
          <cell r="F175">
            <v>0</v>
          </cell>
          <cell r="G175">
            <v>0</v>
          </cell>
          <cell r="H175">
            <v>0</v>
          </cell>
          <cell r="I175">
            <v>0</v>
          </cell>
          <cell r="J175">
            <v>8.2038100000000007</v>
          </cell>
          <cell r="K175">
            <v>1.6811100000000001</v>
          </cell>
          <cell r="L175">
            <v>0</v>
          </cell>
          <cell r="M175">
            <v>0</v>
          </cell>
          <cell r="N175">
            <v>7.8</v>
          </cell>
          <cell r="O175">
            <v>8.2038100000000007</v>
          </cell>
          <cell r="P175">
            <v>16.474900000000002</v>
          </cell>
          <cell r="Q175">
            <v>0</v>
          </cell>
          <cell r="R175">
            <v>0</v>
          </cell>
          <cell r="S175">
            <v>0</v>
          </cell>
          <cell r="T175">
            <v>0</v>
          </cell>
          <cell r="U175">
            <v>0</v>
          </cell>
          <cell r="V175">
            <v>0</v>
          </cell>
          <cell r="W175">
            <v>0</v>
          </cell>
          <cell r="X175">
            <v>0</v>
          </cell>
          <cell r="Y175">
            <v>0</v>
          </cell>
          <cell r="Z175">
            <v>0</v>
          </cell>
          <cell r="AA175">
            <v>0</v>
          </cell>
          <cell r="AB175">
            <v>0</v>
          </cell>
          <cell r="AE175">
            <v>50.567440000000005</v>
          </cell>
          <cell r="AG175">
            <v>48.886330000000008</v>
          </cell>
          <cell r="AH175">
            <v>41.086330000000011</v>
          </cell>
          <cell r="AI175">
            <v>0.67244402618657961</v>
          </cell>
        </row>
        <row r="176">
          <cell r="B176" t="str">
            <v>Långshyttan</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E176">
            <v>0</v>
          </cell>
          <cell r="AG176">
            <v>0</v>
          </cell>
          <cell r="AH176">
            <v>0</v>
          </cell>
          <cell r="AI176" t="str">
            <v/>
          </cell>
        </row>
        <row r="177">
          <cell r="B177" t="str">
            <v>St Skedvi</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E177">
            <v>0</v>
          </cell>
          <cell r="AG177">
            <v>0</v>
          </cell>
          <cell r="AH177">
            <v>0</v>
          </cell>
          <cell r="AI177" t="str">
            <v/>
          </cell>
        </row>
        <row r="178">
          <cell r="B178" t="str">
            <v>Säter</v>
          </cell>
          <cell r="C178">
            <v>0</v>
          </cell>
          <cell r="D178">
            <v>0</v>
          </cell>
          <cell r="E178">
            <v>7.1441100000000004</v>
          </cell>
          <cell r="F178">
            <v>0</v>
          </cell>
          <cell r="G178">
            <v>0</v>
          </cell>
          <cell r="H178">
            <v>0</v>
          </cell>
          <cell r="I178">
            <v>0</v>
          </cell>
          <cell r="J178">
            <v>8.9962800000000005</v>
          </cell>
          <cell r="K178">
            <v>0</v>
          </cell>
          <cell r="L178">
            <v>0</v>
          </cell>
          <cell r="M178">
            <v>0</v>
          </cell>
          <cell r="N178">
            <v>4.7</v>
          </cell>
          <cell r="O178">
            <v>7.1441100000000004</v>
          </cell>
          <cell r="P178">
            <v>12.568300000000001</v>
          </cell>
          <cell r="Q178">
            <v>0</v>
          </cell>
          <cell r="R178">
            <v>0</v>
          </cell>
          <cell r="S178">
            <v>0</v>
          </cell>
          <cell r="T178">
            <v>0</v>
          </cell>
          <cell r="U178">
            <v>0</v>
          </cell>
          <cell r="V178">
            <v>0</v>
          </cell>
          <cell r="W178">
            <v>0</v>
          </cell>
          <cell r="X178">
            <v>0</v>
          </cell>
          <cell r="Y178">
            <v>0</v>
          </cell>
          <cell r="Z178">
            <v>0</v>
          </cell>
          <cell r="AA178">
            <v>0</v>
          </cell>
          <cell r="AB178">
            <v>0</v>
          </cell>
          <cell r="AE178">
            <v>40.552800000000005</v>
          </cell>
          <cell r="AG178">
            <v>40.552800000000005</v>
          </cell>
          <cell r="AH178">
            <v>35.852800000000002</v>
          </cell>
          <cell r="AI178">
            <v>0.6614907749077491</v>
          </cell>
        </row>
        <row r="179">
          <cell r="B179" t="str">
            <v>Hjo</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E179">
            <v>0</v>
          </cell>
          <cell r="AG179">
            <v>0</v>
          </cell>
          <cell r="AH179">
            <v>0</v>
          </cell>
          <cell r="AI179" t="str">
            <v/>
          </cell>
        </row>
        <row r="180">
          <cell r="B180" t="str">
            <v>Härnösand</v>
          </cell>
          <cell r="C180">
            <v>0</v>
          </cell>
          <cell r="D180">
            <v>0</v>
          </cell>
          <cell r="E180">
            <v>32.626100000000001</v>
          </cell>
          <cell r="F180">
            <v>0</v>
          </cell>
          <cell r="G180">
            <v>0</v>
          </cell>
          <cell r="H180">
            <v>0</v>
          </cell>
          <cell r="I180">
            <v>0</v>
          </cell>
          <cell r="J180">
            <v>18.688199999999998</v>
          </cell>
          <cell r="K180">
            <v>3.3164500000000001</v>
          </cell>
          <cell r="L180">
            <v>0</v>
          </cell>
          <cell r="M180">
            <v>0</v>
          </cell>
          <cell r="N180">
            <v>35</v>
          </cell>
          <cell r="O180">
            <v>14.6165</v>
          </cell>
          <cell r="P180">
            <v>24.326000000000001</v>
          </cell>
          <cell r="Q180">
            <v>0</v>
          </cell>
          <cell r="R180">
            <v>0</v>
          </cell>
          <cell r="S180">
            <v>11.8325</v>
          </cell>
          <cell r="T180">
            <v>0</v>
          </cell>
          <cell r="U180">
            <v>0</v>
          </cell>
          <cell r="V180">
            <v>0</v>
          </cell>
          <cell r="W180">
            <v>0</v>
          </cell>
          <cell r="X180">
            <v>0</v>
          </cell>
          <cell r="Y180">
            <v>0</v>
          </cell>
          <cell r="Z180">
            <v>1.93147</v>
          </cell>
          <cell r="AA180">
            <v>0</v>
          </cell>
          <cell r="AB180">
            <v>0</v>
          </cell>
          <cell r="AE180">
            <v>142.33722</v>
          </cell>
          <cell r="AG180">
            <v>139.02077</v>
          </cell>
          <cell r="AH180">
            <v>104.02077</v>
          </cell>
          <cell r="AI180">
            <v>0.5264209008097166</v>
          </cell>
        </row>
        <row r="181">
          <cell r="B181" t="str">
            <v>Hässleholm</v>
          </cell>
          <cell r="C181">
            <v>117.22</v>
          </cell>
          <cell r="D181">
            <v>0</v>
          </cell>
          <cell r="E181">
            <v>0</v>
          </cell>
          <cell r="F181">
            <v>0</v>
          </cell>
          <cell r="G181">
            <v>0.26452500000000001</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E181">
            <v>117.484525</v>
          </cell>
          <cell r="AG181">
            <v>117.484525</v>
          </cell>
          <cell r="AH181">
            <v>117.484525</v>
          </cell>
          <cell r="AI181">
            <v>0.78632303727996788</v>
          </cell>
        </row>
        <row r="182">
          <cell r="B182" t="str">
            <v>Tyringe</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E182">
            <v>0</v>
          </cell>
          <cell r="AG182">
            <v>0</v>
          </cell>
          <cell r="AH182">
            <v>0</v>
          </cell>
          <cell r="AI182" t="str">
            <v/>
          </cell>
        </row>
        <row r="183">
          <cell r="B183" t="str">
            <v>Höganäs</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E183">
            <v>0</v>
          </cell>
          <cell r="AG183">
            <v>0</v>
          </cell>
          <cell r="AH183">
            <v>0</v>
          </cell>
          <cell r="AI183" t="str">
            <v/>
          </cell>
        </row>
        <row r="184">
          <cell r="B184" t="str">
            <v>Jokkmokk</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E184">
            <v>0</v>
          </cell>
          <cell r="AG184">
            <v>0</v>
          </cell>
          <cell r="AH184">
            <v>0</v>
          </cell>
          <cell r="AI184" t="str">
            <v/>
          </cell>
        </row>
        <row r="185">
          <cell r="B185" t="str">
            <v>Brunflo</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E185">
            <v>0</v>
          </cell>
          <cell r="AG185">
            <v>0</v>
          </cell>
          <cell r="AH185">
            <v>0</v>
          </cell>
          <cell r="AI185" t="str">
            <v/>
          </cell>
        </row>
        <row r="186">
          <cell r="B186" t="str">
            <v>Krokom</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E186">
            <v>0</v>
          </cell>
          <cell r="AG186">
            <v>0</v>
          </cell>
          <cell r="AH186">
            <v>0</v>
          </cell>
          <cell r="AI186" t="str">
            <v/>
          </cell>
        </row>
        <row r="187">
          <cell r="B187" t="str">
            <v>Åre</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E187">
            <v>0</v>
          </cell>
          <cell r="AG187">
            <v>0</v>
          </cell>
          <cell r="AH187">
            <v>0</v>
          </cell>
          <cell r="AI187" t="str">
            <v/>
          </cell>
        </row>
        <row r="188">
          <cell r="B188" t="str">
            <v>Östersund</v>
          </cell>
          <cell r="C188">
            <v>0</v>
          </cell>
          <cell r="D188">
            <v>0</v>
          </cell>
          <cell r="E188">
            <v>38.142899999999997</v>
          </cell>
          <cell r="F188">
            <v>0</v>
          </cell>
          <cell r="G188">
            <v>0</v>
          </cell>
          <cell r="H188">
            <v>0</v>
          </cell>
          <cell r="I188">
            <v>0</v>
          </cell>
          <cell r="J188">
            <v>58.994300000000003</v>
          </cell>
          <cell r="K188">
            <v>0</v>
          </cell>
          <cell r="L188">
            <v>0</v>
          </cell>
          <cell r="M188">
            <v>61.028599999999997</v>
          </cell>
          <cell r="N188">
            <v>122</v>
          </cell>
          <cell r="O188">
            <v>64.08</v>
          </cell>
          <cell r="P188">
            <v>86.965699999999998</v>
          </cell>
          <cell r="Q188">
            <v>0</v>
          </cell>
          <cell r="R188">
            <v>0</v>
          </cell>
          <cell r="S188">
            <v>31.359500000000001</v>
          </cell>
          <cell r="T188">
            <v>0</v>
          </cell>
          <cell r="U188">
            <v>0</v>
          </cell>
          <cell r="V188">
            <v>0</v>
          </cell>
          <cell r="W188">
            <v>0</v>
          </cell>
          <cell r="X188">
            <v>0</v>
          </cell>
          <cell r="Y188">
            <v>0</v>
          </cell>
          <cell r="Z188">
            <v>0</v>
          </cell>
          <cell r="AA188">
            <v>0</v>
          </cell>
          <cell r="AB188">
            <v>0</v>
          </cell>
          <cell r="AE188">
            <v>462.57100000000003</v>
          </cell>
          <cell r="AG188">
            <v>462.57100000000003</v>
          </cell>
          <cell r="AH188">
            <v>340.57100000000003</v>
          </cell>
          <cell r="AI188">
            <v>0.51213684210526322</v>
          </cell>
        </row>
        <row r="189">
          <cell r="B189" t="str">
            <v>Axamo</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E189">
            <v>0</v>
          </cell>
          <cell r="AG189">
            <v>0</v>
          </cell>
          <cell r="AH189">
            <v>0</v>
          </cell>
          <cell r="AI189" t="str">
            <v/>
          </cell>
        </row>
        <row r="190">
          <cell r="B190" t="str">
            <v>Bankeryd</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E190">
            <v>0</v>
          </cell>
          <cell r="AG190">
            <v>0</v>
          </cell>
          <cell r="AH190">
            <v>0</v>
          </cell>
          <cell r="AI190" t="str">
            <v/>
          </cell>
        </row>
        <row r="191">
          <cell r="B191" t="str">
            <v>Gränna</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E191">
            <v>0</v>
          </cell>
          <cell r="AG191">
            <v>0</v>
          </cell>
          <cell r="AH191">
            <v>0</v>
          </cell>
          <cell r="AI191" t="str">
            <v/>
          </cell>
        </row>
        <row r="192">
          <cell r="B192" t="str">
            <v>Jönköping</v>
          </cell>
          <cell r="C192">
            <v>261.27300000000002</v>
          </cell>
          <cell r="D192">
            <v>0.58912699999999996</v>
          </cell>
          <cell r="E192">
            <v>0</v>
          </cell>
          <cell r="F192">
            <v>0</v>
          </cell>
          <cell r="G192">
            <v>0.81005000000000005</v>
          </cell>
          <cell r="H192">
            <v>0</v>
          </cell>
          <cell r="I192">
            <v>1.81179</v>
          </cell>
          <cell r="J192">
            <v>0</v>
          </cell>
          <cell r="K192">
            <v>11.6623</v>
          </cell>
          <cell r="L192">
            <v>0</v>
          </cell>
          <cell r="M192">
            <v>0</v>
          </cell>
          <cell r="N192">
            <v>89.79</v>
          </cell>
          <cell r="O192">
            <v>0</v>
          </cell>
          <cell r="P192">
            <v>0</v>
          </cell>
          <cell r="Q192">
            <v>0</v>
          </cell>
          <cell r="R192">
            <v>0</v>
          </cell>
          <cell r="S192">
            <v>0</v>
          </cell>
          <cell r="T192">
            <v>0</v>
          </cell>
          <cell r="U192">
            <v>0</v>
          </cell>
          <cell r="V192">
            <v>10.7455</v>
          </cell>
          <cell r="W192">
            <v>0</v>
          </cell>
          <cell r="X192">
            <v>0</v>
          </cell>
          <cell r="Y192">
            <v>0</v>
          </cell>
          <cell r="Z192">
            <v>0</v>
          </cell>
          <cell r="AA192">
            <v>0</v>
          </cell>
          <cell r="AB192">
            <v>0</v>
          </cell>
          <cell r="AE192">
            <v>376.68176700000004</v>
          </cell>
          <cell r="AG192">
            <v>365.01946700000002</v>
          </cell>
          <cell r="AH192">
            <v>275.229467</v>
          </cell>
          <cell r="AI192">
            <v>0.50882673087944397</v>
          </cell>
        </row>
        <row r="193">
          <cell r="B193" t="str">
            <v>Norrahammar</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E193">
            <v>0</v>
          </cell>
          <cell r="AG193">
            <v>0</v>
          </cell>
          <cell r="AH193">
            <v>0</v>
          </cell>
          <cell r="AI193" t="str">
            <v/>
          </cell>
        </row>
        <row r="194">
          <cell r="B194" t="str">
            <v>Stensholm</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E194">
            <v>0</v>
          </cell>
          <cell r="AG194">
            <v>0</v>
          </cell>
          <cell r="AH194">
            <v>0</v>
          </cell>
          <cell r="AI194" t="str">
            <v/>
          </cell>
        </row>
        <row r="195">
          <cell r="B195" t="str">
            <v>Kalmar</v>
          </cell>
          <cell r="C195">
            <v>0</v>
          </cell>
          <cell r="D195">
            <v>0</v>
          </cell>
          <cell r="E195">
            <v>39.019799999999996</v>
          </cell>
          <cell r="F195">
            <v>0</v>
          </cell>
          <cell r="G195">
            <v>0</v>
          </cell>
          <cell r="H195">
            <v>0</v>
          </cell>
          <cell r="I195">
            <v>0</v>
          </cell>
          <cell r="J195">
            <v>147.459</v>
          </cell>
          <cell r="K195">
            <v>8.43919</v>
          </cell>
          <cell r="L195">
            <v>0</v>
          </cell>
          <cell r="M195">
            <v>0</v>
          </cell>
          <cell r="N195">
            <v>99.2</v>
          </cell>
          <cell r="O195">
            <v>17.967300000000002</v>
          </cell>
          <cell r="P195">
            <v>14.1107</v>
          </cell>
          <cell r="Q195">
            <v>0</v>
          </cell>
          <cell r="R195">
            <v>0</v>
          </cell>
          <cell r="S195">
            <v>0</v>
          </cell>
          <cell r="T195">
            <v>0</v>
          </cell>
          <cell r="U195">
            <v>0</v>
          </cell>
          <cell r="V195">
            <v>0</v>
          </cell>
          <cell r="W195">
            <v>0</v>
          </cell>
          <cell r="X195">
            <v>0</v>
          </cell>
          <cell r="Y195">
            <v>0</v>
          </cell>
          <cell r="Z195">
            <v>0</v>
          </cell>
          <cell r="AA195">
            <v>0</v>
          </cell>
          <cell r="AB195">
            <v>0</v>
          </cell>
          <cell r="AE195">
            <v>326.19599000000005</v>
          </cell>
          <cell r="AG195">
            <v>317.75680000000006</v>
          </cell>
          <cell r="AH195">
            <v>218.55680000000007</v>
          </cell>
          <cell r="AI195">
            <v>0.45371974257836833</v>
          </cell>
        </row>
        <row r="196">
          <cell r="B196" t="str">
            <v>Nybro, ta bort detta nät</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E196">
            <v>0</v>
          </cell>
          <cell r="AG196">
            <v>0</v>
          </cell>
          <cell r="AH196">
            <v>0</v>
          </cell>
          <cell r="AI196" t="str">
            <v/>
          </cell>
        </row>
        <row r="197">
          <cell r="B197" t="str">
            <v>Karlshamn</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E197">
            <v>0</v>
          </cell>
          <cell r="AG197">
            <v>0</v>
          </cell>
          <cell r="AH197">
            <v>0</v>
          </cell>
          <cell r="AI197" t="str">
            <v/>
          </cell>
        </row>
        <row r="198">
          <cell r="B198" t="str">
            <v>Karlstad</v>
          </cell>
          <cell r="C198">
            <v>0</v>
          </cell>
          <cell r="D198">
            <v>0</v>
          </cell>
          <cell r="E198">
            <v>0</v>
          </cell>
          <cell r="F198">
            <v>0</v>
          </cell>
          <cell r="G198">
            <v>1.5973599999999999</v>
          </cell>
          <cell r="H198">
            <v>0</v>
          </cell>
          <cell r="I198">
            <v>11.8955</v>
          </cell>
          <cell r="J198">
            <v>0</v>
          </cell>
          <cell r="K198">
            <v>15.3391</v>
          </cell>
          <cell r="L198">
            <v>0</v>
          </cell>
          <cell r="M198">
            <v>0</v>
          </cell>
          <cell r="N198">
            <v>107.941</v>
          </cell>
          <cell r="O198">
            <v>0</v>
          </cell>
          <cell r="P198">
            <v>0</v>
          </cell>
          <cell r="Q198">
            <v>0</v>
          </cell>
          <cell r="R198">
            <v>0</v>
          </cell>
          <cell r="S198">
            <v>0</v>
          </cell>
          <cell r="T198">
            <v>0</v>
          </cell>
          <cell r="U198">
            <v>0</v>
          </cell>
          <cell r="V198">
            <v>0</v>
          </cell>
          <cell r="W198">
            <v>0</v>
          </cell>
          <cell r="X198">
            <v>0</v>
          </cell>
          <cell r="Y198">
            <v>0</v>
          </cell>
          <cell r="Z198">
            <v>322.113</v>
          </cell>
          <cell r="AA198">
            <v>0</v>
          </cell>
          <cell r="AB198">
            <v>0</v>
          </cell>
          <cell r="AE198">
            <v>458.88596000000001</v>
          </cell>
          <cell r="AG198">
            <v>443.54686000000004</v>
          </cell>
          <cell r="AH198">
            <v>335.60586000000001</v>
          </cell>
          <cell r="AI198">
            <v>0.69360833307499148</v>
          </cell>
        </row>
        <row r="199">
          <cell r="B199" t="str">
            <v>Skåre</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E199">
            <v>0</v>
          </cell>
          <cell r="AG199">
            <v>0</v>
          </cell>
          <cell r="AH199">
            <v>0</v>
          </cell>
          <cell r="AI199" t="str">
            <v/>
          </cell>
        </row>
        <row r="200">
          <cell r="B200" t="str">
            <v>Katrinefors Kraftvärme (producent)</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E200">
            <v>0</v>
          </cell>
          <cell r="AG200">
            <v>0</v>
          </cell>
          <cell r="AH200">
            <v>0</v>
          </cell>
          <cell r="AI200" t="str">
            <v/>
          </cell>
        </row>
        <row r="201">
          <cell r="B201" t="str">
            <v>Kil</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E201">
            <v>0</v>
          </cell>
          <cell r="AG201">
            <v>0</v>
          </cell>
          <cell r="AH201">
            <v>0</v>
          </cell>
          <cell r="AI201" t="str">
            <v/>
          </cell>
        </row>
        <row r="202">
          <cell r="B202" t="str">
            <v>Eslöv-Lund-Lomma</v>
          </cell>
          <cell r="C202">
            <v>0</v>
          </cell>
          <cell r="D202">
            <v>0</v>
          </cell>
          <cell r="E202">
            <v>0</v>
          </cell>
          <cell r="F202">
            <v>0</v>
          </cell>
          <cell r="G202">
            <v>0</v>
          </cell>
          <cell r="H202">
            <v>0</v>
          </cell>
          <cell r="I202">
            <v>0</v>
          </cell>
          <cell r="J202">
            <v>0</v>
          </cell>
          <cell r="K202">
            <v>0</v>
          </cell>
          <cell r="L202">
            <v>94.201999999999998</v>
          </cell>
          <cell r="M202">
            <v>75.069000000000003</v>
          </cell>
          <cell r="N202">
            <v>0.63500000000000001</v>
          </cell>
          <cell r="O202">
            <v>0</v>
          </cell>
          <cell r="P202">
            <v>0</v>
          </cell>
          <cell r="Q202">
            <v>0</v>
          </cell>
          <cell r="R202">
            <v>0</v>
          </cell>
          <cell r="S202">
            <v>0</v>
          </cell>
          <cell r="T202">
            <v>0</v>
          </cell>
          <cell r="U202">
            <v>0</v>
          </cell>
          <cell r="V202">
            <v>0</v>
          </cell>
          <cell r="W202">
            <v>0</v>
          </cell>
          <cell r="X202">
            <v>0</v>
          </cell>
          <cell r="Y202">
            <v>0</v>
          </cell>
          <cell r="Z202">
            <v>8.7159999999999993</v>
          </cell>
          <cell r="AA202">
            <v>0</v>
          </cell>
          <cell r="AB202">
            <v>0</v>
          </cell>
          <cell r="AE202">
            <v>178.62200000000001</v>
          </cell>
          <cell r="AG202">
            <v>178.62200000000001</v>
          </cell>
          <cell r="AH202">
            <v>177.98700000000002</v>
          </cell>
          <cell r="AI202">
            <v>0.5785410599126275</v>
          </cell>
        </row>
        <row r="203">
          <cell r="B203" t="str">
            <v>Klippan-Ljungbyhed</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E203">
            <v>0</v>
          </cell>
          <cell r="AG203">
            <v>0</v>
          </cell>
          <cell r="AH203">
            <v>0</v>
          </cell>
          <cell r="AI203" t="str">
            <v/>
          </cell>
        </row>
        <row r="204">
          <cell r="B204" t="str">
            <v>Kristinehamn</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E204">
            <v>0</v>
          </cell>
          <cell r="AG204">
            <v>0</v>
          </cell>
          <cell r="AH204">
            <v>0</v>
          </cell>
          <cell r="AI204" t="str">
            <v/>
          </cell>
        </row>
        <row r="205">
          <cell r="B205" t="str">
            <v>HVC Kode</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E205">
            <v>0</v>
          </cell>
          <cell r="AG205">
            <v>0</v>
          </cell>
          <cell r="AH205">
            <v>0</v>
          </cell>
          <cell r="AI205" t="str">
            <v/>
          </cell>
        </row>
        <row r="206">
          <cell r="B206" t="str">
            <v>HVC Kärna</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E206">
            <v>0</v>
          </cell>
          <cell r="AG206">
            <v>0</v>
          </cell>
          <cell r="AH206">
            <v>0</v>
          </cell>
          <cell r="AI206" t="str">
            <v/>
          </cell>
        </row>
        <row r="207">
          <cell r="B207" t="str">
            <v>HVC Stålkullen</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E207">
            <v>0</v>
          </cell>
          <cell r="AG207">
            <v>0</v>
          </cell>
          <cell r="AH207">
            <v>0</v>
          </cell>
          <cell r="AI207" t="str">
            <v/>
          </cell>
        </row>
        <row r="208">
          <cell r="B208" t="str">
            <v>Kungälv</v>
          </cell>
          <cell r="C208">
            <v>0</v>
          </cell>
          <cell r="D208">
            <v>0</v>
          </cell>
          <cell r="E208">
            <v>24.821400000000001</v>
          </cell>
          <cell r="F208">
            <v>0</v>
          </cell>
          <cell r="G208">
            <v>0</v>
          </cell>
          <cell r="H208">
            <v>0</v>
          </cell>
          <cell r="I208">
            <v>0</v>
          </cell>
          <cell r="J208">
            <v>41.341200000000001</v>
          </cell>
          <cell r="K208">
            <v>3.4036</v>
          </cell>
          <cell r="L208">
            <v>0</v>
          </cell>
          <cell r="M208">
            <v>0</v>
          </cell>
          <cell r="N208">
            <v>0</v>
          </cell>
          <cell r="O208">
            <v>0</v>
          </cell>
          <cell r="P208">
            <v>16.5199</v>
          </cell>
          <cell r="Q208">
            <v>0</v>
          </cell>
          <cell r="R208">
            <v>0</v>
          </cell>
          <cell r="S208">
            <v>0</v>
          </cell>
          <cell r="T208">
            <v>0</v>
          </cell>
          <cell r="U208">
            <v>0</v>
          </cell>
          <cell r="V208">
            <v>0</v>
          </cell>
          <cell r="W208">
            <v>0</v>
          </cell>
          <cell r="X208">
            <v>0</v>
          </cell>
          <cell r="Y208">
            <v>0</v>
          </cell>
          <cell r="Z208">
            <v>0</v>
          </cell>
          <cell r="AA208">
            <v>0</v>
          </cell>
          <cell r="AB208">
            <v>0</v>
          </cell>
          <cell r="AE208">
            <v>86.086099999999988</v>
          </cell>
          <cell r="AG208">
            <v>82.68249999999999</v>
          </cell>
          <cell r="AH208">
            <v>82.68249999999999</v>
          </cell>
          <cell r="AI208">
            <v>0.83014558232931723</v>
          </cell>
        </row>
        <row r="209">
          <cell r="B209" t="str">
            <v>Kolsva</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E209">
            <v>0</v>
          </cell>
          <cell r="AG209">
            <v>0</v>
          </cell>
          <cell r="AH209">
            <v>0</v>
          </cell>
          <cell r="AI209" t="str">
            <v/>
          </cell>
        </row>
        <row r="210">
          <cell r="B210" t="str">
            <v>Köping</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E210">
            <v>0</v>
          </cell>
          <cell r="AG210">
            <v>0</v>
          </cell>
          <cell r="AH210">
            <v>0</v>
          </cell>
          <cell r="AI210" t="str">
            <v/>
          </cell>
        </row>
        <row r="211">
          <cell r="B211" t="str">
            <v>Landskrona</v>
          </cell>
          <cell r="C211">
            <v>55.754800000000003</v>
          </cell>
          <cell r="D211">
            <v>0</v>
          </cell>
          <cell r="E211">
            <v>0</v>
          </cell>
          <cell r="F211">
            <v>0</v>
          </cell>
          <cell r="G211">
            <v>1.38856</v>
          </cell>
          <cell r="H211">
            <v>0</v>
          </cell>
          <cell r="I211">
            <v>0</v>
          </cell>
          <cell r="J211">
            <v>0</v>
          </cell>
          <cell r="K211">
            <v>5.0711399999999998</v>
          </cell>
          <cell r="L211">
            <v>0</v>
          </cell>
          <cell r="M211">
            <v>36.111499999999999</v>
          </cell>
          <cell r="N211">
            <v>13.9</v>
          </cell>
          <cell r="O211">
            <v>0</v>
          </cell>
          <cell r="P211">
            <v>5.1913799999999997</v>
          </cell>
          <cell r="Q211">
            <v>0</v>
          </cell>
          <cell r="R211">
            <v>0</v>
          </cell>
          <cell r="S211">
            <v>0</v>
          </cell>
          <cell r="T211">
            <v>0</v>
          </cell>
          <cell r="U211">
            <v>0</v>
          </cell>
          <cell r="V211">
            <v>0</v>
          </cell>
          <cell r="W211">
            <v>0</v>
          </cell>
          <cell r="X211">
            <v>0</v>
          </cell>
          <cell r="Y211">
            <v>0</v>
          </cell>
          <cell r="Z211">
            <v>0</v>
          </cell>
          <cell r="AA211">
            <v>0</v>
          </cell>
          <cell r="AB211">
            <v>0</v>
          </cell>
          <cell r="AE211">
            <v>117.41737999999999</v>
          </cell>
          <cell r="AG211">
            <v>112.34623999999999</v>
          </cell>
          <cell r="AH211">
            <v>98.446239999999989</v>
          </cell>
          <cell r="AI211">
            <v>0.54121077515118199</v>
          </cell>
        </row>
        <row r="212">
          <cell r="B212" t="str">
            <v>Bjärnum</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E212">
            <v>0</v>
          </cell>
          <cell r="AG212">
            <v>0</v>
          </cell>
          <cell r="AH212">
            <v>0</v>
          </cell>
          <cell r="AI212" t="str">
            <v/>
          </cell>
        </row>
        <row r="213">
          <cell r="B213" t="str">
            <v>Ed</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E213">
            <v>0</v>
          </cell>
          <cell r="AG213">
            <v>0</v>
          </cell>
          <cell r="AH213">
            <v>0</v>
          </cell>
          <cell r="AI213" t="str">
            <v/>
          </cell>
        </row>
        <row r="214">
          <cell r="B214" t="str">
            <v>Grästorp</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E214">
            <v>0</v>
          </cell>
          <cell r="AG214">
            <v>0</v>
          </cell>
          <cell r="AH214">
            <v>0</v>
          </cell>
          <cell r="AI214" t="str">
            <v/>
          </cell>
        </row>
        <row r="215">
          <cell r="B215" t="str">
            <v>Horred</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E215">
            <v>0</v>
          </cell>
          <cell r="AG215">
            <v>0</v>
          </cell>
          <cell r="AH215">
            <v>0</v>
          </cell>
          <cell r="AI215" t="str">
            <v/>
          </cell>
        </row>
        <row r="216">
          <cell r="B216" t="str">
            <v>Kvänum</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E216">
            <v>0</v>
          </cell>
          <cell r="AG216">
            <v>0</v>
          </cell>
          <cell r="AH216">
            <v>0</v>
          </cell>
          <cell r="AI216" t="str">
            <v/>
          </cell>
        </row>
        <row r="217">
          <cell r="B217" t="str">
            <v>Skurup</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E217">
            <v>0</v>
          </cell>
          <cell r="AG217">
            <v>0</v>
          </cell>
          <cell r="AH217">
            <v>0</v>
          </cell>
          <cell r="AI217" t="str">
            <v/>
          </cell>
        </row>
        <row r="218">
          <cell r="B218" t="str">
            <v>Ödeshög</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E218">
            <v>0</v>
          </cell>
          <cell r="AG218">
            <v>0</v>
          </cell>
          <cell r="AH218">
            <v>0</v>
          </cell>
          <cell r="AI218" t="str">
            <v/>
          </cell>
        </row>
        <row r="219">
          <cell r="B219" t="str">
            <v>Örsundsbro</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E219">
            <v>0</v>
          </cell>
          <cell r="AG219">
            <v>0</v>
          </cell>
          <cell r="AH219">
            <v>0</v>
          </cell>
          <cell r="AI219" t="str">
            <v/>
          </cell>
        </row>
        <row r="220">
          <cell r="B220" t="str">
            <v>Laxå</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E220">
            <v>0</v>
          </cell>
          <cell r="AG220">
            <v>0</v>
          </cell>
          <cell r="AH220">
            <v>0</v>
          </cell>
          <cell r="AI220" t="str">
            <v/>
          </cell>
        </row>
        <row r="221">
          <cell r="B221" t="str">
            <v>Floda</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E221">
            <v>0</v>
          </cell>
          <cell r="AG221">
            <v>0</v>
          </cell>
          <cell r="AH221">
            <v>0</v>
          </cell>
          <cell r="AI221" t="str">
            <v/>
          </cell>
        </row>
        <row r="222">
          <cell r="B222" t="str">
            <v>Gråbo</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E222">
            <v>0</v>
          </cell>
          <cell r="AG222">
            <v>0</v>
          </cell>
          <cell r="AH222">
            <v>0</v>
          </cell>
          <cell r="AI222" t="str">
            <v/>
          </cell>
        </row>
        <row r="223">
          <cell r="B223" t="str">
            <v>Lerum</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E223">
            <v>0</v>
          </cell>
          <cell r="AG223">
            <v>0</v>
          </cell>
          <cell r="AH223">
            <v>0</v>
          </cell>
          <cell r="AI223" t="str">
            <v/>
          </cell>
        </row>
        <row r="224">
          <cell r="B224" t="str">
            <v>Stenkullen</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E224">
            <v>0</v>
          </cell>
          <cell r="AG224">
            <v>0</v>
          </cell>
          <cell r="AH224">
            <v>0</v>
          </cell>
          <cell r="AI224" t="str">
            <v/>
          </cell>
        </row>
        <row r="225">
          <cell r="B225" t="str">
            <v>Lessebo</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E225">
            <v>0</v>
          </cell>
          <cell r="AG225">
            <v>0</v>
          </cell>
          <cell r="AH225">
            <v>0</v>
          </cell>
          <cell r="AI225" t="str">
            <v/>
          </cell>
        </row>
        <row r="226">
          <cell r="B226" t="str">
            <v>Lysekil</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E226">
            <v>0</v>
          </cell>
          <cell r="AG226">
            <v>0</v>
          </cell>
          <cell r="AH226">
            <v>0</v>
          </cell>
          <cell r="AI226" t="str">
            <v/>
          </cell>
        </row>
        <row r="227">
          <cell r="B227" t="str">
            <v>Lidköping</v>
          </cell>
          <cell r="C227">
            <v>91.408100000000005</v>
          </cell>
          <cell r="D227">
            <v>0</v>
          </cell>
          <cell r="E227">
            <v>0</v>
          </cell>
          <cell r="F227">
            <v>0</v>
          </cell>
          <cell r="G227">
            <v>0</v>
          </cell>
          <cell r="H227">
            <v>0</v>
          </cell>
          <cell r="I227">
            <v>0</v>
          </cell>
          <cell r="J227">
            <v>0</v>
          </cell>
          <cell r="K227">
            <v>6.8099699999999999</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E227">
            <v>98.218070000000012</v>
          </cell>
          <cell r="AG227">
            <v>91.408100000000019</v>
          </cell>
          <cell r="AH227">
            <v>91.408100000000019</v>
          </cell>
          <cell r="AI227">
            <v>0.58960795190670323</v>
          </cell>
        </row>
        <row r="228">
          <cell r="B228" t="str">
            <v>Lilla Edet</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E228">
            <v>0</v>
          </cell>
          <cell r="AG228">
            <v>0</v>
          </cell>
          <cell r="AH228">
            <v>0</v>
          </cell>
          <cell r="AI228" t="str">
            <v/>
          </cell>
        </row>
        <row r="229">
          <cell r="B229" t="str">
            <v>Frövi</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E229">
            <v>0</v>
          </cell>
          <cell r="AG229">
            <v>0</v>
          </cell>
          <cell r="AH229">
            <v>0</v>
          </cell>
          <cell r="AI229" t="str">
            <v/>
          </cell>
        </row>
        <row r="230">
          <cell r="B230" t="str">
            <v>Lindesberg</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E230">
            <v>0</v>
          </cell>
          <cell r="AG230">
            <v>0</v>
          </cell>
          <cell r="AH230">
            <v>0</v>
          </cell>
          <cell r="AI230" t="str">
            <v/>
          </cell>
        </row>
        <row r="231">
          <cell r="B231" t="str">
            <v>Spillvattennät</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E231">
            <v>0</v>
          </cell>
          <cell r="AG231">
            <v>0</v>
          </cell>
          <cell r="AH231">
            <v>0</v>
          </cell>
          <cell r="AI231" t="str">
            <v/>
          </cell>
        </row>
        <row r="232">
          <cell r="B232" t="str">
            <v>Vedevåg</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E232">
            <v>0</v>
          </cell>
          <cell r="AG232">
            <v>0</v>
          </cell>
          <cell r="AH232">
            <v>0</v>
          </cell>
          <cell r="AI232" t="str">
            <v/>
          </cell>
        </row>
        <row r="233">
          <cell r="B233" t="str">
            <v>Ljungby</v>
          </cell>
          <cell r="C233">
            <v>111.38500000000001</v>
          </cell>
          <cell r="D233">
            <v>0</v>
          </cell>
          <cell r="E233">
            <v>0</v>
          </cell>
          <cell r="F233">
            <v>0</v>
          </cell>
          <cell r="G233">
            <v>0.37525199999999997</v>
          </cell>
          <cell r="H233">
            <v>0</v>
          </cell>
          <cell r="I233">
            <v>0</v>
          </cell>
          <cell r="J233">
            <v>0</v>
          </cell>
          <cell r="K233">
            <v>4.65585</v>
          </cell>
          <cell r="L233">
            <v>0</v>
          </cell>
          <cell r="M233">
            <v>18.469899999999999</v>
          </cell>
          <cell r="N233">
            <v>0</v>
          </cell>
          <cell r="O233">
            <v>0</v>
          </cell>
          <cell r="P233">
            <v>0</v>
          </cell>
          <cell r="Q233">
            <v>0</v>
          </cell>
          <cell r="R233">
            <v>0</v>
          </cell>
          <cell r="S233">
            <v>32.403399999999998</v>
          </cell>
          <cell r="T233">
            <v>0</v>
          </cell>
          <cell r="U233">
            <v>0</v>
          </cell>
          <cell r="V233">
            <v>0</v>
          </cell>
          <cell r="W233">
            <v>0</v>
          </cell>
          <cell r="X233">
            <v>0</v>
          </cell>
          <cell r="Y233">
            <v>0</v>
          </cell>
          <cell r="Z233">
            <v>0</v>
          </cell>
          <cell r="AA233">
            <v>0</v>
          </cell>
          <cell r="AB233">
            <v>0</v>
          </cell>
          <cell r="AE233">
            <v>167.28940200000002</v>
          </cell>
          <cell r="AG233">
            <v>162.63355200000004</v>
          </cell>
          <cell r="AH233">
            <v>162.63355200000004</v>
          </cell>
          <cell r="AI233">
            <v>0.77597526552346074</v>
          </cell>
        </row>
        <row r="234">
          <cell r="B234" t="str">
            <v>Färila</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E234">
            <v>0</v>
          </cell>
          <cell r="AG234">
            <v>0</v>
          </cell>
          <cell r="AH234">
            <v>0</v>
          </cell>
          <cell r="AI234" t="str">
            <v/>
          </cell>
        </row>
        <row r="235">
          <cell r="B235" t="str">
            <v>Järvsö</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E235">
            <v>0</v>
          </cell>
          <cell r="AG235">
            <v>0</v>
          </cell>
          <cell r="AH235">
            <v>0</v>
          </cell>
          <cell r="AI235" t="str">
            <v/>
          </cell>
        </row>
        <row r="236">
          <cell r="B236" t="str">
            <v>Ljusdal</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E236">
            <v>0</v>
          </cell>
          <cell r="AG236">
            <v>0</v>
          </cell>
          <cell r="AH236">
            <v>0</v>
          </cell>
          <cell r="AI236" t="str">
            <v/>
          </cell>
        </row>
        <row r="237">
          <cell r="B237" t="str">
            <v>Luleå</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E237">
            <v>0</v>
          </cell>
          <cell r="AG237">
            <v>0</v>
          </cell>
          <cell r="AH237">
            <v>0</v>
          </cell>
          <cell r="AI237" t="str">
            <v/>
          </cell>
        </row>
        <row r="238">
          <cell r="B238" t="str">
            <v>Råneå</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E238">
            <v>0</v>
          </cell>
          <cell r="AG238">
            <v>0</v>
          </cell>
          <cell r="AH238">
            <v>0</v>
          </cell>
          <cell r="AI238" t="str">
            <v/>
          </cell>
        </row>
        <row r="239">
          <cell r="B239" t="str">
            <v>Malmköping</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E239">
            <v>0</v>
          </cell>
          <cell r="AG239">
            <v>0</v>
          </cell>
          <cell r="AH239">
            <v>0</v>
          </cell>
          <cell r="AI239" t="str">
            <v/>
          </cell>
        </row>
        <row r="240">
          <cell r="B240" t="str">
            <v>Malung</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E240">
            <v>0</v>
          </cell>
          <cell r="AG240">
            <v>0</v>
          </cell>
          <cell r="AH240">
            <v>0</v>
          </cell>
          <cell r="AI240" t="str">
            <v/>
          </cell>
        </row>
        <row r="241">
          <cell r="B241" t="str">
            <v>Assbergs nätet</v>
          </cell>
          <cell r="C241">
            <v>0</v>
          </cell>
          <cell r="D241">
            <v>0</v>
          </cell>
          <cell r="E241">
            <v>10.851900000000001</v>
          </cell>
          <cell r="F241">
            <v>0</v>
          </cell>
          <cell r="G241">
            <v>0</v>
          </cell>
          <cell r="H241">
            <v>0</v>
          </cell>
          <cell r="I241">
            <v>0</v>
          </cell>
          <cell r="J241">
            <v>37.420499999999997</v>
          </cell>
          <cell r="K241">
            <v>2.1703899999999998</v>
          </cell>
          <cell r="L241">
            <v>0</v>
          </cell>
          <cell r="M241">
            <v>0</v>
          </cell>
          <cell r="N241">
            <v>13.2</v>
          </cell>
          <cell r="O241">
            <v>0</v>
          </cell>
          <cell r="P241">
            <v>24.547799999999999</v>
          </cell>
          <cell r="Q241">
            <v>0</v>
          </cell>
          <cell r="R241">
            <v>0</v>
          </cell>
          <cell r="S241">
            <v>0</v>
          </cell>
          <cell r="T241">
            <v>0</v>
          </cell>
          <cell r="U241">
            <v>0</v>
          </cell>
          <cell r="V241">
            <v>0</v>
          </cell>
          <cell r="W241">
            <v>0</v>
          </cell>
          <cell r="X241">
            <v>0</v>
          </cell>
          <cell r="Y241">
            <v>0</v>
          </cell>
          <cell r="Z241">
            <v>0</v>
          </cell>
          <cell r="AA241">
            <v>0</v>
          </cell>
          <cell r="AB241">
            <v>0</v>
          </cell>
          <cell r="AE241">
            <v>88.190589999999986</v>
          </cell>
          <cell r="AG241">
            <v>86.020199999999988</v>
          </cell>
          <cell r="AH241">
            <v>72.820199999999986</v>
          </cell>
          <cell r="AI241">
            <v>0.74840904419321674</v>
          </cell>
        </row>
        <row r="242">
          <cell r="B242" t="str">
            <v>Fritsla</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E242">
            <v>0</v>
          </cell>
          <cell r="AG242">
            <v>0</v>
          </cell>
          <cell r="AH242">
            <v>0</v>
          </cell>
          <cell r="AI242" t="str">
            <v/>
          </cell>
        </row>
        <row r="243">
          <cell r="B243" t="str">
            <v>Hyssna</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E243">
            <v>0</v>
          </cell>
          <cell r="AG243">
            <v>0</v>
          </cell>
          <cell r="AH243">
            <v>0</v>
          </cell>
          <cell r="AI243" t="str">
            <v/>
          </cell>
        </row>
        <row r="244">
          <cell r="B244" t="str">
            <v>Mellerud</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E244">
            <v>0</v>
          </cell>
          <cell r="AG244">
            <v>0</v>
          </cell>
          <cell r="AH244">
            <v>0</v>
          </cell>
          <cell r="AI244" t="str">
            <v/>
          </cell>
        </row>
        <row r="245">
          <cell r="B245" t="str">
            <v>Mjölby-skänninge</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E245">
            <v>0</v>
          </cell>
          <cell r="AG245">
            <v>0</v>
          </cell>
          <cell r="AH245">
            <v>0</v>
          </cell>
          <cell r="AI245" t="str">
            <v/>
          </cell>
        </row>
        <row r="246">
          <cell r="B246" t="str">
            <v>Mullsjö</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E246">
            <v>0</v>
          </cell>
          <cell r="AG246">
            <v>0</v>
          </cell>
          <cell r="AH246">
            <v>0</v>
          </cell>
          <cell r="AI246" t="str">
            <v/>
          </cell>
        </row>
        <row r="247">
          <cell r="B247" t="str">
            <v>Munkfors</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E247">
            <v>0</v>
          </cell>
          <cell r="AG247">
            <v>0</v>
          </cell>
          <cell r="AH247">
            <v>0</v>
          </cell>
          <cell r="AI247" t="str">
            <v/>
          </cell>
        </row>
        <row r="248">
          <cell r="B248" t="str">
            <v>Hallstahammar</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E248">
            <v>0</v>
          </cell>
          <cell r="AG248">
            <v>0</v>
          </cell>
          <cell r="AH248">
            <v>0</v>
          </cell>
          <cell r="AI248" t="str">
            <v/>
          </cell>
        </row>
        <row r="249">
          <cell r="B249" t="str">
            <v>Kungsör</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E249">
            <v>0</v>
          </cell>
          <cell r="AG249">
            <v>0</v>
          </cell>
          <cell r="AH249">
            <v>0</v>
          </cell>
          <cell r="AI249" t="str">
            <v/>
          </cell>
        </row>
        <row r="250">
          <cell r="B250" t="str">
            <v>Västerås</v>
          </cell>
          <cell r="C250">
            <v>0</v>
          </cell>
          <cell r="D250">
            <v>0</v>
          </cell>
          <cell r="E250">
            <v>27.702300000000001</v>
          </cell>
          <cell r="F250">
            <v>0</v>
          </cell>
          <cell r="G250">
            <v>0.23299</v>
          </cell>
          <cell r="H250">
            <v>0</v>
          </cell>
          <cell r="I250">
            <v>0</v>
          </cell>
          <cell r="J250">
            <v>82.659800000000004</v>
          </cell>
          <cell r="K250">
            <v>48.350700000000003</v>
          </cell>
          <cell r="L250">
            <v>0</v>
          </cell>
          <cell r="M250">
            <v>75.583200000000005</v>
          </cell>
          <cell r="N250">
            <v>0</v>
          </cell>
          <cell r="O250">
            <v>80.508899999999997</v>
          </cell>
          <cell r="P250">
            <v>17.5273</v>
          </cell>
          <cell r="Q250">
            <v>645.375</v>
          </cell>
          <cell r="R250">
            <v>23.637</v>
          </cell>
          <cell r="S250">
            <v>60.388399999999997</v>
          </cell>
          <cell r="T250">
            <v>0</v>
          </cell>
          <cell r="U250">
            <v>0</v>
          </cell>
          <cell r="V250">
            <v>0</v>
          </cell>
          <cell r="W250">
            <v>3.0534699999999999</v>
          </cell>
          <cell r="X250">
            <v>0</v>
          </cell>
          <cell r="Y250">
            <v>0</v>
          </cell>
          <cell r="Z250">
            <v>18.8049</v>
          </cell>
          <cell r="AA250">
            <v>0</v>
          </cell>
          <cell r="AB250">
            <v>0</v>
          </cell>
          <cell r="AE250">
            <v>1083.8239600000002</v>
          </cell>
          <cell r="AG250">
            <v>1035.4732600000002</v>
          </cell>
          <cell r="AH250">
            <v>1035.4732600000002</v>
          </cell>
          <cell r="AI250">
            <v>0.47762298590572216</v>
          </cell>
        </row>
        <row r="251">
          <cell r="B251" t="str">
            <v>Mölndal</v>
          </cell>
          <cell r="C251">
            <v>0</v>
          </cell>
          <cell r="D251">
            <v>0</v>
          </cell>
          <cell r="E251">
            <v>38.108400000000003</v>
          </cell>
          <cell r="F251">
            <v>0</v>
          </cell>
          <cell r="G251">
            <v>0.19330700000000001</v>
          </cell>
          <cell r="H251">
            <v>0</v>
          </cell>
          <cell r="I251">
            <v>0</v>
          </cell>
          <cell r="J251">
            <v>100.956</v>
          </cell>
          <cell r="K251">
            <v>9.5012799999999995</v>
          </cell>
          <cell r="L251">
            <v>0</v>
          </cell>
          <cell r="M251">
            <v>36.152999999999999</v>
          </cell>
          <cell r="N251">
            <v>114.5</v>
          </cell>
          <cell r="O251">
            <v>0</v>
          </cell>
          <cell r="P251">
            <v>34.334000000000003</v>
          </cell>
          <cell r="Q251">
            <v>0</v>
          </cell>
          <cell r="R251">
            <v>0</v>
          </cell>
          <cell r="S251">
            <v>20.3522</v>
          </cell>
          <cell r="T251">
            <v>0</v>
          </cell>
          <cell r="U251">
            <v>0</v>
          </cell>
          <cell r="V251">
            <v>0</v>
          </cell>
          <cell r="W251">
            <v>0</v>
          </cell>
          <cell r="X251">
            <v>0</v>
          </cell>
          <cell r="Y251">
            <v>0</v>
          </cell>
          <cell r="Z251">
            <v>0</v>
          </cell>
          <cell r="AA251">
            <v>0</v>
          </cell>
          <cell r="AB251">
            <v>0</v>
          </cell>
          <cell r="AE251">
            <v>354.098187</v>
          </cell>
          <cell r="AG251">
            <v>344.59690699999999</v>
          </cell>
          <cell r="AH251">
            <v>230.09690699999999</v>
          </cell>
          <cell r="AI251">
            <v>0.45820228359458454</v>
          </cell>
        </row>
        <row r="252">
          <cell r="B252" t="str">
            <v>Mölndal Bra Miljöval</v>
          </cell>
          <cell r="C252">
            <v>0</v>
          </cell>
          <cell r="D252">
            <v>0</v>
          </cell>
          <cell r="E252">
            <v>1.11117</v>
          </cell>
          <cell r="F252">
            <v>0</v>
          </cell>
          <cell r="G252">
            <v>0</v>
          </cell>
          <cell r="H252">
            <v>0</v>
          </cell>
          <cell r="I252">
            <v>0</v>
          </cell>
          <cell r="J252">
            <v>11.173400000000001</v>
          </cell>
          <cell r="K252">
            <v>0.54391699999999998</v>
          </cell>
          <cell r="L252">
            <v>0</v>
          </cell>
          <cell r="M252">
            <v>0</v>
          </cell>
          <cell r="N252">
            <v>6.4089999999999998</v>
          </cell>
          <cell r="O252">
            <v>5.1235299999999998E-2</v>
          </cell>
          <cell r="P252">
            <v>1.11117</v>
          </cell>
          <cell r="Q252">
            <v>0</v>
          </cell>
          <cell r="R252">
            <v>0</v>
          </cell>
          <cell r="S252">
            <v>0</v>
          </cell>
          <cell r="T252">
            <v>0</v>
          </cell>
          <cell r="U252">
            <v>0</v>
          </cell>
          <cell r="V252">
            <v>0</v>
          </cell>
          <cell r="W252">
            <v>0</v>
          </cell>
          <cell r="X252">
            <v>0</v>
          </cell>
          <cell r="Y252">
            <v>0</v>
          </cell>
          <cell r="Z252">
            <v>0</v>
          </cell>
          <cell r="AA252">
            <v>0</v>
          </cell>
          <cell r="AB252">
            <v>0</v>
          </cell>
          <cell r="AE252">
            <v>20.399892300000001</v>
          </cell>
          <cell r="AG252">
            <v>19.855975300000001</v>
          </cell>
          <cell r="AH252">
            <v>13.446975300000002</v>
          </cell>
          <cell r="AI252">
            <v>0.4574579112093895</v>
          </cell>
        </row>
        <row r="253">
          <cell r="B253" t="str">
            <v>Sundbyberg-Solna</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E253">
            <v>0</v>
          </cell>
          <cell r="AG253">
            <v>0</v>
          </cell>
          <cell r="AH253">
            <v>0</v>
          </cell>
          <cell r="AI253" t="str">
            <v/>
          </cell>
        </row>
        <row r="254">
          <cell r="B254" t="str">
            <v>Hallstavik</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E254">
            <v>0</v>
          </cell>
          <cell r="AG254">
            <v>0</v>
          </cell>
          <cell r="AH254">
            <v>0</v>
          </cell>
          <cell r="AI254" t="str">
            <v/>
          </cell>
        </row>
        <row r="255">
          <cell r="B255" t="str">
            <v>Norrtälje</v>
          </cell>
          <cell r="C255">
            <v>0</v>
          </cell>
          <cell r="D255">
            <v>0</v>
          </cell>
          <cell r="E255">
            <v>0</v>
          </cell>
          <cell r="F255">
            <v>0</v>
          </cell>
          <cell r="G255">
            <v>0</v>
          </cell>
          <cell r="H255">
            <v>0</v>
          </cell>
          <cell r="I255">
            <v>0</v>
          </cell>
          <cell r="J255">
            <v>34.834899999999998</v>
          </cell>
          <cell r="K255">
            <v>0.98675599999999997</v>
          </cell>
          <cell r="L255">
            <v>0</v>
          </cell>
          <cell r="M255">
            <v>0</v>
          </cell>
          <cell r="N255">
            <v>24.422999999999998</v>
          </cell>
          <cell r="O255">
            <v>0</v>
          </cell>
          <cell r="P255">
            <v>50.396299999999997</v>
          </cell>
          <cell r="Q255">
            <v>0</v>
          </cell>
          <cell r="R255">
            <v>0</v>
          </cell>
          <cell r="S255">
            <v>0</v>
          </cell>
          <cell r="T255">
            <v>0</v>
          </cell>
          <cell r="U255">
            <v>0</v>
          </cell>
          <cell r="V255">
            <v>0</v>
          </cell>
          <cell r="W255">
            <v>0</v>
          </cell>
          <cell r="X255">
            <v>0</v>
          </cell>
          <cell r="Y255">
            <v>0</v>
          </cell>
          <cell r="Z255">
            <v>0</v>
          </cell>
          <cell r="AA255">
            <v>0</v>
          </cell>
          <cell r="AB255">
            <v>0</v>
          </cell>
          <cell r="AE255">
            <v>110.64095599999999</v>
          </cell>
          <cell r="AG255">
            <v>109.65419999999999</v>
          </cell>
          <cell r="AH255">
            <v>85.231199999999987</v>
          </cell>
          <cell r="AI255">
            <v>0.5980339463510127</v>
          </cell>
        </row>
        <row r="256">
          <cell r="B256" t="str">
            <v>Rimbo</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E256">
            <v>0</v>
          </cell>
          <cell r="AG256">
            <v>0</v>
          </cell>
          <cell r="AH256">
            <v>0</v>
          </cell>
          <cell r="AI256" t="str">
            <v/>
          </cell>
        </row>
        <row r="257">
          <cell r="B257" t="str">
            <v>Nybro</v>
          </cell>
          <cell r="C257">
            <v>0</v>
          </cell>
          <cell r="D257">
            <v>0</v>
          </cell>
          <cell r="E257">
            <v>0</v>
          </cell>
          <cell r="F257">
            <v>0</v>
          </cell>
          <cell r="G257">
            <v>0</v>
          </cell>
          <cell r="H257">
            <v>0</v>
          </cell>
          <cell r="I257">
            <v>0</v>
          </cell>
          <cell r="J257">
            <v>51.471899999999998</v>
          </cell>
          <cell r="K257">
            <v>2.9464999999999999</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90.400899999999993</v>
          </cell>
          <cell r="AA257">
            <v>0</v>
          </cell>
          <cell r="AB257">
            <v>0</v>
          </cell>
          <cell r="AE257">
            <v>144.8193</v>
          </cell>
          <cell r="AG257">
            <v>141.87280000000001</v>
          </cell>
          <cell r="AH257">
            <v>141.87280000000001</v>
          </cell>
          <cell r="AI257">
            <v>0.7347876527864099</v>
          </cell>
        </row>
        <row r="258">
          <cell r="B258" t="str">
            <v>Anneberg</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E258">
            <v>0</v>
          </cell>
          <cell r="AG258">
            <v>0</v>
          </cell>
          <cell r="AH258">
            <v>0</v>
          </cell>
          <cell r="AI258" t="str">
            <v/>
          </cell>
        </row>
        <row r="259">
          <cell r="B259" t="str">
            <v>Bodafors</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E259">
            <v>0</v>
          </cell>
          <cell r="AG259">
            <v>0</v>
          </cell>
          <cell r="AH259">
            <v>0</v>
          </cell>
          <cell r="AI259" t="str">
            <v/>
          </cell>
        </row>
        <row r="260">
          <cell r="B260" t="str">
            <v>Nässjö</v>
          </cell>
          <cell r="C260">
            <v>0</v>
          </cell>
          <cell r="D260">
            <v>0</v>
          </cell>
          <cell r="E260">
            <v>0</v>
          </cell>
          <cell r="F260">
            <v>0</v>
          </cell>
          <cell r="G260">
            <v>0</v>
          </cell>
          <cell r="H260">
            <v>0</v>
          </cell>
          <cell r="I260">
            <v>0</v>
          </cell>
          <cell r="J260">
            <v>72.880300000000005</v>
          </cell>
          <cell r="K260">
            <v>3.48902</v>
          </cell>
          <cell r="L260">
            <v>0</v>
          </cell>
          <cell r="M260">
            <v>0</v>
          </cell>
          <cell r="N260">
            <v>20.3</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E260">
            <v>96.669319999999999</v>
          </cell>
          <cell r="AG260">
            <v>93.180300000000003</v>
          </cell>
          <cell r="AH260">
            <v>72.880300000000005</v>
          </cell>
          <cell r="AI260">
            <v>0.59959111476758542</v>
          </cell>
        </row>
        <row r="261">
          <cell r="B261" t="str">
            <v>Olofström</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E261">
            <v>0</v>
          </cell>
          <cell r="AG261">
            <v>0</v>
          </cell>
          <cell r="AH261">
            <v>0</v>
          </cell>
          <cell r="AI261" t="str">
            <v/>
          </cell>
        </row>
        <row r="262">
          <cell r="B262" t="str">
            <v>Oskarshamn</v>
          </cell>
          <cell r="C262">
            <v>0</v>
          </cell>
          <cell r="D262">
            <v>0</v>
          </cell>
          <cell r="E262">
            <v>0</v>
          </cell>
          <cell r="F262">
            <v>0</v>
          </cell>
          <cell r="G262">
            <v>0.19849600000000001</v>
          </cell>
          <cell r="H262">
            <v>0</v>
          </cell>
          <cell r="I262">
            <v>0</v>
          </cell>
          <cell r="J262">
            <v>0</v>
          </cell>
          <cell r="K262">
            <v>5.9548799999999999E-2</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E262">
            <v>0.25804480000000002</v>
          </cell>
          <cell r="AG262">
            <v>0.19849600000000001</v>
          </cell>
          <cell r="AH262">
            <v>0.19849600000000001</v>
          </cell>
          <cell r="AI262">
            <v>0.33082666666666671</v>
          </cell>
        </row>
        <row r="263">
          <cell r="B263" t="str">
            <v>Oxelösund</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E263">
            <v>0</v>
          </cell>
          <cell r="AG263">
            <v>0</v>
          </cell>
          <cell r="AH263">
            <v>0</v>
          </cell>
          <cell r="AI263" t="str">
            <v/>
          </cell>
        </row>
        <row r="264">
          <cell r="B264" t="str">
            <v>Åstorps Bioenergi</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E264">
            <v>0</v>
          </cell>
          <cell r="AG264">
            <v>0</v>
          </cell>
          <cell r="AH264">
            <v>0</v>
          </cell>
          <cell r="AI264" t="str">
            <v/>
          </cell>
        </row>
        <row r="265">
          <cell r="B265" t="str">
            <v>Perstorp</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E265">
            <v>0</v>
          </cell>
          <cell r="AG265">
            <v>0</v>
          </cell>
          <cell r="AH265">
            <v>0</v>
          </cell>
          <cell r="AI265" t="str">
            <v/>
          </cell>
        </row>
        <row r="266">
          <cell r="B266" t="str">
            <v>Norrfjärden</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E266">
            <v>0</v>
          </cell>
          <cell r="AG266">
            <v>0</v>
          </cell>
          <cell r="AH266">
            <v>0</v>
          </cell>
          <cell r="AI266" t="str">
            <v/>
          </cell>
        </row>
        <row r="267">
          <cell r="B267" t="str">
            <v>Piteå</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E267">
            <v>0</v>
          </cell>
          <cell r="AG267">
            <v>0</v>
          </cell>
          <cell r="AH267">
            <v>0</v>
          </cell>
          <cell r="AI267" t="str">
            <v/>
          </cell>
        </row>
        <row r="268">
          <cell r="B268" t="str">
            <v>Rosvik</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E268">
            <v>0</v>
          </cell>
          <cell r="AG268">
            <v>0</v>
          </cell>
          <cell r="AH268">
            <v>0</v>
          </cell>
          <cell r="AI268" t="str">
            <v/>
          </cell>
        </row>
        <row r="269">
          <cell r="B269" t="str">
            <v>Sjulnäs</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E269">
            <v>0</v>
          </cell>
          <cell r="AG269">
            <v>0</v>
          </cell>
          <cell r="AH269">
            <v>0</v>
          </cell>
          <cell r="AI269" t="str">
            <v/>
          </cell>
        </row>
        <row r="270">
          <cell r="B270" t="str">
            <v>Hammarstrand</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E270">
            <v>0</v>
          </cell>
          <cell r="AG270">
            <v>0</v>
          </cell>
          <cell r="AH270">
            <v>0</v>
          </cell>
          <cell r="AI270" t="str">
            <v/>
          </cell>
        </row>
        <row r="271">
          <cell r="B271" t="str">
            <v>Filipstad</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E271">
            <v>0</v>
          </cell>
          <cell r="AG271">
            <v>0</v>
          </cell>
          <cell r="AH271">
            <v>0</v>
          </cell>
          <cell r="AI271" t="str">
            <v/>
          </cell>
        </row>
        <row r="272">
          <cell r="B272" t="str">
            <v>Flen</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E272">
            <v>0</v>
          </cell>
          <cell r="AG272">
            <v>0</v>
          </cell>
          <cell r="AH272">
            <v>0</v>
          </cell>
          <cell r="AI272" t="str">
            <v/>
          </cell>
        </row>
        <row r="273">
          <cell r="B273" t="str">
            <v>Gnesta</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E273">
            <v>0</v>
          </cell>
          <cell r="AG273">
            <v>0</v>
          </cell>
          <cell r="AH273">
            <v>0</v>
          </cell>
          <cell r="AI273" t="str">
            <v/>
          </cell>
        </row>
        <row r="274">
          <cell r="B274" t="str">
            <v>Hörby</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E274">
            <v>0</v>
          </cell>
          <cell r="AG274">
            <v>0</v>
          </cell>
          <cell r="AH274">
            <v>0</v>
          </cell>
          <cell r="AI274" t="str">
            <v/>
          </cell>
        </row>
        <row r="275">
          <cell r="B275" t="str">
            <v>Höör</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E275">
            <v>0</v>
          </cell>
          <cell r="AG275">
            <v>0</v>
          </cell>
          <cell r="AH275">
            <v>0</v>
          </cell>
          <cell r="AI275" t="str">
            <v/>
          </cell>
        </row>
        <row r="276">
          <cell r="B276" t="str">
            <v>Karlsborg- Äger ej längre!</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E276">
            <v>0</v>
          </cell>
          <cell r="AG276">
            <v>0</v>
          </cell>
          <cell r="AH276">
            <v>0</v>
          </cell>
          <cell r="AI276" t="str">
            <v/>
          </cell>
        </row>
        <row r="277">
          <cell r="B277" t="str">
            <v>Sjöbo</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E277">
            <v>0</v>
          </cell>
          <cell r="AG277">
            <v>0</v>
          </cell>
          <cell r="AH277">
            <v>0</v>
          </cell>
          <cell r="AI277" t="str">
            <v/>
          </cell>
        </row>
        <row r="278">
          <cell r="B278" t="str">
            <v>Storfors</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E278">
            <v>0</v>
          </cell>
          <cell r="AG278">
            <v>0</v>
          </cell>
          <cell r="AH278">
            <v>0</v>
          </cell>
          <cell r="AI278" t="str">
            <v/>
          </cell>
        </row>
        <row r="279">
          <cell r="B279" t="str">
            <v>Sunne</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E279">
            <v>0</v>
          </cell>
          <cell r="AG279">
            <v>0</v>
          </cell>
          <cell r="AH279">
            <v>0</v>
          </cell>
          <cell r="AI279" t="str">
            <v/>
          </cell>
        </row>
        <row r="280">
          <cell r="B280" t="str">
            <v>Tomelilla</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E280">
            <v>0</v>
          </cell>
          <cell r="AG280">
            <v>0</v>
          </cell>
          <cell r="AH280">
            <v>0</v>
          </cell>
          <cell r="AI280" t="str">
            <v/>
          </cell>
        </row>
        <row r="281">
          <cell r="B281" t="str">
            <v>Vadstena</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E281">
            <v>0</v>
          </cell>
          <cell r="AG281">
            <v>0</v>
          </cell>
          <cell r="AH281">
            <v>0</v>
          </cell>
          <cell r="AI281" t="str">
            <v/>
          </cell>
        </row>
        <row r="282">
          <cell r="B282" t="str">
            <v>Vansbro</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E282">
            <v>0</v>
          </cell>
          <cell r="AG282">
            <v>0</v>
          </cell>
          <cell r="AH282">
            <v>0</v>
          </cell>
          <cell r="AI282" t="str">
            <v/>
          </cell>
        </row>
        <row r="283">
          <cell r="B283" t="str">
            <v>Vingåker</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E283">
            <v>0</v>
          </cell>
          <cell r="AG283">
            <v>0</v>
          </cell>
          <cell r="AH283">
            <v>0</v>
          </cell>
          <cell r="AI283" t="str">
            <v/>
          </cell>
        </row>
        <row r="284">
          <cell r="B284" t="str">
            <v>Vårgårda</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E284">
            <v>0</v>
          </cell>
          <cell r="AG284">
            <v>0</v>
          </cell>
          <cell r="AH284">
            <v>0</v>
          </cell>
          <cell r="AI284" t="str">
            <v/>
          </cell>
        </row>
        <row r="285">
          <cell r="B285" t="str">
            <v>Västerdala,samma nät som Vansbro. Ta bort detta.</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E285">
            <v>0</v>
          </cell>
          <cell r="AG285">
            <v>0</v>
          </cell>
          <cell r="AH285">
            <v>0</v>
          </cell>
          <cell r="AI285" t="str">
            <v/>
          </cell>
        </row>
        <row r="286">
          <cell r="B286" t="str">
            <v>Älvdalen</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E286">
            <v>0</v>
          </cell>
          <cell r="AG286">
            <v>0</v>
          </cell>
          <cell r="AH286">
            <v>0</v>
          </cell>
          <cell r="AI286" t="str">
            <v/>
          </cell>
        </row>
        <row r="287">
          <cell r="B287" t="str">
            <v>Bräkne-Hoby</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E287">
            <v>0</v>
          </cell>
          <cell r="AG287">
            <v>0</v>
          </cell>
          <cell r="AH287">
            <v>0</v>
          </cell>
          <cell r="AI287" t="str">
            <v/>
          </cell>
        </row>
        <row r="288">
          <cell r="B288" t="str">
            <v>Ronneby-Kallinge</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E288">
            <v>0</v>
          </cell>
          <cell r="AG288">
            <v>0</v>
          </cell>
          <cell r="AH288">
            <v>0</v>
          </cell>
          <cell r="AI288" t="str">
            <v/>
          </cell>
        </row>
        <row r="289">
          <cell r="B289" t="str">
            <v>Rättvik</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E289">
            <v>0</v>
          </cell>
          <cell r="AG289">
            <v>0</v>
          </cell>
          <cell r="AH289">
            <v>0</v>
          </cell>
          <cell r="AI289" t="str">
            <v/>
          </cell>
        </row>
        <row r="290">
          <cell r="B290" t="str">
            <v>Heby</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E290">
            <v>0</v>
          </cell>
          <cell r="AG290">
            <v>0</v>
          </cell>
          <cell r="AH290">
            <v>0</v>
          </cell>
          <cell r="AI290" t="str">
            <v/>
          </cell>
        </row>
        <row r="291">
          <cell r="B291" t="str">
            <v>Morgongåva</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E291">
            <v>0</v>
          </cell>
          <cell r="AG291">
            <v>0</v>
          </cell>
          <cell r="AH291">
            <v>0</v>
          </cell>
          <cell r="AI291" t="str">
            <v/>
          </cell>
        </row>
        <row r="292">
          <cell r="B292" t="str">
            <v>Sala-Heby</v>
          </cell>
          <cell r="C292">
            <v>0</v>
          </cell>
          <cell r="D292">
            <v>0</v>
          </cell>
          <cell r="E292">
            <v>0</v>
          </cell>
          <cell r="F292">
            <v>0</v>
          </cell>
          <cell r="G292">
            <v>0</v>
          </cell>
          <cell r="H292">
            <v>0</v>
          </cell>
          <cell r="I292">
            <v>0</v>
          </cell>
          <cell r="J292">
            <v>0</v>
          </cell>
          <cell r="K292">
            <v>2.3928099999999999</v>
          </cell>
          <cell r="L292">
            <v>0</v>
          </cell>
          <cell r="M292">
            <v>0</v>
          </cell>
          <cell r="N292">
            <v>0</v>
          </cell>
          <cell r="O292">
            <v>0</v>
          </cell>
          <cell r="P292">
            <v>81.667500000000004</v>
          </cell>
          <cell r="Q292">
            <v>0</v>
          </cell>
          <cell r="R292">
            <v>0</v>
          </cell>
          <cell r="S292">
            <v>0</v>
          </cell>
          <cell r="T292">
            <v>0</v>
          </cell>
          <cell r="U292">
            <v>0</v>
          </cell>
          <cell r="V292">
            <v>0</v>
          </cell>
          <cell r="W292">
            <v>0</v>
          </cell>
          <cell r="X292">
            <v>0</v>
          </cell>
          <cell r="Y292">
            <v>0</v>
          </cell>
          <cell r="Z292">
            <v>0</v>
          </cell>
          <cell r="AA292">
            <v>0</v>
          </cell>
          <cell r="AB292">
            <v>0</v>
          </cell>
          <cell r="AE292">
            <v>84.060310000000001</v>
          </cell>
          <cell r="AG292">
            <v>81.667500000000004</v>
          </cell>
          <cell r="AH292">
            <v>81.667500000000004</v>
          </cell>
          <cell r="AI292">
            <v>0.52017515923566882</v>
          </cell>
        </row>
        <row r="293">
          <cell r="B293" t="str">
            <v>Tärnsjö</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E293">
            <v>0</v>
          </cell>
          <cell r="AG293">
            <v>0</v>
          </cell>
          <cell r="AH293">
            <v>0</v>
          </cell>
          <cell r="AI293" t="str">
            <v/>
          </cell>
        </row>
        <row r="294">
          <cell r="B294" t="str">
            <v>Östervåla</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E294">
            <v>0</v>
          </cell>
          <cell r="AG294">
            <v>0</v>
          </cell>
          <cell r="AH294">
            <v>0</v>
          </cell>
          <cell r="AI294" t="str">
            <v/>
          </cell>
        </row>
        <row r="295">
          <cell r="B295" t="str">
            <v>Sandviken</v>
          </cell>
          <cell r="C295">
            <v>0</v>
          </cell>
          <cell r="D295">
            <v>0</v>
          </cell>
          <cell r="E295">
            <v>0</v>
          </cell>
          <cell r="F295">
            <v>0</v>
          </cell>
          <cell r="G295">
            <v>0</v>
          </cell>
          <cell r="H295">
            <v>0</v>
          </cell>
          <cell r="I295">
            <v>0</v>
          </cell>
          <cell r="J295">
            <v>23.637</v>
          </cell>
          <cell r="K295">
            <v>2.1181999999999999</v>
          </cell>
          <cell r="L295">
            <v>0</v>
          </cell>
          <cell r="M295">
            <v>9.4238900000000001</v>
          </cell>
          <cell r="N295">
            <v>36.200000000000003</v>
          </cell>
          <cell r="O295">
            <v>32.751899999999999</v>
          </cell>
          <cell r="P295">
            <v>0</v>
          </cell>
          <cell r="Q295">
            <v>0</v>
          </cell>
          <cell r="R295">
            <v>0</v>
          </cell>
          <cell r="S295">
            <v>57.233800000000002</v>
          </cell>
          <cell r="T295">
            <v>6.4885799999999998</v>
          </cell>
          <cell r="U295">
            <v>0</v>
          </cell>
          <cell r="V295">
            <v>0</v>
          </cell>
          <cell r="W295">
            <v>0</v>
          </cell>
          <cell r="X295">
            <v>0</v>
          </cell>
          <cell r="Y295">
            <v>0.69520499999999996</v>
          </cell>
          <cell r="Z295">
            <v>0</v>
          </cell>
          <cell r="AA295">
            <v>0</v>
          </cell>
          <cell r="AB295">
            <v>0</v>
          </cell>
          <cell r="AE295">
            <v>168.548575</v>
          </cell>
          <cell r="AG295">
            <v>166.430375</v>
          </cell>
          <cell r="AH295">
            <v>130.23037499999998</v>
          </cell>
          <cell r="AI295">
            <v>0.78452033132530108</v>
          </cell>
        </row>
        <row r="296">
          <cell r="B296" t="str">
            <v>Skara</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E296">
            <v>0</v>
          </cell>
          <cell r="AG296">
            <v>0</v>
          </cell>
          <cell r="AH296">
            <v>0</v>
          </cell>
          <cell r="AI296" t="str">
            <v/>
          </cell>
        </row>
        <row r="297">
          <cell r="B297" t="str">
            <v>Boliden</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E297">
            <v>0</v>
          </cell>
          <cell r="AG297">
            <v>0</v>
          </cell>
          <cell r="AH297">
            <v>0</v>
          </cell>
          <cell r="AI297" t="str">
            <v/>
          </cell>
        </row>
        <row r="298">
          <cell r="B298" t="str">
            <v>Bureå</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E298">
            <v>0</v>
          </cell>
          <cell r="AG298">
            <v>0</v>
          </cell>
          <cell r="AH298">
            <v>0</v>
          </cell>
          <cell r="AI298" t="str">
            <v/>
          </cell>
        </row>
        <row r="299">
          <cell r="B299" t="str">
            <v>Burträsk</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E299">
            <v>0</v>
          </cell>
          <cell r="AG299">
            <v>0</v>
          </cell>
          <cell r="AH299">
            <v>0</v>
          </cell>
          <cell r="AI299" t="str">
            <v/>
          </cell>
        </row>
        <row r="300">
          <cell r="B300" t="str">
            <v>Byske</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E300">
            <v>0</v>
          </cell>
          <cell r="AG300">
            <v>0</v>
          </cell>
          <cell r="AH300">
            <v>0</v>
          </cell>
          <cell r="AI300" t="str">
            <v/>
          </cell>
        </row>
        <row r="301">
          <cell r="B301" t="str">
            <v>Jörn</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E301">
            <v>0</v>
          </cell>
          <cell r="AG301">
            <v>0</v>
          </cell>
          <cell r="AH301">
            <v>0</v>
          </cell>
          <cell r="AI301" t="str">
            <v/>
          </cell>
        </row>
        <row r="302">
          <cell r="B302" t="str">
            <v>Kristineberg - Ej Fjärrvärme</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E302">
            <v>0</v>
          </cell>
          <cell r="AG302">
            <v>0</v>
          </cell>
          <cell r="AH302">
            <v>0</v>
          </cell>
          <cell r="AI302" t="str">
            <v/>
          </cell>
        </row>
        <row r="303">
          <cell r="B303" t="str">
            <v>Kåge</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E303">
            <v>0</v>
          </cell>
          <cell r="AG303">
            <v>0</v>
          </cell>
          <cell r="AH303">
            <v>0</v>
          </cell>
          <cell r="AI303" t="str">
            <v/>
          </cell>
        </row>
        <row r="304">
          <cell r="B304" t="str">
            <v>Lidbacken</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E304">
            <v>0</v>
          </cell>
          <cell r="AG304">
            <v>0</v>
          </cell>
          <cell r="AH304">
            <v>0</v>
          </cell>
          <cell r="AI304" t="str">
            <v/>
          </cell>
        </row>
        <row r="305">
          <cell r="B305" t="str">
            <v>Lycksele</v>
          </cell>
          <cell r="C305">
            <v>0</v>
          </cell>
          <cell r="D305">
            <v>0</v>
          </cell>
          <cell r="E305">
            <v>4.5233299999999996</v>
          </cell>
          <cell r="F305">
            <v>0</v>
          </cell>
          <cell r="G305">
            <v>8.1035800000000005E-2</v>
          </cell>
          <cell r="H305">
            <v>0</v>
          </cell>
          <cell r="I305">
            <v>0</v>
          </cell>
          <cell r="J305">
            <v>31.2393</v>
          </cell>
          <cell r="K305">
            <v>2.4429599999999998</v>
          </cell>
          <cell r="L305">
            <v>0</v>
          </cell>
          <cell r="M305">
            <v>0</v>
          </cell>
          <cell r="N305">
            <v>0</v>
          </cell>
          <cell r="O305">
            <v>26.221699999999998</v>
          </cell>
          <cell r="P305">
            <v>5.7669800000000002</v>
          </cell>
          <cell r="Q305">
            <v>0</v>
          </cell>
          <cell r="R305">
            <v>0</v>
          </cell>
          <cell r="S305">
            <v>16.321300000000001</v>
          </cell>
          <cell r="T305">
            <v>0</v>
          </cell>
          <cell r="U305">
            <v>0</v>
          </cell>
          <cell r="V305">
            <v>0</v>
          </cell>
          <cell r="W305">
            <v>0</v>
          </cell>
          <cell r="X305">
            <v>0</v>
          </cell>
          <cell r="Y305">
            <v>0</v>
          </cell>
          <cell r="Z305">
            <v>0</v>
          </cell>
          <cell r="AA305">
            <v>0</v>
          </cell>
          <cell r="AB305">
            <v>0</v>
          </cell>
          <cell r="AE305">
            <v>86.596605799999992</v>
          </cell>
          <cell r="AG305">
            <v>84.153645799999993</v>
          </cell>
          <cell r="AH305">
            <v>84.153645799999993</v>
          </cell>
          <cell r="AI305">
            <v>0.53235183547466769</v>
          </cell>
        </row>
        <row r="306">
          <cell r="B306" t="str">
            <v>Lövånger</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E306">
            <v>0</v>
          </cell>
          <cell r="AG306">
            <v>0</v>
          </cell>
          <cell r="AH306">
            <v>0</v>
          </cell>
          <cell r="AI306" t="str">
            <v/>
          </cell>
        </row>
        <row r="307">
          <cell r="B307" t="str">
            <v>Malå</v>
          </cell>
          <cell r="C307">
            <v>0</v>
          </cell>
          <cell r="D307">
            <v>0</v>
          </cell>
          <cell r="E307">
            <v>54.701999999999998</v>
          </cell>
          <cell r="F307">
            <v>0</v>
          </cell>
          <cell r="G307">
            <v>0</v>
          </cell>
          <cell r="H307">
            <v>0</v>
          </cell>
          <cell r="I307">
            <v>0</v>
          </cell>
          <cell r="J307">
            <v>0</v>
          </cell>
          <cell r="K307">
            <v>2.4363899999999998</v>
          </cell>
          <cell r="L307">
            <v>0</v>
          </cell>
          <cell r="M307">
            <v>0</v>
          </cell>
          <cell r="N307">
            <v>0</v>
          </cell>
          <cell r="O307">
            <v>0</v>
          </cell>
          <cell r="P307">
            <v>0</v>
          </cell>
          <cell r="Q307">
            <v>0</v>
          </cell>
          <cell r="R307">
            <v>0</v>
          </cell>
          <cell r="S307">
            <v>0</v>
          </cell>
          <cell r="T307">
            <v>0</v>
          </cell>
          <cell r="U307">
            <v>3.9724900000000001</v>
          </cell>
          <cell r="V307">
            <v>0</v>
          </cell>
          <cell r="W307">
            <v>0</v>
          </cell>
          <cell r="X307">
            <v>0</v>
          </cell>
          <cell r="Y307">
            <v>0</v>
          </cell>
          <cell r="Z307">
            <v>0</v>
          </cell>
          <cell r="AA307">
            <v>0</v>
          </cell>
          <cell r="AB307">
            <v>0</v>
          </cell>
          <cell r="AE307">
            <v>61.110880000000002</v>
          </cell>
          <cell r="AG307">
            <v>58.674489999999999</v>
          </cell>
          <cell r="AH307">
            <v>58.674489999999999</v>
          </cell>
          <cell r="AI307">
            <v>0.63266362597312986</v>
          </cell>
        </row>
        <row r="308">
          <cell r="B308" t="str">
            <v>Norsjö</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E308">
            <v>0</v>
          </cell>
          <cell r="AG308">
            <v>0</v>
          </cell>
          <cell r="AH308">
            <v>0</v>
          </cell>
          <cell r="AI308" t="str">
            <v/>
          </cell>
        </row>
        <row r="309">
          <cell r="B309" t="str">
            <v>Robertsfors</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E309">
            <v>0</v>
          </cell>
          <cell r="AG309">
            <v>0</v>
          </cell>
          <cell r="AH309">
            <v>0</v>
          </cell>
          <cell r="AI309" t="str">
            <v/>
          </cell>
        </row>
        <row r="310">
          <cell r="B310" t="str">
            <v>Skellefteå</v>
          </cell>
          <cell r="C310">
            <v>0</v>
          </cell>
          <cell r="D310">
            <v>0</v>
          </cell>
          <cell r="E310">
            <v>73.756500000000003</v>
          </cell>
          <cell r="F310">
            <v>0</v>
          </cell>
          <cell r="G310">
            <v>0</v>
          </cell>
          <cell r="H310">
            <v>0.27355099999999999</v>
          </cell>
          <cell r="I310">
            <v>0</v>
          </cell>
          <cell r="J310">
            <v>39.200699999999998</v>
          </cell>
          <cell r="K310">
            <v>9.8904300000000003</v>
          </cell>
          <cell r="L310">
            <v>0</v>
          </cell>
          <cell r="M310">
            <v>0</v>
          </cell>
          <cell r="N310">
            <v>0</v>
          </cell>
          <cell r="O310">
            <v>23.673300000000001</v>
          </cell>
          <cell r="P310">
            <v>11.838200000000001</v>
          </cell>
          <cell r="Q310">
            <v>0</v>
          </cell>
          <cell r="R310">
            <v>0</v>
          </cell>
          <cell r="S310">
            <v>45.253300000000003</v>
          </cell>
          <cell r="T310">
            <v>0</v>
          </cell>
          <cell r="U310">
            <v>0.52103699999999997</v>
          </cell>
          <cell r="V310">
            <v>1.5827</v>
          </cell>
          <cell r="W310">
            <v>0</v>
          </cell>
          <cell r="X310">
            <v>0</v>
          </cell>
          <cell r="Y310">
            <v>0</v>
          </cell>
          <cell r="Z310">
            <v>0</v>
          </cell>
          <cell r="AA310">
            <v>0</v>
          </cell>
          <cell r="AB310">
            <v>0</v>
          </cell>
          <cell r="AE310">
            <v>205.98971799999998</v>
          </cell>
          <cell r="AG310">
            <v>196.09928799999997</v>
          </cell>
          <cell r="AH310">
            <v>196.09928799999997</v>
          </cell>
          <cell r="AI310">
            <v>0.45435634085422083</v>
          </cell>
        </row>
        <row r="311">
          <cell r="B311" t="str">
            <v>Storuman</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E311">
            <v>0</v>
          </cell>
          <cell r="AG311">
            <v>0</v>
          </cell>
          <cell r="AH311">
            <v>0</v>
          </cell>
          <cell r="AI311" t="str">
            <v/>
          </cell>
        </row>
        <row r="312">
          <cell r="B312" t="str">
            <v>Ursviken-Skelleftehamn</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E312">
            <v>0</v>
          </cell>
          <cell r="AG312">
            <v>0</v>
          </cell>
          <cell r="AH312">
            <v>0</v>
          </cell>
          <cell r="AI312" t="str">
            <v/>
          </cell>
        </row>
        <row r="313">
          <cell r="B313" t="str">
            <v>Vindeln</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E313">
            <v>0</v>
          </cell>
          <cell r="AG313">
            <v>0</v>
          </cell>
          <cell r="AH313">
            <v>0</v>
          </cell>
          <cell r="AI313" t="str">
            <v/>
          </cell>
        </row>
        <row r="314">
          <cell r="B314" t="str">
            <v>Ånäset</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E314">
            <v>0</v>
          </cell>
          <cell r="AG314">
            <v>0</v>
          </cell>
          <cell r="AH314">
            <v>0</v>
          </cell>
          <cell r="AI314" t="str">
            <v/>
          </cell>
        </row>
        <row r="315">
          <cell r="B315" t="str">
            <v>Skultorp</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E315">
            <v>0</v>
          </cell>
          <cell r="AG315">
            <v>0</v>
          </cell>
          <cell r="AH315">
            <v>0</v>
          </cell>
          <cell r="AI315" t="str">
            <v/>
          </cell>
        </row>
        <row r="316">
          <cell r="B316" t="str">
            <v>Skövde</v>
          </cell>
          <cell r="C316">
            <v>162.93600000000001</v>
          </cell>
          <cell r="D316">
            <v>0</v>
          </cell>
          <cell r="E316">
            <v>0</v>
          </cell>
          <cell r="F316">
            <v>0</v>
          </cell>
          <cell r="G316">
            <v>0.63348800000000005</v>
          </cell>
          <cell r="H316">
            <v>0</v>
          </cell>
          <cell r="I316">
            <v>0</v>
          </cell>
          <cell r="J316">
            <v>0</v>
          </cell>
          <cell r="K316">
            <v>1.54392</v>
          </cell>
          <cell r="L316">
            <v>0</v>
          </cell>
          <cell r="M316">
            <v>0</v>
          </cell>
          <cell r="N316">
            <v>17</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E316">
            <v>182.11340799999999</v>
          </cell>
          <cell r="AG316">
            <v>180.56948799999998</v>
          </cell>
          <cell r="AH316">
            <v>163.56948799999998</v>
          </cell>
          <cell r="AI316">
            <v>0.85773197692711056</v>
          </cell>
        </row>
        <row r="317">
          <cell r="B317" t="str">
            <v>Stöpen</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E317">
            <v>0</v>
          </cell>
          <cell r="AG317">
            <v>0</v>
          </cell>
          <cell r="AH317">
            <v>0</v>
          </cell>
          <cell r="AI317" t="str">
            <v/>
          </cell>
        </row>
        <row r="318">
          <cell r="B318" t="str">
            <v>Tidan</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E318">
            <v>0</v>
          </cell>
          <cell r="AG318">
            <v>0</v>
          </cell>
          <cell r="AH318">
            <v>0</v>
          </cell>
          <cell r="AI318" t="str">
            <v/>
          </cell>
        </row>
        <row r="319">
          <cell r="B319" t="str">
            <v>Timmersdala</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E319">
            <v>0</v>
          </cell>
          <cell r="AG319">
            <v>0</v>
          </cell>
          <cell r="AH319">
            <v>0</v>
          </cell>
          <cell r="AI319" t="str">
            <v/>
          </cell>
        </row>
        <row r="320">
          <cell r="B320" t="str">
            <v>Smedjebacken</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E320">
            <v>0</v>
          </cell>
          <cell r="AG320">
            <v>0</v>
          </cell>
          <cell r="AH320">
            <v>0</v>
          </cell>
          <cell r="AI320" t="str">
            <v/>
          </cell>
        </row>
        <row r="321">
          <cell r="B321" t="str">
            <v>Söderbärke</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E321">
            <v>0</v>
          </cell>
          <cell r="AG321">
            <v>0</v>
          </cell>
          <cell r="AH321">
            <v>0</v>
          </cell>
          <cell r="AI321" t="str">
            <v/>
          </cell>
        </row>
        <row r="322">
          <cell r="B322" t="str">
            <v>Sollentuna</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E322">
            <v>0</v>
          </cell>
          <cell r="AG322">
            <v>0</v>
          </cell>
          <cell r="AH322">
            <v>0</v>
          </cell>
          <cell r="AI322" t="str">
            <v/>
          </cell>
        </row>
        <row r="323">
          <cell r="B323" t="str">
            <v>Svenljunga</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E323">
            <v>0</v>
          </cell>
          <cell r="AG323">
            <v>0</v>
          </cell>
          <cell r="AH323">
            <v>0</v>
          </cell>
          <cell r="AI323" t="str">
            <v/>
          </cell>
        </row>
        <row r="324">
          <cell r="B324" t="str">
            <v>Kungsbacka</v>
          </cell>
          <cell r="C324">
            <v>0</v>
          </cell>
          <cell r="D324">
            <v>0</v>
          </cell>
          <cell r="E324">
            <v>0</v>
          </cell>
          <cell r="F324">
            <v>0</v>
          </cell>
          <cell r="G324">
            <v>0</v>
          </cell>
          <cell r="H324">
            <v>0</v>
          </cell>
          <cell r="I324">
            <v>0</v>
          </cell>
          <cell r="J324">
            <v>0</v>
          </cell>
          <cell r="K324">
            <v>0.63183299999999998</v>
          </cell>
          <cell r="L324">
            <v>0</v>
          </cell>
          <cell r="M324">
            <v>0</v>
          </cell>
          <cell r="N324">
            <v>3.36</v>
          </cell>
          <cell r="O324">
            <v>0</v>
          </cell>
          <cell r="P324">
            <v>27.745699999999999</v>
          </cell>
          <cell r="Q324">
            <v>0</v>
          </cell>
          <cell r="R324">
            <v>0</v>
          </cell>
          <cell r="S324">
            <v>0</v>
          </cell>
          <cell r="T324">
            <v>0</v>
          </cell>
          <cell r="U324">
            <v>0</v>
          </cell>
          <cell r="V324">
            <v>0</v>
          </cell>
          <cell r="W324">
            <v>0</v>
          </cell>
          <cell r="X324">
            <v>0</v>
          </cell>
          <cell r="Y324">
            <v>0</v>
          </cell>
          <cell r="Z324">
            <v>0</v>
          </cell>
          <cell r="AA324">
            <v>0</v>
          </cell>
          <cell r="AB324">
            <v>0</v>
          </cell>
          <cell r="AE324">
            <v>31.737532999999999</v>
          </cell>
          <cell r="AG324">
            <v>31.105699999999999</v>
          </cell>
          <cell r="AH324">
            <v>27.745699999999999</v>
          </cell>
          <cell r="AI324">
            <v>0.91569966996699659</v>
          </cell>
        </row>
        <row r="325">
          <cell r="B325" t="str">
            <v>Trosa</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E325">
            <v>0</v>
          </cell>
          <cell r="AG325">
            <v>0</v>
          </cell>
          <cell r="AH325">
            <v>0</v>
          </cell>
          <cell r="AI325" t="str">
            <v/>
          </cell>
        </row>
        <row r="326">
          <cell r="B326" t="str">
            <v>Vagnhärad</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E326">
            <v>0</v>
          </cell>
          <cell r="AG326">
            <v>0</v>
          </cell>
          <cell r="AH326">
            <v>0</v>
          </cell>
          <cell r="AI326" t="str">
            <v/>
          </cell>
        </row>
        <row r="327">
          <cell r="B327" t="str">
            <v>Åmål</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E327">
            <v>0</v>
          </cell>
          <cell r="AG327">
            <v>0</v>
          </cell>
          <cell r="AH327">
            <v>0</v>
          </cell>
          <cell r="AI327" t="str">
            <v/>
          </cell>
        </row>
        <row r="328">
          <cell r="B328" t="str">
            <v>Stenungsund</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E328">
            <v>0</v>
          </cell>
          <cell r="AG328">
            <v>0</v>
          </cell>
          <cell r="AH328">
            <v>0</v>
          </cell>
          <cell r="AI328" t="str">
            <v/>
          </cell>
        </row>
        <row r="329">
          <cell r="B329" t="str">
            <v>Stora Höga</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E329">
            <v>0</v>
          </cell>
          <cell r="AG329">
            <v>0</v>
          </cell>
          <cell r="AH329">
            <v>0</v>
          </cell>
          <cell r="AI329" t="str">
            <v/>
          </cell>
        </row>
        <row r="330">
          <cell r="B330" t="str">
            <v>Strängnäs</v>
          </cell>
          <cell r="C330">
            <v>23.479900000000001</v>
          </cell>
          <cell r="D330">
            <v>0</v>
          </cell>
          <cell r="E330">
            <v>2.8086199999999999</v>
          </cell>
          <cell r="F330">
            <v>0</v>
          </cell>
          <cell r="G330">
            <v>0</v>
          </cell>
          <cell r="H330">
            <v>0</v>
          </cell>
          <cell r="I330">
            <v>0</v>
          </cell>
          <cell r="J330">
            <v>5.10792</v>
          </cell>
          <cell r="K330">
            <v>3.4120200000000001</v>
          </cell>
          <cell r="L330">
            <v>0</v>
          </cell>
          <cell r="M330">
            <v>119.53700000000001</v>
          </cell>
          <cell r="N330">
            <v>11.651999999999999</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E330">
            <v>165.99745999999999</v>
          </cell>
          <cell r="AG330">
            <v>162.58543999999998</v>
          </cell>
          <cell r="AH330">
            <v>150.93343999999999</v>
          </cell>
          <cell r="AI330">
            <v>0.6098345447860396</v>
          </cell>
        </row>
        <row r="331">
          <cell r="B331" t="str">
            <v>Sundby Park</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E331">
            <v>0</v>
          </cell>
          <cell r="AG331">
            <v>0</v>
          </cell>
          <cell r="AH331">
            <v>0</v>
          </cell>
          <cell r="AI331" t="str">
            <v/>
          </cell>
        </row>
        <row r="332">
          <cell r="B332" t="str">
            <v>Åkers styckebruk</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E332">
            <v>0</v>
          </cell>
          <cell r="AG332">
            <v>0</v>
          </cell>
          <cell r="AH332">
            <v>0</v>
          </cell>
          <cell r="AI332" t="str">
            <v/>
          </cell>
        </row>
        <row r="333">
          <cell r="B333" t="str">
            <v>Kvissleby</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E333">
            <v>0</v>
          </cell>
          <cell r="AG333">
            <v>0</v>
          </cell>
          <cell r="AH333">
            <v>0</v>
          </cell>
          <cell r="AI333" t="str">
            <v/>
          </cell>
        </row>
        <row r="334">
          <cell r="B334" t="str">
            <v>Matfors</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E334">
            <v>0</v>
          </cell>
          <cell r="AG334">
            <v>0</v>
          </cell>
          <cell r="AH334">
            <v>0</v>
          </cell>
          <cell r="AI334" t="str">
            <v/>
          </cell>
        </row>
        <row r="335">
          <cell r="B335" t="str">
            <v>Sundsvall</v>
          </cell>
          <cell r="C335">
            <v>171.1</v>
          </cell>
          <cell r="D335">
            <v>0</v>
          </cell>
          <cell r="E335">
            <v>0</v>
          </cell>
          <cell r="F335">
            <v>0</v>
          </cell>
          <cell r="G335">
            <v>0.4</v>
          </cell>
          <cell r="H335">
            <v>0</v>
          </cell>
          <cell r="I335">
            <v>51.8</v>
          </cell>
          <cell r="J335">
            <v>0</v>
          </cell>
          <cell r="K335">
            <v>11.6</v>
          </cell>
          <cell r="L335">
            <v>0</v>
          </cell>
          <cell r="M335">
            <v>0</v>
          </cell>
          <cell r="N335">
            <v>52.62</v>
          </cell>
          <cell r="O335">
            <v>0</v>
          </cell>
          <cell r="P335">
            <v>0</v>
          </cell>
          <cell r="Q335">
            <v>0</v>
          </cell>
          <cell r="R335">
            <v>2.2000000000000002</v>
          </cell>
          <cell r="S335">
            <v>0</v>
          </cell>
          <cell r="T335">
            <v>0</v>
          </cell>
          <cell r="U335">
            <v>0</v>
          </cell>
          <cell r="V335">
            <v>0</v>
          </cell>
          <cell r="W335">
            <v>0</v>
          </cell>
          <cell r="X335">
            <v>0</v>
          </cell>
          <cell r="Y335">
            <v>0</v>
          </cell>
          <cell r="Z335">
            <v>1.9</v>
          </cell>
          <cell r="AA335">
            <v>0</v>
          </cell>
          <cell r="AB335">
            <v>0</v>
          </cell>
          <cell r="AE335">
            <v>291.61999999999995</v>
          </cell>
          <cell r="AG335">
            <v>280.01999999999992</v>
          </cell>
          <cell r="AH335">
            <v>227.39999999999992</v>
          </cell>
          <cell r="AI335">
            <v>0.57527676023557484</v>
          </cell>
        </row>
        <row r="336">
          <cell r="B336" t="str">
            <v>Tunadal</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E336">
            <v>0</v>
          </cell>
          <cell r="AG336">
            <v>0</v>
          </cell>
          <cell r="AH336">
            <v>0</v>
          </cell>
          <cell r="AI336" t="str">
            <v/>
          </cell>
        </row>
        <row r="337">
          <cell r="B337" t="str">
            <v>Övriga nät Sundsvall energi</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E337">
            <v>0</v>
          </cell>
          <cell r="AG337">
            <v>0</v>
          </cell>
          <cell r="AH337">
            <v>0</v>
          </cell>
          <cell r="AI337" t="str">
            <v/>
          </cell>
        </row>
        <row r="338">
          <cell r="B338" t="str">
            <v>Ramnäs</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E338">
            <v>0</v>
          </cell>
          <cell r="AG338">
            <v>0</v>
          </cell>
          <cell r="AH338">
            <v>0</v>
          </cell>
          <cell r="AI338" t="str">
            <v/>
          </cell>
        </row>
        <row r="339">
          <cell r="B339" t="str">
            <v>Surahammar</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E339">
            <v>0</v>
          </cell>
          <cell r="AG339">
            <v>0</v>
          </cell>
          <cell r="AH339">
            <v>0</v>
          </cell>
          <cell r="AI339" t="str">
            <v/>
          </cell>
        </row>
        <row r="340">
          <cell r="B340" t="str">
            <v>Virsbo</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E340">
            <v>0</v>
          </cell>
          <cell r="AG340">
            <v>0</v>
          </cell>
          <cell r="AH340">
            <v>0</v>
          </cell>
          <cell r="AI340" t="str">
            <v/>
          </cell>
        </row>
        <row r="341">
          <cell r="B341" t="str">
            <v>Västsura</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E341">
            <v>0</v>
          </cell>
          <cell r="AG341">
            <v>0</v>
          </cell>
          <cell r="AH341">
            <v>0</v>
          </cell>
          <cell r="AI341" t="str">
            <v/>
          </cell>
        </row>
        <row r="342">
          <cell r="B342" t="str">
            <v>Rörvik</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E342">
            <v>0</v>
          </cell>
          <cell r="AG342">
            <v>0</v>
          </cell>
          <cell r="AH342">
            <v>0</v>
          </cell>
          <cell r="AI342" t="str">
            <v/>
          </cell>
        </row>
        <row r="343">
          <cell r="B343" t="str">
            <v>Sävsjö</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E343">
            <v>0</v>
          </cell>
          <cell r="AG343">
            <v>0</v>
          </cell>
          <cell r="AH343">
            <v>0</v>
          </cell>
          <cell r="AI343" t="str">
            <v/>
          </cell>
        </row>
        <row r="344">
          <cell r="B344" t="str">
            <v xml:space="preserve">Skall tas bort </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E344">
            <v>0</v>
          </cell>
          <cell r="AG344">
            <v>0</v>
          </cell>
          <cell r="AH344">
            <v>0</v>
          </cell>
          <cell r="AI344" t="str">
            <v/>
          </cell>
        </row>
        <row r="345">
          <cell r="B345" t="str">
            <v>Söderenergi</v>
          </cell>
          <cell r="C345">
            <v>14.046099999999999</v>
          </cell>
          <cell r="D345">
            <v>0</v>
          </cell>
          <cell r="E345">
            <v>45.463700000000003</v>
          </cell>
          <cell r="F345">
            <v>0</v>
          </cell>
          <cell r="G345">
            <v>2.66513</v>
          </cell>
          <cell r="H345">
            <v>0</v>
          </cell>
          <cell r="I345">
            <v>0</v>
          </cell>
          <cell r="J345">
            <v>209.11</v>
          </cell>
          <cell r="K345">
            <v>22.647300000000001</v>
          </cell>
          <cell r="L345">
            <v>0</v>
          </cell>
          <cell r="M345">
            <v>294.42700000000002</v>
          </cell>
          <cell r="N345">
            <v>342.24</v>
          </cell>
          <cell r="O345">
            <v>110.727</v>
          </cell>
          <cell r="P345">
            <v>100.608</v>
          </cell>
          <cell r="Q345">
            <v>0</v>
          </cell>
          <cell r="R345">
            <v>0</v>
          </cell>
          <cell r="S345">
            <v>1.5396300000000001</v>
          </cell>
          <cell r="T345">
            <v>0</v>
          </cell>
          <cell r="U345">
            <v>0</v>
          </cell>
          <cell r="V345">
            <v>0</v>
          </cell>
          <cell r="W345">
            <v>1.2147300000000001</v>
          </cell>
          <cell r="X345">
            <v>0</v>
          </cell>
          <cell r="Y345">
            <v>0</v>
          </cell>
          <cell r="Z345">
            <v>0</v>
          </cell>
          <cell r="AA345">
            <v>0</v>
          </cell>
          <cell r="AB345">
            <v>0</v>
          </cell>
          <cell r="AE345">
            <v>1144.68859</v>
          </cell>
          <cell r="AG345">
            <v>1122.0412899999999</v>
          </cell>
          <cell r="AH345">
            <v>779.80128999999988</v>
          </cell>
          <cell r="AI345">
            <v>0.42450437372697891</v>
          </cell>
        </row>
        <row r="346">
          <cell r="B346" t="str">
            <v>Ljusne</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E346">
            <v>0</v>
          </cell>
          <cell r="AG346">
            <v>0</v>
          </cell>
          <cell r="AH346">
            <v>0</v>
          </cell>
          <cell r="AI346" t="str">
            <v/>
          </cell>
        </row>
        <row r="347">
          <cell r="B347" t="str">
            <v>Söderala nu ihop m Söderhamn</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E347">
            <v>0</v>
          </cell>
          <cell r="AG347">
            <v>0</v>
          </cell>
          <cell r="AH347">
            <v>0</v>
          </cell>
          <cell r="AI347" t="str">
            <v/>
          </cell>
        </row>
        <row r="348">
          <cell r="B348" t="str">
            <v>Söderhamn</v>
          </cell>
          <cell r="C348">
            <v>0</v>
          </cell>
          <cell r="D348">
            <v>0</v>
          </cell>
          <cell r="E348">
            <v>0</v>
          </cell>
          <cell r="F348">
            <v>0</v>
          </cell>
          <cell r="G348">
            <v>0.177177</v>
          </cell>
          <cell r="H348">
            <v>0</v>
          </cell>
          <cell r="I348">
            <v>0</v>
          </cell>
          <cell r="J348">
            <v>0</v>
          </cell>
          <cell r="K348">
            <v>3.1724700000000001</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97.516599999999997</v>
          </cell>
          <cell r="AA348">
            <v>0</v>
          </cell>
          <cell r="AB348">
            <v>0</v>
          </cell>
          <cell r="AE348">
            <v>100.866247</v>
          </cell>
          <cell r="AG348">
            <v>97.693776999999997</v>
          </cell>
          <cell r="AH348">
            <v>97.693776999999997</v>
          </cell>
          <cell r="AI348">
            <v>0.55608618461871229</v>
          </cell>
        </row>
        <row r="349">
          <cell r="B349" t="str">
            <v>Huddinge</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E349">
            <v>0</v>
          </cell>
          <cell r="AG349">
            <v>0</v>
          </cell>
          <cell r="AH349">
            <v>0</v>
          </cell>
          <cell r="AI349" t="str">
            <v/>
          </cell>
        </row>
        <row r="350">
          <cell r="B350" t="str">
            <v>Södertörn Fjärrvärme Totalt</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E350">
            <v>0</v>
          </cell>
          <cell r="AG350">
            <v>0</v>
          </cell>
          <cell r="AH350">
            <v>0</v>
          </cell>
          <cell r="AI350" t="str">
            <v/>
          </cell>
        </row>
        <row r="351">
          <cell r="B351" t="str">
            <v>Kiruna C</v>
          </cell>
          <cell r="C351">
            <v>150.804</v>
          </cell>
          <cell r="D351">
            <v>0</v>
          </cell>
          <cell r="E351">
            <v>0</v>
          </cell>
          <cell r="F351">
            <v>0</v>
          </cell>
          <cell r="G351">
            <v>0</v>
          </cell>
          <cell r="H351">
            <v>0</v>
          </cell>
          <cell r="I351">
            <v>0</v>
          </cell>
          <cell r="J351">
            <v>0</v>
          </cell>
          <cell r="K351">
            <v>3.4077500000000001</v>
          </cell>
          <cell r="L351">
            <v>0</v>
          </cell>
          <cell r="M351">
            <v>2.18451</v>
          </cell>
          <cell r="N351">
            <v>17.309000000000001</v>
          </cell>
          <cell r="O351">
            <v>0</v>
          </cell>
          <cell r="P351">
            <v>0.86634500000000003</v>
          </cell>
          <cell r="Q351">
            <v>0</v>
          </cell>
          <cell r="R351">
            <v>0</v>
          </cell>
          <cell r="S351">
            <v>0.87426400000000004</v>
          </cell>
          <cell r="T351">
            <v>0</v>
          </cell>
          <cell r="U351">
            <v>0</v>
          </cell>
          <cell r="V351">
            <v>0</v>
          </cell>
          <cell r="W351">
            <v>0</v>
          </cell>
          <cell r="X351">
            <v>0</v>
          </cell>
          <cell r="Y351">
            <v>0</v>
          </cell>
          <cell r="Z351">
            <v>0</v>
          </cell>
          <cell r="AA351">
            <v>0</v>
          </cell>
          <cell r="AB351">
            <v>0</v>
          </cell>
          <cell r="AE351">
            <v>175.44586899999999</v>
          </cell>
          <cell r="AG351">
            <v>172.03811899999999</v>
          </cell>
          <cell r="AH351">
            <v>154.729119</v>
          </cell>
          <cell r="AI351">
            <v>0.67493617884405666</v>
          </cell>
        </row>
        <row r="352">
          <cell r="B352" t="str">
            <v>Vittangi</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E352">
            <v>0</v>
          </cell>
          <cell r="AG352">
            <v>0</v>
          </cell>
          <cell r="AH352">
            <v>0</v>
          </cell>
          <cell r="AI352" t="str">
            <v/>
          </cell>
        </row>
        <row r="353">
          <cell r="B353" t="str">
            <v>Borensberg</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E353">
            <v>0</v>
          </cell>
          <cell r="AG353">
            <v>0</v>
          </cell>
          <cell r="AH353">
            <v>0</v>
          </cell>
          <cell r="AI353" t="str">
            <v/>
          </cell>
        </row>
        <row r="354">
          <cell r="B354" t="str">
            <v>Katrineholm</v>
          </cell>
          <cell r="C354">
            <v>0</v>
          </cell>
          <cell r="D354">
            <v>0</v>
          </cell>
          <cell r="E354">
            <v>0</v>
          </cell>
          <cell r="F354">
            <v>0</v>
          </cell>
          <cell r="G354">
            <v>2.04529E-2</v>
          </cell>
          <cell r="H354">
            <v>0</v>
          </cell>
          <cell r="I354">
            <v>0</v>
          </cell>
          <cell r="J354">
            <v>0.74934500000000004</v>
          </cell>
          <cell r="K354">
            <v>1.6988700000000001</v>
          </cell>
          <cell r="L354">
            <v>0</v>
          </cell>
          <cell r="M354">
            <v>89.296899999999994</v>
          </cell>
          <cell r="N354">
            <v>0</v>
          </cell>
          <cell r="O354">
            <v>0</v>
          </cell>
          <cell r="P354">
            <v>0.124891</v>
          </cell>
          <cell r="Q354">
            <v>0</v>
          </cell>
          <cell r="R354">
            <v>0</v>
          </cell>
          <cell r="S354">
            <v>0</v>
          </cell>
          <cell r="T354">
            <v>0</v>
          </cell>
          <cell r="U354">
            <v>0</v>
          </cell>
          <cell r="V354">
            <v>0</v>
          </cell>
          <cell r="W354">
            <v>0</v>
          </cell>
          <cell r="X354">
            <v>0.20452899999999999</v>
          </cell>
          <cell r="Y354">
            <v>0</v>
          </cell>
          <cell r="Z354">
            <v>6.2445399999999998E-2</v>
          </cell>
          <cell r="AA354">
            <v>0</v>
          </cell>
          <cell r="AB354">
            <v>0</v>
          </cell>
          <cell r="AE354">
            <v>92.157433299999994</v>
          </cell>
          <cell r="AG354">
            <v>90.458563299999994</v>
          </cell>
          <cell r="AH354">
            <v>90.458563299999994</v>
          </cell>
          <cell r="AI354">
            <v>0.62458443209279835</v>
          </cell>
        </row>
        <row r="355">
          <cell r="B355" t="str">
            <v>Kisa</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E355">
            <v>0</v>
          </cell>
          <cell r="AG355">
            <v>0</v>
          </cell>
          <cell r="AH355">
            <v>0</v>
          </cell>
          <cell r="AI355" t="str">
            <v/>
          </cell>
        </row>
        <row r="356">
          <cell r="B356" t="str">
            <v>Linköping</v>
          </cell>
          <cell r="C356">
            <v>337.471</v>
          </cell>
          <cell r="D356">
            <v>0</v>
          </cell>
          <cell r="E356">
            <v>13.556800000000001</v>
          </cell>
          <cell r="F356">
            <v>0</v>
          </cell>
          <cell r="G356">
            <v>4.7737600000000002</v>
          </cell>
          <cell r="H356">
            <v>0</v>
          </cell>
          <cell r="I356">
            <v>41.067399999999999</v>
          </cell>
          <cell r="J356">
            <v>19.027100000000001</v>
          </cell>
          <cell r="K356">
            <v>35.6631</v>
          </cell>
          <cell r="L356">
            <v>0</v>
          </cell>
          <cell r="M356">
            <v>121.714</v>
          </cell>
          <cell r="N356">
            <v>274</v>
          </cell>
          <cell r="O356">
            <v>0</v>
          </cell>
          <cell r="P356">
            <v>4.8757099999999998</v>
          </cell>
          <cell r="Q356">
            <v>99.327200000000005</v>
          </cell>
          <cell r="R356">
            <v>0</v>
          </cell>
          <cell r="S356">
            <v>0</v>
          </cell>
          <cell r="T356">
            <v>0</v>
          </cell>
          <cell r="U356">
            <v>0</v>
          </cell>
          <cell r="V356">
            <v>0</v>
          </cell>
          <cell r="W356">
            <v>0</v>
          </cell>
          <cell r="X356">
            <v>58.723799999999997</v>
          </cell>
          <cell r="Y356">
            <v>0</v>
          </cell>
          <cell r="Z356">
            <v>23.189299999999999</v>
          </cell>
          <cell r="AA356">
            <v>0</v>
          </cell>
          <cell r="AB356">
            <v>0</v>
          </cell>
          <cell r="AE356">
            <v>1033.3891699999999</v>
          </cell>
          <cell r="AG356">
            <v>997.72606999999994</v>
          </cell>
          <cell r="AH356">
            <v>723.72606999999994</v>
          </cell>
          <cell r="AI356">
            <v>0.58464017287341452</v>
          </cell>
        </row>
        <row r="357">
          <cell r="B357" t="str">
            <v>Skärblacka</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E357">
            <v>0</v>
          </cell>
          <cell r="AG357">
            <v>0</v>
          </cell>
          <cell r="AH357">
            <v>0</v>
          </cell>
          <cell r="AI357" t="str">
            <v/>
          </cell>
        </row>
        <row r="358">
          <cell r="B358" t="str">
            <v>Åtvidaberg</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E358">
            <v>0</v>
          </cell>
          <cell r="AG358">
            <v>0</v>
          </cell>
          <cell r="AH358">
            <v>0</v>
          </cell>
          <cell r="AI358" t="str">
            <v/>
          </cell>
        </row>
        <row r="359">
          <cell r="B359" t="str">
            <v>Järna (ingår i Södertälje)</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E359">
            <v>0</v>
          </cell>
          <cell r="AG359">
            <v>0</v>
          </cell>
          <cell r="AH359">
            <v>0</v>
          </cell>
          <cell r="AI359" t="str">
            <v/>
          </cell>
        </row>
        <row r="360">
          <cell r="B360" t="str">
            <v>Nykvarn (ingår i Södertälje)</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E360">
            <v>0</v>
          </cell>
          <cell r="AG360">
            <v>0</v>
          </cell>
          <cell r="AH360">
            <v>0</v>
          </cell>
          <cell r="AI360" t="str">
            <v/>
          </cell>
        </row>
        <row r="361">
          <cell r="B361" t="str">
            <v>Södertälje</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E361">
            <v>0</v>
          </cell>
          <cell r="AG361">
            <v>0</v>
          </cell>
          <cell r="AH361">
            <v>0</v>
          </cell>
          <cell r="AI361" t="str">
            <v/>
          </cell>
        </row>
        <row r="362">
          <cell r="B362" t="str">
            <v>Tidaholm</v>
          </cell>
          <cell r="C362">
            <v>22.995999999999999</v>
          </cell>
          <cell r="D362">
            <v>0</v>
          </cell>
          <cell r="E362">
            <v>0</v>
          </cell>
          <cell r="F362">
            <v>0</v>
          </cell>
          <cell r="G362">
            <v>0</v>
          </cell>
          <cell r="H362">
            <v>0</v>
          </cell>
          <cell r="I362">
            <v>0</v>
          </cell>
          <cell r="J362">
            <v>0.77382700000000004</v>
          </cell>
          <cell r="K362">
            <v>1.61094</v>
          </cell>
          <cell r="L362">
            <v>0</v>
          </cell>
          <cell r="M362">
            <v>2.5794199999999998</v>
          </cell>
          <cell r="N362">
            <v>0</v>
          </cell>
          <cell r="O362">
            <v>0</v>
          </cell>
          <cell r="P362">
            <v>0</v>
          </cell>
          <cell r="Q362">
            <v>0</v>
          </cell>
          <cell r="R362">
            <v>0</v>
          </cell>
          <cell r="S362">
            <v>0</v>
          </cell>
          <cell r="T362">
            <v>0</v>
          </cell>
          <cell r="U362">
            <v>0</v>
          </cell>
          <cell r="V362">
            <v>0</v>
          </cell>
          <cell r="W362">
            <v>0</v>
          </cell>
          <cell r="X362">
            <v>0</v>
          </cell>
          <cell r="Y362">
            <v>25.7942</v>
          </cell>
          <cell r="Z362">
            <v>0</v>
          </cell>
          <cell r="AA362">
            <v>0</v>
          </cell>
          <cell r="AB362">
            <v>0</v>
          </cell>
          <cell r="AE362">
            <v>53.754386999999994</v>
          </cell>
          <cell r="AG362">
            <v>52.143446999999995</v>
          </cell>
          <cell r="AH362">
            <v>52.143446999999995</v>
          </cell>
          <cell r="AI362">
            <v>0.84786092682926817</v>
          </cell>
        </row>
        <row r="363">
          <cell r="B363" t="str">
            <v>Tierp</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E363">
            <v>0</v>
          </cell>
          <cell r="AG363">
            <v>0</v>
          </cell>
          <cell r="AH363">
            <v>0</v>
          </cell>
          <cell r="AI363" t="str">
            <v/>
          </cell>
        </row>
        <row r="364">
          <cell r="B364" t="str">
            <v>Örbyhus</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E364">
            <v>0</v>
          </cell>
          <cell r="AG364">
            <v>0</v>
          </cell>
          <cell r="AH364">
            <v>0</v>
          </cell>
          <cell r="AI364" t="str">
            <v/>
          </cell>
        </row>
        <row r="365">
          <cell r="B365" t="str">
            <v>Torsås</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E365">
            <v>0</v>
          </cell>
          <cell r="AG365">
            <v>0</v>
          </cell>
          <cell r="AH365">
            <v>0</v>
          </cell>
          <cell r="AI365" t="str">
            <v/>
          </cell>
        </row>
        <row r="366">
          <cell r="B366" t="str">
            <v>Tranås</v>
          </cell>
          <cell r="C366">
            <v>0</v>
          </cell>
          <cell r="D366">
            <v>0</v>
          </cell>
          <cell r="E366">
            <v>25.822399999999998</v>
          </cell>
          <cell r="F366">
            <v>0</v>
          </cell>
          <cell r="G366">
            <v>0</v>
          </cell>
          <cell r="H366">
            <v>0</v>
          </cell>
          <cell r="I366">
            <v>0</v>
          </cell>
          <cell r="J366">
            <v>0</v>
          </cell>
          <cell r="K366">
            <v>0</v>
          </cell>
          <cell r="L366">
            <v>0</v>
          </cell>
          <cell r="M366">
            <v>0</v>
          </cell>
          <cell r="N366">
            <v>17.82</v>
          </cell>
          <cell r="O366">
            <v>15.0763</v>
          </cell>
          <cell r="P366">
            <v>0</v>
          </cell>
          <cell r="Q366">
            <v>0</v>
          </cell>
          <cell r="R366">
            <v>0</v>
          </cell>
          <cell r="S366">
            <v>0</v>
          </cell>
          <cell r="T366">
            <v>0</v>
          </cell>
          <cell r="U366">
            <v>0</v>
          </cell>
          <cell r="V366">
            <v>0</v>
          </cell>
          <cell r="W366">
            <v>0</v>
          </cell>
          <cell r="X366">
            <v>0</v>
          </cell>
          <cell r="Y366">
            <v>0</v>
          </cell>
          <cell r="Z366">
            <v>0</v>
          </cell>
          <cell r="AA366">
            <v>0</v>
          </cell>
          <cell r="AB366">
            <v>0</v>
          </cell>
          <cell r="AE366">
            <v>58.718699999999998</v>
          </cell>
          <cell r="AG366">
            <v>58.718699999999998</v>
          </cell>
          <cell r="AH366">
            <v>40.898699999999998</v>
          </cell>
          <cell r="AI366">
            <v>0.69062310030395146</v>
          </cell>
        </row>
        <row r="367">
          <cell r="B367" t="str">
            <v>Trelleborg Fjärrvärme AB</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E367">
            <v>0</v>
          </cell>
          <cell r="AG367">
            <v>0</v>
          </cell>
          <cell r="AH367">
            <v>0</v>
          </cell>
          <cell r="AI367" t="str">
            <v/>
          </cell>
        </row>
        <row r="368">
          <cell r="B368" t="str">
            <v>Trollhättan</v>
          </cell>
          <cell r="C368">
            <v>0</v>
          </cell>
          <cell r="D368">
            <v>0</v>
          </cell>
          <cell r="E368">
            <v>0</v>
          </cell>
          <cell r="F368">
            <v>0</v>
          </cell>
          <cell r="G368">
            <v>0</v>
          </cell>
          <cell r="H368">
            <v>0</v>
          </cell>
          <cell r="I368">
            <v>0</v>
          </cell>
          <cell r="J368">
            <v>93.765100000000004</v>
          </cell>
          <cell r="K368">
            <v>2.4449800000000002</v>
          </cell>
          <cell r="L368">
            <v>0</v>
          </cell>
          <cell r="M368">
            <v>0</v>
          </cell>
          <cell r="N368">
            <v>27</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E368">
            <v>123.21008</v>
          </cell>
          <cell r="AG368">
            <v>120.7651</v>
          </cell>
          <cell r="AH368">
            <v>93.765100000000004</v>
          </cell>
          <cell r="AI368">
            <v>0.61124576271186437</v>
          </cell>
        </row>
        <row r="369">
          <cell r="B369" t="str">
            <v>Ljungskile</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E369">
            <v>0</v>
          </cell>
          <cell r="AG369">
            <v>0</v>
          </cell>
          <cell r="AH369">
            <v>0</v>
          </cell>
          <cell r="AI369" t="str">
            <v/>
          </cell>
        </row>
        <row r="370">
          <cell r="B370" t="str">
            <v>Munkedal</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E370">
            <v>0</v>
          </cell>
          <cell r="AG370">
            <v>0</v>
          </cell>
          <cell r="AH370">
            <v>0</v>
          </cell>
          <cell r="AI370" t="str">
            <v/>
          </cell>
        </row>
        <row r="371">
          <cell r="B371" t="str">
            <v>Uddevalla</v>
          </cell>
          <cell r="C371">
            <v>164.05500000000001</v>
          </cell>
          <cell r="D371">
            <v>0</v>
          </cell>
          <cell r="E371">
            <v>0</v>
          </cell>
          <cell r="F371">
            <v>0</v>
          </cell>
          <cell r="G371">
            <v>0.17100599999999999</v>
          </cell>
          <cell r="H371">
            <v>0</v>
          </cell>
          <cell r="I371">
            <v>0</v>
          </cell>
          <cell r="J371">
            <v>0</v>
          </cell>
          <cell r="K371">
            <v>7.0693900000000003</v>
          </cell>
          <cell r="L371">
            <v>0</v>
          </cell>
          <cell r="M371">
            <v>5.49878</v>
          </cell>
          <cell r="N371">
            <v>33.799999999999997</v>
          </cell>
          <cell r="O371">
            <v>0</v>
          </cell>
          <cell r="P371">
            <v>0</v>
          </cell>
          <cell r="Q371">
            <v>0</v>
          </cell>
          <cell r="R371">
            <v>0</v>
          </cell>
          <cell r="S371">
            <v>0</v>
          </cell>
          <cell r="T371">
            <v>0</v>
          </cell>
          <cell r="U371">
            <v>0</v>
          </cell>
          <cell r="V371">
            <v>0</v>
          </cell>
          <cell r="W371">
            <v>0</v>
          </cell>
          <cell r="X371">
            <v>0</v>
          </cell>
          <cell r="Y371">
            <v>0.34367399999999998</v>
          </cell>
          <cell r="Z371">
            <v>0</v>
          </cell>
          <cell r="AA371">
            <v>0</v>
          </cell>
          <cell r="AB371">
            <v>0</v>
          </cell>
          <cell r="AE371">
            <v>210.93785</v>
          </cell>
          <cell r="AG371">
            <v>203.86846</v>
          </cell>
          <cell r="AH371">
            <v>170.06846000000002</v>
          </cell>
          <cell r="AI371">
            <v>0.52365815808110361</v>
          </cell>
        </row>
        <row r="372">
          <cell r="B372" t="str">
            <v>Gällstad</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E372">
            <v>0</v>
          </cell>
          <cell r="AG372">
            <v>0</v>
          </cell>
          <cell r="AH372">
            <v>0</v>
          </cell>
          <cell r="AI372" t="str">
            <v/>
          </cell>
        </row>
        <row r="373">
          <cell r="B373" t="str">
            <v>Ulricehamn</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E373">
            <v>0</v>
          </cell>
          <cell r="AG373">
            <v>0</v>
          </cell>
          <cell r="AH373">
            <v>0</v>
          </cell>
          <cell r="AI373" t="str">
            <v/>
          </cell>
        </row>
        <row r="374">
          <cell r="B374" t="str">
            <v>Bjurholm</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E374">
            <v>0</v>
          </cell>
          <cell r="AG374">
            <v>0</v>
          </cell>
          <cell r="AH374">
            <v>0</v>
          </cell>
          <cell r="AI374" t="str">
            <v/>
          </cell>
        </row>
        <row r="375">
          <cell r="B375" t="str">
            <v>Holmsund</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E375">
            <v>0</v>
          </cell>
          <cell r="AG375">
            <v>0</v>
          </cell>
          <cell r="AH375">
            <v>0</v>
          </cell>
          <cell r="AI375" t="str">
            <v/>
          </cell>
        </row>
        <row r="376">
          <cell r="B376" t="str">
            <v>Hörnefors</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E376">
            <v>0</v>
          </cell>
          <cell r="AG376">
            <v>0</v>
          </cell>
          <cell r="AH376">
            <v>0</v>
          </cell>
          <cell r="AI376" t="str">
            <v/>
          </cell>
        </row>
        <row r="377">
          <cell r="B377" t="str">
            <v>Sävar</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E377">
            <v>0</v>
          </cell>
          <cell r="AG377">
            <v>0</v>
          </cell>
          <cell r="AH377">
            <v>0</v>
          </cell>
          <cell r="AI377" t="str">
            <v/>
          </cell>
        </row>
        <row r="378">
          <cell r="B378" t="str">
            <v>Umeå</v>
          </cell>
          <cell r="C378">
            <v>239.5</v>
          </cell>
          <cell r="D378">
            <v>0</v>
          </cell>
          <cell r="E378">
            <v>86</v>
          </cell>
          <cell r="F378">
            <v>0</v>
          </cell>
          <cell r="G378">
            <v>10.3</v>
          </cell>
          <cell r="H378">
            <v>0</v>
          </cell>
          <cell r="I378">
            <v>0</v>
          </cell>
          <cell r="J378">
            <v>72.599999999999994</v>
          </cell>
          <cell r="K378">
            <v>22.6</v>
          </cell>
          <cell r="L378">
            <v>0</v>
          </cell>
          <cell r="M378">
            <v>0.3</v>
          </cell>
          <cell r="N378">
            <v>178.79400000000001</v>
          </cell>
          <cell r="O378">
            <v>43</v>
          </cell>
          <cell r="P378">
            <v>20.9</v>
          </cell>
          <cell r="Q378">
            <v>0</v>
          </cell>
          <cell r="R378">
            <v>0</v>
          </cell>
          <cell r="S378">
            <v>22.2</v>
          </cell>
          <cell r="T378">
            <v>0</v>
          </cell>
          <cell r="U378">
            <v>0</v>
          </cell>
          <cell r="V378">
            <v>0</v>
          </cell>
          <cell r="W378">
            <v>0</v>
          </cell>
          <cell r="X378">
            <v>0</v>
          </cell>
          <cell r="Y378">
            <v>0</v>
          </cell>
          <cell r="Z378">
            <v>0</v>
          </cell>
          <cell r="AA378">
            <v>0</v>
          </cell>
          <cell r="AB378">
            <v>0</v>
          </cell>
          <cell r="AE378">
            <v>696.19400000000007</v>
          </cell>
          <cell r="AG378">
            <v>673.59400000000005</v>
          </cell>
          <cell r="AH378">
            <v>494.80000000000007</v>
          </cell>
          <cell r="AI378">
            <v>0.51080927343884686</v>
          </cell>
        </row>
        <row r="379">
          <cell r="B379" t="str">
            <v>Skillingaryd</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E379">
            <v>0</v>
          </cell>
          <cell r="AG379">
            <v>0</v>
          </cell>
          <cell r="AH379">
            <v>0</v>
          </cell>
          <cell r="AI379" t="str">
            <v/>
          </cell>
        </row>
        <row r="380">
          <cell r="B380" t="str">
            <v>Vaggeryd</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E380">
            <v>0</v>
          </cell>
          <cell r="AG380">
            <v>0</v>
          </cell>
          <cell r="AH380">
            <v>0</v>
          </cell>
          <cell r="AI380" t="str">
            <v/>
          </cell>
        </row>
        <row r="381">
          <cell r="B381" t="str">
            <v>Vara</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E381">
            <v>0</v>
          </cell>
          <cell r="AG381">
            <v>0</v>
          </cell>
          <cell r="AH381">
            <v>0</v>
          </cell>
          <cell r="AI381" t="str">
            <v/>
          </cell>
        </row>
        <row r="382">
          <cell r="B382" t="str">
            <v>Träslövsläge</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E382">
            <v>0</v>
          </cell>
          <cell r="AG382">
            <v>0</v>
          </cell>
          <cell r="AH382">
            <v>0</v>
          </cell>
          <cell r="AI382" t="str">
            <v/>
          </cell>
        </row>
        <row r="383">
          <cell r="B383" t="str">
            <v>Tvååker (Närv)</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E383">
            <v>0</v>
          </cell>
          <cell r="AG383">
            <v>0</v>
          </cell>
          <cell r="AH383">
            <v>0</v>
          </cell>
          <cell r="AI383" t="str">
            <v/>
          </cell>
        </row>
        <row r="384">
          <cell r="B384" t="str">
            <v>Varberg (Fjv)</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E384">
            <v>0</v>
          </cell>
          <cell r="AG384">
            <v>0</v>
          </cell>
          <cell r="AH384">
            <v>0</v>
          </cell>
          <cell r="AI384" t="str">
            <v/>
          </cell>
        </row>
        <row r="385">
          <cell r="B385" t="str">
            <v>Veddige</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E385">
            <v>0</v>
          </cell>
          <cell r="AG385">
            <v>0</v>
          </cell>
          <cell r="AH385">
            <v>0</v>
          </cell>
          <cell r="AI385" t="str">
            <v/>
          </cell>
        </row>
        <row r="386">
          <cell r="B386" t="str">
            <v>Askersund</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E386">
            <v>0</v>
          </cell>
          <cell r="AG386">
            <v>0</v>
          </cell>
          <cell r="AH386">
            <v>0</v>
          </cell>
          <cell r="AI386" t="str">
            <v/>
          </cell>
        </row>
        <row r="387">
          <cell r="B387" t="str">
            <v>Drefviken</v>
          </cell>
          <cell r="C387">
            <v>0</v>
          </cell>
          <cell r="D387">
            <v>0</v>
          </cell>
          <cell r="E387">
            <v>0</v>
          </cell>
          <cell r="F387">
            <v>1.1863699999999999</v>
          </cell>
          <cell r="G387">
            <v>0</v>
          </cell>
          <cell r="H387">
            <v>0</v>
          </cell>
          <cell r="I387">
            <v>0</v>
          </cell>
          <cell r="J387">
            <v>0</v>
          </cell>
          <cell r="K387">
            <v>7.2321299999999997</v>
          </cell>
          <cell r="L387">
            <v>0</v>
          </cell>
          <cell r="M387">
            <v>239.935</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E387">
            <v>248.3535</v>
          </cell>
          <cell r="AG387">
            <v>241.12136999999998</v>
          </cell>
          <cell r="AH387">
            <v>241.12136999999998</v>
          </cell>
          <cell r="AI387">
            <v>0.50223155592584867</v>
          </cell>
        </row>
        <row r="388">
          <cell r="B388" t="str">
            <v>Gustavsberg</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E388">
            <v>0</v>
          </cell>
          <cell r="AG388">
            <v>0</v>
          </cell>
          <cell r="AH388">
            <v>0</v>
          </cell>
          <cell r="AI388" t="str">
            <v/>
          </cell>
        </row>
        <row r="389">
          <cell r="B389" t="str">
            <v>Haparanda</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E389">
            <v>0</v>
          </cell>
          <cell r="AG389">
            <v>0</v>
          </cell>
          <cell r="AH389">
            <v>0</v>
          </cell>
          <cell r="AI389" t="str">
            <v/>
          </cell>
        </row>
        <row r="390">
          <cell r="B390" t="str">
            <v>Kalix</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E390">
            <v>0</v>
          </cell>
          <cell r="AG390">
            <v>0</v>
          </cell>
          <cell r="AH390">
            <v>0</v>
          </cell>
          <cell r="AI390" t="str">
            <v/>
          </cell>
        </row>
        <row r="391">
          <cell r="B391" t="str">
            <v>Knivsta</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E391">
            <v>0</v>
          </cell>
          <cell r="AG391">
            <v>0</v>
          </cell>
          <cell r="AH391">
            <v>0</v>
          </cell>
          <cell r="AI391" t="str">
            <v/>
          </cell>
        </row>
        <row r="392">
          <cell r="B392" t="str">
            <v>Motala</v>
          </cell>
          <cell r="C392">
            <v>0</v>
          </cell>
          <cell r="D392">
            <v>0</v>
          </cell>
          <cell r="E392">
            <v>16.974699999999999</v>
          </cell>
          <cell r="F392">
            <v>0</v>
          </cell>
          <cell r="G392">
            <v>0</v>
          </cell>
          <cell r="H392">
            <v>0</v>
          </cell>
          <cell r="I392">
            <v>0</v>
          </cell>
          <cell r="J392">
            <v>46.395400000000002</v>
          </cell>
          <cell r="K392">
            <v>1.5156000000000001</v>
          </cell>
          <cell r="L392">
            <v>0</v>
          </cell>
          <cell r="M392">
            <v>0</v>
          </cell>
          <cell r="N392">
            <v>23.59</v>
          </cell>
          <cell r="O392">
            <v>7.9781000000000004</v>
          </cell>
          <cell r="P392">
            <v>5.9835700000000003</v>
          </cell>
          <cell r="Q392">
            <v>0</v>
          </cell>
          <cell r="R392">
            <v>0</v>
          </cell>
          <cell r="S392">
            <v>0</v>
          </cell>
          <cell r="T392">
            <v>0</v>
          </cell>
          <cell r="U392">
            <v>0</v>
          </cell>
          <cell r="V392">
            <v>0</v>
          </cell>
          <cell r="W392">
            <v>0</v>
          </cell>
          <cell r="X392">
            <v>0</v>
          </cell>
          <cell r="Y392">
            <v>0</v>
          </cell>
          <cell r="Z392">
            <v>0</v>
          </cell>
          <cell r="AA392">
            <v>0</v>
          </cell>
          <cell r="AB392">
            <v>0</v>
          </cell>
          <cell r="AE392">
            <v>102.43737</v>
          </cell>
          <cell r="AG392">
            <v>100.92177</v>
          </cell>
          <cell r="AH392">
            <v>77.331769999999992</v>
          </cell>
          <cell r="AI392">
            <v>0.60623839761680776</v>
          </cell>
        </row>
        <row r="393">
          <cell r="B393" t="str">
            <v>Nyköping</v>
          </cell>
          <cell r="C393">
            <v>0</v>
          </cell>
          <cell r="D393">
            <v>0</v>
          </cell>
          <cell r="E393">
            <v>0.530837</v>
          </cell>
          <cell r="F393">
            <v>0</v>
          </cell>
          <cell r="G393">
            <v>0</v>
          </cell>
          <cell r="H393">
            <v>0.85977800000000004</v>
          </cell>
          <cell r="I393">
            <v>0</v>
          </cell>
          <cell r="J393">
            <v>4.5614400000000002</v>
          </cell>
          <cell r="K393">
            <v>8.8323400000000003</v>
          </cell>
          <cell r="L393">
            <v>0</v>
          </cell>
          <cell r="M393">
            <v>196.46799999999999</v>
          </cell>
          <cell r="N393">
            <v>49.982999999999997</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E393">
            <v>261.23539499999998</v>
          </cell>
          <cell r="AG393">
            <v>252.40305499999999</v>
          </cell>
          <cell r="AH393">
            <v>202.42005499999999</v>
          </cell>
          <cell r="AI393">
            <v>0.47000542170912701</v>
          </cell>
        </row>
        <row r="394">
          <cell r="B394" t="str">
            <v>Saltsjöbaden</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E394">
            <v>0</v>
          </cell>
          <cell r="AG394">
            <v>0</v>
          </cell>
          <cell r="AH394">
            <v>0</v>
          </cell>
          <cell r="AI394" t="str">
            <v/>
          </cell>
        </row>
        <row r="395">
          <cell r="B395" t="str">
            <v>Storvreta</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E395">
            <v>0</v>
          </cell>
          <cell r="AG395">
            <v>0</v>
          </cell>
          <cell r="AH395">
            <v>0</v>
          </cell>
          <cell r="AI395" t="str">
            <v/>
          </cell>
        </row>
        <row r="396">
          <cell r="B396" t="str">
            <v>Uppsala</v>
          </cell>
          <cell r="C396">
            <v>122.501</v>
          </cell>
          <cell r="D396">
            <v>0</v>
          </cell>
          <cell r="E396">
            <v>0</v>
          </cell>
          <cell r="F396">
            <v>0</v>
          </cell>
          <cell r="G396">
            <v>7.5759999999999996</v>
          </cell>
          <cell r="H396">
            <v>0</v>
          </cell>
          <cell r="I396">
            <v>14.3164</v>
          </cell>
          <cell r="J396">
            <v>0</v>
          </cell>
          <cell r="K396">
            <v>10.712199999999999</v>
          </cell>
          <cell r="L396">
            <v>0</v>
          </cell>
          <cell r="M396">
            <v>0</v>
          </cell>
          <cell r="N396">
            <v>0</v>
          </cell>
          <cell r="O396">
            <v>0</v>
          </cell>
          <cell r="P396">
            <v>0</v>
          </cell>
          <cell r="Q396">
            <v>0</v>
          </cell>
          <cell r="R396">
            <v>0</v>
          </cell>
          <cell r="S396">
            <v>293.16800000000001</v>
          </cell>
          <cell r="T396">
            <v>0</v>
          </cell>
          <cell r="U396">
            <v>60.263199999999998</v>
          </cell>
          <cell r="V396">
            <v>0</v>
          </cell>
          <cell r="W396">
            <v>0</v>
          </cell>
          <cell r="X396">
            <v>0</v>
          </cell>
          <cell r="Y396">
            <v>0</v>
          </cell>
          <cell r="Z396">
            <v>0.44456400000000001</v>
          </cell>
          <cell r="AA396">
            <v>0</v>
          </cell>
          <cell r="AB396">
            <v>0</v>
          </cell>
          <cell r="AE396">
            <v>508.98136399999999</v>
          </cell>
          <cell r="AG396">
            <v>498.26916399999999</v>
          </cell>
          <cell r="AH396">
            <v>498.26916399999999</v>
          </cell>
          <cell r="AI396">
            <v>0.50529273298854072</v>
          </cell>
        </row>
        <row r="397">
          <cell r="B397" t="str">
            <v>Vänersborg</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E397">
            <v>0</v>
          </cell>
          <cell r="AG397">
            <v>0</v>
          </cell>
          <cell r="AH397">
            <v>0</v>
          </cell>
          <cell r="AI397" t="str">
            <v/>
          </cell>
        </row>
        <row r="398">
          <cell r="B398" t="str">
            <v>Överkalix</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E398">
            <v>0</v>
          </cell>
          <cell r="AG398">
            <v>0</v>
          </cell>
          <cell r="AH398">
            <v>0</v>
          </cell>
          <cell r="AI398" t="str">
            <v/>
          </cell>
        </row>
        <row r="399">
          <cell r="B399" t="str">
            <v>Övertorneå</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E399">
            <v>0</v>
          </cell>
          <cell r="AG399">
            <v>0</v>
          </cell>
          <cell r="AH399">
            <v>0</v>
          </cell>
          <cell r="AI399" t="str">
            <v/>
          </cell>
        </row>
        <row r="400">
          <cell r="B400" t="str">
            <v>Ekenäs sjön</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E400">
            <v>0</v>
          </cell>
          <cell r="AG400">
            <v>0</v>
          </cell>
          <cell r="AH400">
            <v>0</v>
          </cell>
          <cell r="AI400" t="str">
            <v/>
          </cell>
        </row>
        <row r="401">
          <cell r="B401" t="str">
            <v>Holsby</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E401">
            <v>0</v>
          </cell>
          <cell r="AG401">
            <v>0</v>
          </cell>
          <cell r="AH401">
            <v>0</v>
          </cell>
          <cell r="AI401" t="str">
            <v/>
          </cell>
        </row>
        <row r="402">
          <cell r="B402" t="str">
            <v>Vetlanda</v>
          </cell>
          <cell r="C402">
            <v>0</v>
          </cell>
          <cell r="D402">
            <v>0</v>
          </cell>
          <cell r="E402">
            <v>2.8724400000000001</v>
          </cell>
          <cell r="F402">
            <v>0</v>
          </cell>
          <cell r="G402">
            <v>0</v>
          </cell>
          <cell r="H402">
            <v>0</v>
          </cell>
          <cell r="I402">
            <v>0</v>
          </cell>
          <cell r="J402">
            <v>6.5282800000000002E-2</v>
          </cell>
          <cell r="K402">
            <v>3.3294199999999998</v>
          </cell>
          <cell r="L402">
            <v>0</v>
          </cell>
          <cell r="M402">
            <v>88.197000000000003</v>
          </cell>
          <cell r="N402">
            <v>9.1999999999999993</v>
          </cell>
          <cell r="O402">
            <v>0</v>
          </cell>
          <cell r="P402">
            <v>0.19584799999999999</v>
          </cell>
          <cell r="Q402">
            <v>0</v>
          </cell>
          <cell r="R402">
            <v>0</v>
          </cell>
          <cell r="S402">
            <v>0</v>
          </cell>
          <cell r="T402">
            <v>0</v>
          </cell>
          <cell r="U402">
            <v>0</v>
          </cell>
          <cell r="V402">
            <v>0</v>
          </cell>
          <cell r="W402">
            <v>0</v>
          </cell>
          <cell r="X402">
            <v>0</v>
          </cell>
          <cell r="Y402">
            <v>0</v>
          </cell>
          <cell r="Z402">
            <v>0</v>
          </cell>
          <cell r="AA402">
            <v>0</v>
          </cell>
          <cell r="AB402">
            <v>0</v>
          </cell>
          <cell r="AE402">
            <v>103.85999080000001</v>
          </cell>
          <cell r="AG402">
            <v>100.53057080000001</v>
          </cell>
          <cell r="AH402">
            <v>91.330570800000004</v>
          </cell>
          <cell r="AI402">
            <v>0.652827525375268</v>
          </cell>
        </row>
        <row r="403">
          <cell r="B403" t="str">
            <v>Frödinge</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E403">
            <v>0</v>
          </cell>
          <cell r="AG403">
            <v>0</v>
          </cell>
          <cell r="AH403">
            <v>0</v>
          </cell>
          <cell r="AI403" t="str">
            <v/>
          </cell>
        </row>
        <row r="404">
          <cell r="B404" t="str">
            <v>Gullringen</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E404">
            <v>0</v>
          </cell>
          <cell r="AG404">
            <v>0</v>
          </cell>
          <cell r="AH404">
            <v>0</v>
          </cell>
          <cell r="AI404" t="str">
            <v/>
          </cell>
        </row>
        <row r="405">
          <cell r="B405" t="str">
            <v>Storebro</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E405">
            <v>0</v>
          </cell>
          <cell r="AG405">
            <v>0</v>
          </cell>
          <cell r="AH405">
            <v>0</v>
          </cell>
          <cell r="AI405" t="str">
            <v/>
          </cell>
        </row>
        <row r="406">
          <cell r="B406" t="str">
            <v>Södra Vi</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E406">
            <v>0</v>
          </cell>
          <cell r="AG406">
            <v>0</v>
          </cell>
          <cell r="AH406">
            <v>0</v>
          </cell>
          <cell r="AI406" t="str">
            <v/>
          </cell>
        </row>
        <row r="407">
          <cell r="B407" t="str">
            <v>Vimmerby</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E407">
            <v>0</v>
          </cell>
          <cell r="AG407">
            <v>0</v>
          </cell>
          <cell r="AH407">
            <v>0</v>
          </cell>
          <cell r="AI407" t="str">
            <v/>
          </cell>
        </row>
        <row r="408">
          <cell r="B408" t="str">
            <v>Lyrestad</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E408">
            <v>0</v>
          </cell>
          <cell r="AG408">
            <v>0</v>
          </cell>
          <cell r="AH408">
            <v>0</v>
          </cell>
          <cell r="AI408" t="str">
            <v/>
          </cell>
        </row>
        <row r="409">
          <cell r="B409" t="str">
            <v>Mariestad</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E409">
            <v>0</v>
          </cell>
          <cell r="AG409">
            <v>0</v>
          </cell>
          <cell r="AH409">
            <v>0</v>
          </cell>
          <cell r="AI409" t="str">
            <v/>
          </cell>
        </row>
        <row r="410">
          <cell r="B410" t="str">
            <v>Töreboda</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E410">
            <v>0</v>
          </cell>
          <cell r="AG410">
            <v>0</v>
          </cell>
          <cell r="AH410">
            <v>0</v>
          </cell>
          <cell r="AI410" t="str">
            <v/>
          </cell>
        </row>
        <row r="411">
          <cell r="B411" t="str">
            <v>Avesta</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E411">
            <v>0</v>
          </cell>
          <cell r="AG411">
            <v>0</v>
          </cell>
          <cell r="AH411">
            <v>0</v>
          </cell>
          <cell r="AI411" t="str">
            <v/>
          </cell>
        </row>
        <row r="412">
          <cell r="B412" t="str">
            <v>Bångbro</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E412">
            <v>0</v>
          </cell>
          <cell r="AG412">
            <v>0</v>
          </cell>
          <cell r="AH412">
            <v>0</v>
          </cell>
          <cell r="AI412" t="str">
            <v/>
          </cell>
        </row>
        <row r="413">
          <cell r="B413" t="str">
            <v>Delsbo</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E413">
            <v>0</v>
          </cell>
          <cell r="AG413">
            <v>0</v>
          </cell>
          <cell r="AH413">
            <v>0</v>
          </cell>
          <cell r="AI413" t="str">
            <v/>
          </cell>
        </row>
        <row r="414">
          <cell r="B414" t="str">
            <v>Grums</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E414">
            <v>0</v>
          </cell>
          <cell r="AG414">
            <v>0</v>
          </cell>
          <cell r="AH414">
            <v>0</v>
          </cell>
          <cell r="AI414" t="str">
            <v/>
          </cell>
        </row>
        <row r="415">
          <cell r="B415" t="str">
            <v>Grythyttan</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E415">
            <v>0</v>
          </cell>
          <cell r="AG415">
            <v>0</v>
          </cell>
          <cell r="AH415">
            <v>0</v>
          </cell>
          <cell r="AI415" t="str">
            <v/>
          </cell>
        </row>
        <row r="416">
          <cell r="B416" t="str">
            <v>Gullspång</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E416">
            <v>0</v>
          </cell>
          <cell r="AG416">
            <v>0</v>
          </cell>
          <cell r="AH416">
            <v>0</v>
          </cell>
          <cell r="AI416" t="str">
            <v/>
          </cell>
        </row>
        <row r="417">
          <cell r="B417" t="str">
            <v>Hofors(Värmevärden)</v>
          </cell>
          <cell r="C417">
            <v>0</v>
          </cell>
          <cell r="D417">
            <v>0</v>
          </cell>
          <cell r="E417">
            <v>0</v>
          </cell>
          <cell r="F417">
            <v>0</v>
          </cell>
          <cell r="G417">
            <v>0</v>
          </cell>
          <cell r="H417">
            <v>0</v>
          </cell>
          <cell r="I417">
            <v>0</v>
          </cell>
          <cell r="J417">
            <v>0</v>
          </cell>
          <cell r="K417">
            <v>0</v>
          </cell>
          <cell r="L417">
            <v>0</v>
          </cell>
          <cell r="M417">
            <v>0</v>
          </cell>
          <cell r="N417">
            <v>0</v>
          </cell>
          <cell r="O417">
            <v>0</v>
          </cell>
          <cell r="P417">
            <v>10.559699999999999</v>
          </cell>
          <cell r="Q417">
            <v>0</v>
          </cell>
          <cell r="R417">
            <v>0</v>
          </cell>
          <cell r="S417">
            <v>0</v>
          </cell>
          <cell r="T417">
            <v>0</v>
          </cell>
          <cell r="U417">
            <v>0</v>
          </cell>
          <cell r="V417">
            <v>0</v>
          </cell>
          <cell r="W417">
            <v>0</v>
          </cell>
          <cell r="X417">
            <v>0</v>
          </cell>
          <cell r="Y417">
            <v>0</v>
          </cell>
          <cell r="Z417">
            <v>0</v>
          </cell>
          <cell r="AA417">
            <v>0</v>
          </cell>
          <cell r="AB417">
            <v>0</v>
          </cell>
          <cell r="AE417">
            <v>10.559699999999999</v>
          </cell>
          <cell r="AG417">
            <v>10.559699999999999</v>
          </cell>
          <cell r="AH417">
            <v>10.559699999999999</v>
          </cell>
          <cell r="AI417">
            <v>0.75772818599311131</v>
          </cell>
        </row>
        <row r="418">
          <cell r="B418" t="str">
            <v>Hudiksvall</v>
          </cell>
          <cell r="C418">
            <v>0</v>
          </cell>
          <cell r="D418">
            <v>3.0856599999999998</v>
          </cell>
          <cell r="E418">
            <v>47.786799999999999</v>
          </cell>
          <cell r="F418">
            <v>0</v>
          </cell>
          <cell r="G418">
            <v>0</v>
          </cell>
          <cell r="H418">
            <v>0</v>
          </cell>
          <cell r="I418">
            <v>0</v>
          </cell>
          <cell r="J418">
            <v>30.1388</v>
          </cell>
          <cell r="K418">
            <v>0</v>
          </cell>
          <cell r="L418">
            <v>0</v>
          </cell>
          <cell r="M418">
            <v>0</v>
          </cell>
          <cell r="N418">
            <v>34.844999999999999</v>
          </cell>
          <cell r="O418">
            <v>17.6084</v>
          </cell>
          <cell r="P418">
            <v>0</v>
          </cell>
          <cell r="Q418">
            <v>0</v>
          </cell>
          <cell r="R418">
            <v>0</v>
          </cell>
          <cell r="S418">
            <v>0</v>
          </cell>
          <cell r="T418">
            <v>0</v>
          </cell>
          <cell r="U418">
            <v>0</v>
          </cell>
          <cell r="V418">
            <v>0</v>
          </cell>
          <cell r="W418">
            <v>0</v>
          </cell>
          <cell r="X418">
            <v>0</v>
          </cell>
          <cell r="Y418">
            <v>0</v>
          </cell>
          <cell r="Z418">
            <v>0.94966899999999999</v>
          </cell>
          <cell r="AA418">
            <v>0</v>
          </cell>
          <cell r="AB418">
            <v>0</v>
          </cell>
          <cell r="AE418">
            <v>134.41432899999998</v>
          </cell>
          <cell r="AG418">
            <v>134.41432899999998</v>
          </cell>
          <cell r="AH418">
            <v>99.569328999999982</v>
          </cell>
          <cell r="AI418">
            <v>0.66034850745773721</v>
          </cell>
        </row>
        <row r="419">
          <cell r="B419" t="str">
            <v>Hällefors</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E419">
            <v>0</v>
          </cell>
          <cell r="AG419">
            <v>0</v>
          </cell>
          <cell r="AH419">
            <v>0</v>
          </cell>
          <cell r="AI419" t="str">
            <v/>
          </cell>
        </row>
        <row r="420">
          <cell r="B420" t="str">
            <v>Iggesund</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E420">
            <v>0</v>
          </cell>
          <cell r="AG420">
            <v>0</v>
          </cell>
          <cell r="AH420">
            <v>0</v>
          </cell>
          <cell r="AI420" t="str">
            <v/>
          </cell>
        </row>
        <row r="421">
          <cell r="B421" t="str">
            <v>Kopparberg</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E421">
            <v>0</v>
          </cell>
          <cell r="AG421">
            <v>0</v>
          </cell>
          <cell r="AH421">
            <v>0</v>
          </cell>
          <cell r="AI421" t="str">
            <v/>
          </cell>
        </row>
        <row r="422">
          <cell r="B422" t="str">
            <v>Kristinehamn(Värmevärden)</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E422">
            <v>0</v>
          </cell>
          <cell r="AG422">
            <v>0</v>
          </cell>
          <cell r="AH422">
            <v>0</v>
          </cell>
          <cell r="AI422" t="str">
            <v/>
          </cell>
        </row>
        <row r="423">
          <cell r="B423" t="str">
            <v>Nynäshamn</v>
          </cell>
          <cell r="C423">
            <v>0.64129100000000006</v>
          </cell>
          <cell r="D423">
            <v>0</v>
          </cell>
          <cell r="E423">
            <v>0</v>
          </cell>
          <cell r="F423">
            <v>0</v>
          </cell>
          <cell r="G423">
            <v>0.22622</v>
          </cell>
          <cell r="H423">
            <v>0</v>
          </cell>
          <cell r="I423">
            <v>1.4704299999999999</v>
          </cell>
          <cell r="J423">
            <v>0.93919600000000003</v>
          </cell>
          <cell r="K423">
            <v>0.59145000000000003</v>
          </cell>
          <cell r="L423">
            <v>0</v>
          </cell>
          <cell r="M423">
            <v>10.3734</v>
          </cell>
          <cell r="N423">
            <v>0</v>
          </cell>
          <cell r="O423">
            <v>0</v>
          </cell>
          <cell r="P423">
            <v>0</v>
          </cell>
          <cell r="Q423">
            <v>0</v>
          </cell>
          <cell r="R423">
            <v>0</v>
          </cell>
          <cell r="S423">
            <v>0</v>
          </cell>
          <cell r="T423">
            <v>0</v>
          </cell>
          <cell r="U423">
            <v>0</v>
          </cell>
          <cell r="V423">
            <v>0</v>
          </cell>
          <cell r="W423">
            <v>0</v>
          </cell>
          <cell r="X423">
            <v>0</v>
          </cell>
          <cell r="Y423">
            <v>0</v>
          </cell>
          <cell r="Z423">
            <v>0.78011699999999995</v>
          </cell>
          <cell r="AA423">
            <v>0</v>
          </cell>
          <cell r="AB423">
            <v>0</v>
          </cell>
          <cell r="AE423">
            <v>15.022104000000001</v>
          </cell>
          <cell r="AG423">
            <v>14.430654000000001</v>
          </cell>
          <cell r="AH423">
            <v>14.430654000000001</v>
          </cell>
          <cell r="AI423">
            <v>0.90022794759825342</v>
          </cell>
        </row>
        <row r="424">
          <cell r="B424" t="str">
            <v>Näsviken</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E424">
            <v>0</v>
          </cell>
          <cell r="AG424">
            <v>0</v>
          </cell>
          <cell r="AH424">
            <v>0</v>
          </cell>
          <cell r="AI424" t="str">
            <v/>
          </cell>
        </row>
        <row r="425">
          <cell r="B425" t="str">
            <v>Stöllet</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E425">
            <v>0</v>
          </cell>
          <cell r="AG425">
            <v>0</v>
          </cell>
          <cell r="AH425">
            <v>0</v>
          </cell>
          <cell r="AI425" t="str">
            <v/>
          </cell>
        </row>
        <row r="426">
          <cell r="B426" t="str">
            <v xml:space="preserve">Säffle </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E426">
            <v>0</v>
          </cell>
          <cell r="AG426">
            <v>0</v>
          </cell>
          <cell r="AH426">
            <v>0</v>
          </cell>
          <cell r="AI426" t="str">
            <v/>
          </cell>
        </row>
        <row r="427">
          <cell r="B427" t="str">
            <v>Sörforsa</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E427">
            <v>0</v>
          </cell>
          <cell r="AG427">
            <v>0</v>
          </cell>
          <cell r="AH427">
            <v>0</v>
          </cell>
          <cell r="AI427" t="str">
            <v/>
          </cell>
        </row>
        <row r="428">
          <cell r="B428" t="str">
            <v>Torsby</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E428">
            <v>0</v>
          </cell>
          <cell r="AG428">
            <v>0</v>
          </cell>
          <cell r="AH428">
            <v>0</v>
          </cell>
          <cell r="AI428" t="str">
            <v/>
          </cell>
        </row>
        <row r="429">
          <cell r="B429" t="str">
            <v>Örebro Kartongbruk</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E429">
            <v>0</v>
          </cell>
          <cell r="AG429">
            <v>0</v>
          </cell>
          <cell r="AH429">
            <v>0</v>
          </cell>
          <cell r="AI429" t="str">
            <v/>
          </cell>
        </row>
        <row r="430">
          <cell r="B430" t="str">
            <v>Övrigt (närvärme, närkyla m m)</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E430">
            <v>0</v>
          </cell>
          <cell r="AG430">
            <v>0</v>
          </cell>
          <cell r="AH430">
            <v>0</v>
          </cell>
          <cell r="AI430" t="str">
            <v/>
          </cell>
        </row>
        <row r="431">
          <cell r="B431" t="str">
            <v>Rydaholm</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E431">
            <v>0</v>
          </cell>
          <cell r="AG431">
            <v>0</v>
          </cell>
          <cell r="AH431">
            <v>0</v>
          </cell>
          <cell r="AI431" t="str">
            <v/>
          </cell>
        </row>
        <row r="432">
          <cell r="B432" t="str">
            <v>Värnamo</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E432">
            <v>0</v>
          </cell>
          <cell r="AG432">
            <v>0</v>
          </cell>
          <cell r="AH432">
            <v>0</v>
          </cell>
          <cell r="AI432" t="str">
            <v/>
          </cell>
        </row>
        <row r="433">
          <cell r="B433" t="str">
            <v>Fagersta</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E433">
            <v>0</v>
          </cell>
          <cell r="AG433">
            <v>0</v>
          </cell>
          <cell r="AH433">
            <v>0</v>
          </cell>
          <cell r="AI433" t="str">
            <v/>
          </cell>
        </row>
        <row r="434">
          <cell r="B434" t="str">
            <v>Grängesberg</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E434">
            <v>0</v>
          </cell>
          <cell r="AG434">
            <v>0</v>
          </cell>
          <cell r="AH434">
            <v>0</v>
          </cell>
          <cell r="AI434" t="str">
            <v/>
          </cell>
        </row>
        <row r="435">
          <cell r="B435" t="str">
            <v>Ludvika</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E435">
            <v>0</v>
          </cell>
          <cell r="AG435">
            <v>0</v>
          </cell>
          <cell r="AH435">
            <v>0</v>
          </cell>
          <cell r="AI435" t="str">
            <v/>
          </cell>
        </row>
        <row r="436">
          <cell r="B436" t="str">
            <v>Norberg</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E436">
            <v>0</v>
          </cell>
          <cell r="AG436">
            <v>0</v>
          </cell>
          <cell r="AH436">
            <v>0</v>
          </cell>
          <cell r="AI436" t="str">
            <v/>
          </cell>
        </row>
        <row r="437">
          <cell r="B437" t="str">
            <v>Ankarsrum</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E437">
            <v>0</v>
          </cell>
          <cell r="AG437">
            <v>0</v>
          </cell>
          <cell r="AH437">
            <v>0</v>
          </cell>
          <cell r="AI437" t="str">
            <v/>
          </cell>
        </row>
        <row r="438">
          <cell r="B438" t="str">
            <v>Gamleby</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E438">
            <v>0</v>
          </cell>
          <cell r="AG438">
            <v>0</v>
          </cell>
          <cell r="AH438">
            <v>0</v>
          </cell>
          <cell r="AI438" t="str">
            <v/>
          </cell>
        </row>
        <row r="439">
          <cell r="B439" t="str">
            <v>Västervik</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E439">
            <v>0</v>
          </cell>
          <cell r="AG439">
            <v>0</v>
          </cell>
          <cell r="AH439">
            <v>0</v>
          </cell>
          <cell r="AI439" t="str">
            <v/>
          </cell>
        </row>
        <row r="440">
          <cell r="B440" t="str">
            <v>Braås</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E440">
            <v>0</v>
          </cell>
          <cell r="AG440">
            <v>0</v>
          </cell>
          <cell r="AH440">
            <v>0</v>
          </cell>
          <cell r="AI440" t="str">
            <v/>
          </cell>
        </row>
        <row r="441">
          <cell r="B441" t="str">
            <v>Ingelstad</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E441">
            <v>0</v>
          </cell>
          <cell r="AG441">
            <v>0</v>
          </cell>
          <cell r="AH441">
            <v>0</v>
          </cell>
          <cell r="AI441" t="str">
            <v/>
          </cell>
        </row>
        <row r="442">
          <cell r="B442" t="str">
            <v>Rottne</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E442">
            <v>0</v>
          </cell>
          <cell r="AG442">
            <v>0</v>
          </cell>
          <cell r="AH442">
            <v>0</v>
          </cell>
          <cell r="AI442" t="str">
            <v/>
          </cell>
        </row>
        <row r="443">
          <cell r="B443" t="str">
            <v>Växjö</v>
          </cell>
          <cell r="C443">
            <v>0</v>
          </cell>
          <cell r="D443">
            <v>0</v>
          </cell>
          <cell r="E443">
            <v>63.232799999999997</v>
          </cell>
          <cell r="F443">
            <v>0</v>
          </cell>
          <cell r="G443">
            <v>0.83933500000000005</v>
          </cell>
          <cell r="H443">
            <v>0</v>
          </cell>
          <cell r="I443">
            <v>6.0006199999999996</v>
          </cell>
          <cell r="J443">
            <v>268.476</v>
          </cell>
          <cell r="K443">
            <v>16.1081</v>
          </cell>
          <cell r="L443">
            <v>0</v>
          </cell>
          <cell r="M443">
            <v>0</v>
          </cell>
          <cell r="N443">
            <v>0</v>
          </cell>
          <cell r="O443">
            <v>46.498600000000003</v>
          </cell>
          <cell r="P443">
            <v>0</v>
          </cell>
          <cell r="Q443">
            <v>0</v>
          </cell>
          <cell r="R443">
            <v>0</v>
          </cell>
          <cell r="S443">
            <v>28.6434</v>
          </cell>
          <cell r="T443">
            <v>0</v>
          </cell>
          <cell r="U443">
            <v>0</v>
          </cell>
          <cell r="V443">
            <v>0</v>
          </cell>
          <cell r="W443">
            <v>0</v>
          </cell>
          <cell r="X443">
            <v>0</v>
          </cell>
          <cell r="Y443">
            <v>0</v>
          </cell>
          <cell r="Z443">
            <v>0</v>
          </cell>
          <cell r="AA443">
            <v>0</v>
          </cell>
          <cell r="AB443">
            <v>0</v>
          </cell>
          <cell r="AE443">
            <v>429.798855</v>
          </cell>
          <cell r="AG443">
            <v>413.69075500000002</v>
          </cell>
          <cell r="AH443">
            <v>413.69075500000002</v>
          </cell>
          <cell r="AI443">
            <v>0.5689912180562815</v>
          </cell>
        </row>
        <row r="444">
          <cell r="B444" t="str">
            <v>Ystad</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E444">
            <v>0</v>
          </cell>
          <cell r="AG444">
            <v>0</v>
          </cell>
          <cell r="AH444">
            <v>0</v>
          </cell>
          <cell r="AI444" t="str">
            <v/>
          </cell>
        </row>
        <row r="445">
          <cell r="B445" t="str">
            <v>Fränsta</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E445">
            <v>0</v>
          </cell>
          <cell r="AG445">
            <v>0</v>
          </cell>
          <cell r="AH445">
            <v>0</v>
          </cell>
          <cell r="AI445" t="str">
            <v/>
          </cell>
        </row>
        <row r="446">
          <cell r="B446" t="str">
            <v>Ljungaverk</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E446">
            <v>0</v>
          </cell>
          <cell r="AG446">
            <v>0</v>
          </cell>
          <cell r="AH446">
            <v>0</v>
          </cell>
          <cell r="AI446" t="str">
            <v/>
          </cell>
        </row>
        <row r="447">
          <cell r="B447" t="str">
            <v>Ånge</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E447">
            <v>0</v>
          </cell>
          <cell r="AG447">
            <v>0</v>
          </cell>
          <cell r="AH447">
            <v>0</v>
          </cell>
          <cell r="AI447" t="str">
            <v/>
          </cell>
        </row>
        <row r="448">
          <cell r="B448" t="str">
            <v>Älvsbyn</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E448">
            <v>0</v>
          </cell>
          <cell r="AG448">
            <v>0</v>
          </cell>
          <cell r="AH448">
            <v>0</v>
          </cell>
          <cell r="AI448" t="str">
            <v/>
          </cell>
        </row>
        <row r="449">
          <cell r="B449" t="str">
            <v>Helsingborg</v>
          </cell>
          <cell r="C449">
            <v>159.19999999999999</v>
          </cell>
          <cell r="D449">
            <v>0</v>
          </cell>
          <cell r="E449">
            <v>0</v>
          </cell>
          <cell r="F449">
            <v>0</v>
          </cell>
          <cell r="G449">
            <v>0.72</v>
          </cell>
          <cell r="H449">
            <v>0</v>
          </cell>
          <cell r="I449">
            <v>1.284</v>
          </cell>
          <cell r="J449">
            <v>16.8</v>
          </cell>
          <cell r="K449">
            <v>14.84</v>
          </cell>
          <cell r="L449">
            <v>12.08</v>
          </cell>
          <cell r="M449">
            <v>0</v>
          </cell>
          <cell r="N449">
            <v>102</v>
          </cell>
          <cell r="O449">
            <v>0</v>
          </cell>
          <cell r="P449">
            <v>0</v>
          </cell>
          <cell r="Q449">
            <v>0</v>
          </cell>
          <cell r="R449">
            <v>0</v>
          </cell>
          <cell r="S449">
            <v>0</v>
          </cell>
          <cell r="T449">
            <v>9.0027399999999994E-2</v>
          </cell>
          <cell r="U449">
            <v>228.7</v>
          </cell>
          <cell r="V449">
            <v>8</v>
          </cell>
          <cell r="W449">
            <v>0</v>
          </cell>
          <cell r="X449">
            <v>0</v>
          </cell>
          <cell r="Y449">
            <v>0</v>
          </cell>
          <cell r="Z449">
            <v>0</v>
          </cell>
          <cell r="AA449">
            <v>0</v>
          </cell>
          <cell r="AB449">
            <v>0</v>
          </cell>
          <cell r="AE449">
            <v>543.71402739999996</v>
          </cell>
          <cell r="AG449">
            <v>528.87402739999993</v>
          </cell>
          <cell r="AH449">
            <v>426.87402739999993</v>
          </cell>
          <cell r="AI449">
            <v>0.46435186654918464</v>
          </cell>
        </row>
        <row r="450">
          <cell r="B450" t="str">
            <v>Hjärnarp</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E450">
            <v>0</v>
          </cell>
          <cell r="AG450">
            <v>0</v>
          </cell>
          <cell r="AH450">
            <v>0</v>
          </cell>
          <cell r="AI450" t="str">
            <v/>
          </cell>
        </row>
        <row r="451">
          <cell r="B451" t="str">
            <v>Vejbystrand</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E451">
            <v>0</v>
          </cell>
          <cell r="AG451">
            <v>0</v>
          </cell>
          <cell r="AH451">
            <v>0</v>
          </cell>
          <cell r="AI451" t="str">
            <v/>
          </cell>
        </row>
        <row r="452">
          <cell r="B452" t="str">
            <v>Ängelholm</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E452">
            <v>0</v>
          </cell>
          <cell r="AG452">
            <v>0</v>
          </cell>
          <cell r="AH452">
            <v>0</v>
          </cell>
          <cell r="AI452" t="str">
            <v/>
          </cell>
        </row>
        <row r="453">
          <cell r="B453" t="str">
            <v>Örkelljunga</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E453">
            <v>0</v>
          </cell>
          <cell r="AG453">
            <v>0</v>
          </cell>
          <cell r="AH453">
            <v>0</v>
          </cell>
          <cell r="AI453" t="str">
            <v/>
          </cell>
        </row>
        <row r="454">
          <cell r="B454" t="str">
            <v>Simrishamn</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E454">
            <v>0</v>
          </cell>
          <cell r="AG454">
            <v>0</v>
          </cell>
          <cell r="AH454">
            <v>0</v>
          </cell>
          <cell r="AI454" t="str">
            <v/>
          </cell>
        </row>
        <row r="455">
          <cell r="B455" t="str">
            <v>Bjästa</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E455">
            <v>0</v>
          </cell>
          <cell r="AG455">
            <v>0</v>
          </cell>
          <cell r="AH455">
            <v>0</v>
          </cell>
          <cell r="AI455" t="str">
            <v/>
          </cell>
        </row>
        <row r="456">
          <cell r="B456" t="str">
            <v>Bredbyn</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E456">
            <v>0</v>
          </cell>
          <cell r="AG456">
            <v>0</v>
          </cell>
          <cell r="AH456">
            <v>0</v>
          </cell>
          <cell r="AI456" t="str">
            <v/>
          </cell>
        </row>
        <row r="457">
          <cell r="B457" t="str">
            <v>Hampnäs</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E457">
            <v>0</v>
          </cell>
          <cell r="AG457">
            <v>0</v>
          </cell>
          <cell r="AH457">
            <v>0</v>
          </cell>
          <cell r="AI457" t="str">
            <v/>
          </cell>
        </row>
        <row r="458">
          <cell r="B458" t="str">
            <v>Husum</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E458">
            <v>0</v>
          </cell>
          <cell r="AG458">
            <v>0</v>
          </cell>
          <cell r="AH458">
            <v>0</v>
          </cell>
          <cell r="AI458" t="str">
            <v/>
          </cell>
        </row>
        <row r="459">
          <cell r="B459" t="str">
            <v>Moliden</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E459">
            <v>0</v>
          </cell>
          <cell r="AG459">
            <v>0</v>
          </cell>
          <cell r="AH459">
            <v>0</v>
          </cell>
          <cell r="AI459" t="str">
            <v/>
          </cell>
        </row>
        <row r="460">
          <cell r="B460" t="str">
            <v>Örnsköldsvik</v>
          </cell>
          <cell r="C460">
            <v>0</v>
          </cell>
          <cell r="D460">
            <v>21.445900000000002</v>
          </cell>
          <cell r="E460">
            <v>177.70699999999999</v>
          </cell>
          <cell r="F460">
            <v>17.4343</v>
          </cell>
          <cell r="G460">
            <v>0</v>
          </cell>
          <cell r="H460">
            <v>0</v>
          </cell>
          <cell r="I460">
            <v>7.5797999999999996</v>
          </cell>
          <cell r="J460">
            <v>58.517400000000002</v>
          </cell>
          <cell r="K460">
            <v>16.239699999999999</v>
          </cell>
          <cell r="L460">
            <v>0</v>
          </cell>
          <cell r="M460">
            <v>0</v>
          </cell>
          <cell r="N460">
            <v>61.512999999999998</v>
          </cell>
          <cell r="O460">
            <v>68.256200000000007</v>
          </cell>
          <cell r="P460">
            <v>53.1098</v>
          </cell>
          <cell r="Q460">
            <v>0</v>
          </cell>
          <cell r="R460">
            <v>0</v>
          </cell>
          <cell r="S460">
            <v>39.901000000000003</v>
          </cell>
          <cell r="T460">
            <v>0</v>
          </cell>
          <cell r="U460">
            <v>0</v>
          </cell>
          <cell r="V460">
            <v>0</v>
          </cell>
          <cell r="W460">
            <v>0</v>
          </cell>
          <cell r="X460">
            <v>0</v>
          </cell>
          <cell r="Y460">
            <v>0</v>
          </cell>
          <cell r="Z460">
            <v>16.094799999999999</v>
          </cell>
          <cell r="AA460">
            <v>0</v>
          </cell>
          <cell r="AB460">
            <v>0</v>
          </cell>
          <cell r="AE460">
            <v>537.79889999999989</v>
          </cell>
          <cell r="AG460">
            <v>521.55919999999992</v>
          </cell>
          <cell r="AH460">
            <v>460.04619999999994</v>
          </cell>
          <cell r="AI460">
            <v>0.57027457202712228</v>
          </cell>
        </row>
        <row r="461">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E461">
            <v>0</v>
          </cell>
        </row>
        <row r="462">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E462">
            <v>0</v>
          </cell>
        </row>
      </sheetData>
      <sheetData sheetId="6"/>
      <sheetData sheetId="7"/>
      <sheetData sheetId="8">
        <row r="1">
          <cell r="B1" t="str">
            <v>Nät</v>
          </cell>
          <cell r="C1" t="str">
            <v>År</v>
          </cell>
          <cell r="D1" t="str">
            <v>Hjälpel exklusive kraftvärme (GWh)</v>
          </cell>
          <cell r="E1" t="str">
            <v>Hjälpel kraftvärme (GWh)</v>
          </cell>
          <cell r="F1" t="str">
            <v>Typ av ursprungsspecificerad el ()</v>
          </cell>
          <cell r="G1" t="str">
            <v>Primärenergifaktor ()</v>
          </cell>
          <cell r="H1" t="str">
            <v>Koldioxidekvivalenter energiomvandling (g/kwh)</v>
          </cell>
          <cell r="I1" t="str">
            <v>Fossilandel för ursprungspecificerad el ()</v>
          </cell>
          <cell r="J1" t="str">
            <v>Köpt mängd fjärrvärme från annat fjärrvärmeföretag (GWh)</v>
          </cell>
          <cell r="K1" t="str">
            <v>Primärenergifaktor ()</v>
          </cell>
          <cell r="L1" t="str">
            <v>Koldioxidekvivalenter energiomvandling (g CO2ekv/kWh)</v>
          </cell>
          <cell r="M1" t="str">
            <v>Koldioxidekvivalenter produktion och transport av bränslet (g CO2ekv/kWh)</v>
          </cell>
          <cell r="N1" t="str">
            <v>Fossil andel i procent (%)</v>
          </cell>
          <cell r="O1" t="str">
            <v>Såld mängd produktionsspecifik fjärrvärme (GWh)</v>
          </cell>
          <cell r="P1" t="str">
            <v>Primärenergifaktor ()</v>
          </cell>
          <cell r="Q1" t="str">
            <v>Koldioxidekvivalenter energiomvandling (g CO2ekv/kWh)</v>
          </cell>
          <cell r="R1" t="str">
            <v>Koldioxidekvivalenter produktion och transport av bränslet (g CO2ekv/kWh)</v>
          </cell>
          <cell r="S1" t="str">
            <v>Fossil andel i procent (%)</v>
          </cell>
          <cell r="V1" t="str">
            <v>Summa tillförd energi:</v>
          </cell>
        </row>
        <row r="2">
          <cell r="B2" t="str">
            <v>Jämjö</v>
          </cell>
          <cell r="C2">
            <v>2013</v>
          </cell>
          <cell r="D2">
            <v>2.1000000000000001E-2</v>
          </cell>
          <cell r="E2" t="str">
            <v>ET</v>
          </cell>
          <cell r="F2" t="str">
            <v>'Förnybar energi "Guarantee of origin"'</v>
          </cell>
          <cell r="G2">
            <v>1.1000000000000001</v>
          </cell>
          <cell r="H2">
            <v>0</v>
          </cell>
          <cell r="I2">
            <v>0</v>
          </cell>
          <cell r="J2" t="str">
            <v>ET</v>
          </cell>
          <cell r="K2" t="str">
            <v>ET</v>
          </cell>
          <cell r="L2" t="str">
            <v>ET</v>
          </cell>
          <cell r="M2" t="str">
            <v>ET</v>
          </cell>
          <cell r="N2" t="str">
            <v>ET</v>
          </cell>
          <cell r="O2" t="str">
            <v>ET</v>
          </cell>
          <cell r="P2" t="str">
            <v>ET</v>
          </cell>
          <cell r="Q2" t="str">
            <v>ET</v>
          </cell>
          <cell r="R2" t="str">
            <v>ET</v>
          </cell>
          <cell r="S2" t="str">
            <v>ET</v>
          </cell>
        </row>
        <row r="3">
          <cell r="B3" t="str">
            <v>Karlskrona</v>
          </cell>
          <cell r="C3">
            <v>2013</v>
          </cell>
          <cell r="D3">
            <v>2.3940000000000001</v>
          </cell>
          <cell r="E3">
            <v>10.577999999999999</v>
          </cell>
          <cell r="F3" t="str">
            <v>'förnybar el "guarantee of origin"'</v>
          </cell>
          <cell r="G3">
            <v>1.1000000000000001</v>
          </cell>
          <cell r="H3">
            <v>0</v>
          </cell>
          <cell r="I3">
            <v>0</v>
          </cell>
          <cell r="J3" t="str">
            <v>ET</v>
          </cell>
          <cell r="K3" t="str">
            <v>ET</v>
          </cell>
          <cell r="L3" t="str">
            <v>ET</v>
          </cell>
          <cell r="M3" t="str">
            <v>ET</v>
          </cell>
          <cell r="N3" t="str">
            <v>ET</v>
          </cell>
          <cell r="O3" t="str">
            <v>ET</v>
          </cell>
          <cell r="P3" t="str">
            <v>ET</v>
          </cell>
          <cell r="Q3" t="str">
            <v>ET</v>
          </cell>
          <cell r="R3" t="str">
            <v>ET</v>
          </cell>
          <cell r="S3" t="str">
            <v>ET</v>
          </cell>
        </row>
        <row r="4">
          <cell r="B4" t="str">
            <v>Nättraby</v>
          </cell>
          <cell r="C4">
            <v>2013</v>
          </cell>
          <cell r="D4">
            <v>7.3999999999999996E-2</v>
          </cell>
          <cell r="E4" t="str">
            <v>ET</v>
          </cell>
          <cell r="F4" t="str">
            <v>'förnybar el "guarantee of origin"'</v>
          </cell>
          <cell r="G4">
            <v>1.1000000000000001</v>
          </cell>
          <cell r="H4">
            <v>0</v>
          </cell>
          <cell r="I4">
            <v>0</v>
          </cell>
          <cell r="J4" t="str">
            <v>ET</v>
          </cell>
          <cell r="K4" t="str">
            <v>ET</v>
          </cell>
          <cell r="L4" t="str">
            <v>ET</v>
          </cell>
          <cell r="M4" t="str">
            <v>ET</v>
          </cell>
          <cell r="N4" t="str">
            <v>ET</v>
          </cell>
          <cell r="O4" t="str">
            <v>ET</v>
          </cell>
          <cell r="P4" t="str">
            <v>ET</v>
          </cell>
          <cell r="Q4" t="str">
            <v>ET</v>
          </cell>
          <cell r="R4" t="str">
            <v>ET</v>
          </cell>
          <cell r="S4" t="str">
            <v>ET</v>
          </cell>
        </row>
        <row r="5">
          <cell r="B5" t="str">
            <v>Rödeby</v>
          </cell>
          <cell r="C5">
            <v>2013</v>
          </cell>
          <cell r="D5" t="str">
            <v>ET</v>
          </cell>
          <cell r="E5" t="str">
            <v>ET</v>
          </cell>
          <cell r="F5" t="str">
            <v>-</v>
          </cell>
          <cell r="G5">
            <v>2.23</v>
          </cell>
          <cell r="H5">
            <v>258</v>
          </cell>
          <cell r="I5">
            <v>0.33</v>
          </cell>
          <cell r="J5" t="str">
            <v>ET</v>
          </cell>
          <cell r="K5" t="str">
            <v>ET</v>
          </cell>
          <cell r="L5" t="str">
            <v>ET</v>
          </cell>
          <cell r="M5" t="str">
            <v>ET</v>
          </cell>
          <cell r="N5" t="str">
            <v>ET</v>
          </cell>
          <cell r="O5" t="str">
            <v>ET</v>
          </cell>
          <cell r="P5" t="str">
            <v>ET</v>
          </cell>
          <cell r="Q5" t="str">
            <v>ET</v>
          </cell>
          <cell r="R5" t="str">
            <v>ET</v>
          </cell>
          <cell r="S5" t="str">
            <v>ET</v>
          </cell>
        </row>
        <row r="6">
          <cell r="B6" t="str">
            <v>Sturkö</v>
          </cell>
          <cell r="C6">
            <v>2013</v>
          </cell>
          <cell r="D6">
            <v>1.2E-2</v>
          </cell>
          <cell r="E6" t="str">
            <v>ET</v>
          </cell>
          <cell r="F6" t="str">
            <v>'förnybar el "guarantee of origin"'</v>
          </cell>
          <cell r="G6">
            <v>1.1000000000000001</v>
          </cell>
          <cell r="H6">
            <v>0</v>
          </cell>
          <cell r="I6">
            <v>0</v>
          </cell>
          <cell r="J6" t="str">
            <v>ET</v>
          </cell>
          <cell r="K6" t="str">
            <v>ET</v>
          </cell>
          <cell r="L6" t="str">
            <v>ET</v>
          </cell>
          <cell r="M6" t="str">
            <v>ET</v>
          </cell>
          <cell r="N6" t="str">
            <v>ET</v>
          </cell>
          <cell r="O6" t="str">
            <v>ET</v>
          </cell>
          <cell r="P6" t="str">
            <v>ET</v>
          </cell>
          <cell r="Q6" t="str">
            <v>ET</v>
          </cell>
          <cell r="R6" t="str">
            <v>ET</v>
          </cell>
          <cell r="S6" t="str">
            <v>ET</v>
          </cell>
        </row>
        <row r="7">
          <cell r="B7" t="str">
            <v>Alingsås</v>
          </cell>
          <cell r="C7">
            <v>2013</v>
          </cell>
          <cell r="D7">
            <v>1.2</v>
          </cell>
          <cell r="E7" t="str">
            <v>ET</v>
          </cell>
          <cell r="F7" t="str">
            <v>'85% vattenkraft och 15% vind'</v>
          </cell>
          <cell r="G7">
            <v>0.95</v>
          </cell>
          <cell r="H7">
            <v>0</v>
          </cell>
          <cell r="I7">
            <v>0</v>
          </cell>
          <cell r="J7" t="str">
            <v>ET</v>
          </cell>
          <cell r="K7" t="str">
            <v>ET</v>
          </cell>
          <cell r="L7" t="str">
            <v>ET</v>
          </cell>
          <cell r="M7" t="str">
            <v>ET</v>
          </cell>
          <cell r="N7" t="str">
            <v>ET</v>
          </cell>
          <cell r="O7" t="str">
            <v>ET</v>
          </cell>
          <cell r="P7" t="str">
            <v>ET</v>
          </cell>
          <cell r="Q7" t="str">
            <v>ET</v>
          </cell>
          <cell r="R7" t="str">
            <v>ET</v>
          </cell>
          <cell r="S7" t="str">
            <v>ET</v>
          </cell>
        </row>
        <row r="8">
          <cell r="B8" t="str">
            <v>Alvesta</v>
          </cell>
          <cell r="C8">
            <v>2013</v>
          </cell>
          <cell r="D8" t="str">
            <v>ET</v>
          </cell>
          <cell r="E8" t="str">
            <v>ET</v>
          </cell>
          <cell r="F8" t="str">
            <v>ET</v>
          </cell>
          <cell r="G8">
            <v>2.23</v>
          </cell>
          <cell r="H8">
            <v>258</v>
          </cell>
          <cell r="I8">
            <v>0.33</v>
          </cell>
          <cell r="J8" t="str">
            <v>ET</v>
          </cell>
          <cell r="K8" t="str">
            <v>ET</v>
          </cell>
          <cell r="L8" t="str">
            <v>ET</v>
          </cell>
          <cell r="M8" t="str">
            <v>ET</v>
          </cell>
          <cell r="N8" t="str">
            <v>ET</v>
          </cell>
          <cell r="O8" t="str">
            <v>ET</v>
          </cell>
          <cell r="P8" t="str">
            <v>ET</v>
          </cell>
          <cell r="Q8" t="str">
            <v>ET</v>
          </cell>
          <cell r="R8" t="str">
            <v>ET</v>
          </cell>
          <cell r="S8" t="str">
            <v>ET</v>
          </cell>
        </row>
        <row r="9">
          <cell r="B9" t="str">
            <v>Moheda</v>
          </cell>
          <cell r="C9">
            <v>2013</v>
          </cell>
          <cell r="D9" t="str">
            <v>DS</v>
          </cell>
          <cell r="E9" t="str">
            <v>DS</v>
          </cell>
          <cell r="F9" t="str">
            <v>-</v>
          </cell>
          <cell r="G9" t="str">
            <v>DS</v>
          </cell>
          <cell r="H9" t="str">
            <v>DS</v>
          </cell>
          <cell r="I9" t="str">
            <v>DS</v>
          </cell>
          <cell r="J9" t="str">
            <v>DS</v>
          </cell>
          <cell r="K9" t="str">
            <v>DS</v>
          </cell>
          <cell r="L9" t="str">
            <v>DS</v>
          </cell>
          <cell r="M9" t="str">
            <v>DS</v>
          </cell>
          <cell r="N9" t="str">
            <v>DS</v>
          </cell>
          <cell r="O9" t="str">
            <v>DS</v>
          </cell>
          <cell r="P9" t="str">
            <v>DS</v>
          </cell>
          <cell r="Q9" t="str">
            <v>DS</v>
          </cell>
          <cell r="R9" t="str">
            <v>DS</v>
          </cell>
          <cell r="S9" t="str">
            <v>DS</v>
          </cell>
        </row>
        <row r="10">
          <cell r="B10" t="str">
            <v>Vislanda</v>
          </cell>
          <cell r="C10">
            <v>2013</v>
          </cell>
          <cell r="D10" t="str">
            <v>DS</v>
          </cell>
          <cell r="E10" t="str">
            <v>DS</v>
          </cell>
          <cell r="F10" t="str">
            <v>ET</v>
          </cell>
          <cell r="G10" t="str">
            <v>DS</v>
          </cell>
          <cell r="H10" t="str">
            <v>DS</v>
          </cell>
          <cell r="I10" t="str">
            <v>DS</v>
          </cell>
          <cell r="J10" t="str">
            <v>DS</v>
          </cell>
          <cell r="K10" t="str">
            <v>DS</v>
          </cell>
          <cell r="L10" t="str">
            <v>DS</v>
          </cell>
          <cell r="M10" t="str">
            <v>DS</v>
          </cell>
          <cell r="N10" t="str">
            <v>DS</v>
          </cell>
          <cell r="O10" t="str">
            <v>DS</v>
          </cell>
          <cell r="P10" t="str">
            <v>DS</v>
          </cell>
          <cell r="Q10" t="str">
            <v>DS</v>
          </cell>
          <cell r="R10" t="str">
            <v>DS</v>
          </cell>
          <cell r="S10" t="str">
            <v>DS</v>
          </cell>
        </row>
        <row r="11">
          <cell r="B11" t="str">
            <v>Arboga</v>
          </cell>
          <cell r="C11">
            <v>2013</v>
          </cell>
          <cell r="D11">
            <v>2.8</v>
          </cell>
          <cell r="E11" t="str">
            <v>ET</v>
          </cell>
          <cell r="F11" t="str">
            <v>-</v>
          </cell>
          <cell r="G11">
            <v>2.23</v>
          </cell>
          <cell r="H11">
            <v>258</v>
          </cell>
          <cell r="I11">
            <v>0.33</v>
          </cell>
          <cell r="J11" t="str">
            <v>ET</v>
          </cell>
          <cell r="K11" t="str">
            <v>ET</v>
          </cell>
          <cell r="L11" t="str">
            <v>ET</v>
          </cell>
          <cell r="M11" t="str">
            <v>ET</v>
          </cell>
          <cell r="N11" t="str">
            <v>ET</v>
          </cell>
          <cell r="O11" t="str">
            <v>ET</v>
          </cell>
          <cell r="P11" t="str">
            <v>ET</v>
          </cell>
          <cell r="Q11" t="str">
            <v>ET</v>
          </cell>
          <cell r="R11" t="str">
            <v>ET</v>
          </cell>
          <cell r="S11" t="str">
            <v>ET</v>
          </cell>
        </row>
        <row r="12">
          <cell r="B12" t="str">
            <v>Arvidsjaur</v>
          </cell>
          <cell r="C12">
            <v>2013</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row>
        <row r="13">
          <cell r="B13" t="str">
            <v>Arvika</v>
          </cell>
          <cell r="C13">
            <v>2013</v>
          </cell>
          <cell r="D13">
            <v>3.1</v>
          </cell>
          <cell r="E13" t="str">
            <v>ET</v>
          </cell>
          <cell r="F13" t="str">
            <v>'El från vattenkraft'</v>
          </cell>
          <cell r="G13">
            <v>2.23</v>
          </cell>
          <cell r="H13">
            <v>258</v>
          </cell>
          <cell r="I13">
            <v>0.33</v>
          </cell>
          <cell r="J13" t="str">
            <v>ET</v>
          </cell>
          <cell r="K13" t="str">
            <v>ET</v>
          </cell>
          <cell r="L13" t="str">
            <v>ET</v>
          </cell>
          <cell r="M13" t="str">
            <v>ET</v>
          </cell>
          <cell r="N13" t="str">
            <v>ET</v>
          </cell>
          <cell r="O13" t="str">
            <v>ET</v>
          </cell>
          <cell r="P13" t="str">
            <v>ET</v>
          </cell>
          <cell r="Q13" t="str">
            <v>ET</v>
          </cell>
          <cell r="R13" t="str">
            <v>ET</v>
          </cell>
          <cell r="S13" t="str">
            <v>ET</v>
          </cell>
        </row>
        <row r="14">
          <cell r="B14" t="str">
            <v>Bengtsfors</v>
          </cell>
          <cell r="C14">
            <v>2013</v>
          </cell>
          <cell r="D14">
            <v>0.08</v>
          </cell>
          <cell r="E14" t="str">
            <v>ET</v>
          </cell>
          <cell r="F14" t="str">
            <v>'vind/vatten'</v>
          </cell>
          <cell r="G14">
            <v>1.1000000000000001</v>
          </cell>
          <cell r="H14">
            <v>258</v>
          </cell>
          <cell r="I14">
            <v>0</v>
          </cell>
          <cell r="J14" t="str">
            <v>ET</v>
          </cell>
          <cell r="K14" t="str">
            <v>ET</v>
          </cell>
          <cell r="L14" t="str">
            <v>ET</v>
          </cell>
          <cell r="M14" t="str">
            <v>ET</v>
          </cell>
          <cell r="N14" t="str">
            <v>ET</v>
          </cell>
          <cell r="O14" t="str">
            <v>ET</v>
          </cell>
          <cell r="P14" t="str">
            <v>ET</v>
          </cell>
          <cell r="Q14" t="str">
            <v>ET</v>
          </cell>
          <cell r="R14" t="str">
            <v>ET</v>
          </cell>
          <cell r="S14" t="str">
            <v>ET</v>
          </cell>
        </row>
        <row r="15">
          <cell r="B15" t="str">
            <v>Bergby</v>
          </cell>
          <cell r="C15">
            <v>2013</v>
          </cell>
          <cell r="D15">
            <v>0.1</v>
          </cell>
          <cell r="E15" t="str">
            <v>ET</v>
          </cell>
          <cell r="F15" t="str">
            <v>'Källmärkt'</v>
          </cell>
          <cell r="G15">
            <v>0.03</v>
          </cell>
          <cell r="H15">
            <v>0</v>
          </cell>
          <cell r="I15">
            <v>0</v>
          </cell>
          <cell r="J15" t="str">
            <v>ET</v>
          </cell>
          <cell r="K15" t="str">
            <v>ET</v>
          </cell>
          <cell r="L15" t="str">
            <v>ET</v>
          </cell>
          <cell r="M15" t="str">
            <v>ET</v>
          </cell>
          <cell r="N15" t="str">
            <v>ET</v>
          </cell>
          <cell r="O15" t="str">
            <v>ET</v>
          </cell>
          <cell r="P15" t="str">
            <v>ET</v>
          </cell>
          <cell r="Q15" t="str">
            <v>ET</v>
          </cell>
          <cell r="R15" t="str">
            <v>ET</v>
          </cell>
          <cell r="S15" t="str">
            <v>ET</v>
          </cell>
        </row>
        <row r="16">
          <cell r="B16" t="str">
            <v>Bortagen</v>
          </cell>
          <cell r="C16">
            <v>2013</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row>
        <row r="17">
          <cell r="B17" t="str">
            <v>Bortaget</v>
          </cell>
          <cell r="C17">
            <v>2013</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row>
        <row r="18">
          <cell r="B18" t="str">
            <v>Borttagen</v>
          </cell>
          <cell r="C18">
            <v>2013</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row>
        <row r="19">
          <cell r="B19" t="str">
            <v>Borttagen</v>
          </cell>
          <cell r="C19">
            <v>2013</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row>
        <row r="20">
          <cell r="B20" t="str">
            <v>Borttagen</v>
          </cell>
          <cell r="C20">
            <v>2013</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row>
        <row r="21">
          <cell r="B21" t="str">
            <v>Borttagen</v>
          </cell>
          <cell r="C21">
            <v>2013</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row>
        <row r="22">
          <cell r="B22" t="str">
            <v>Borttagen</v>
          </cell>
          <cell r="C22">
            <v>2013</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row>
        <row r="23">
          <cell r="B23" t="str">
            <v>Borttagen</v>
          </cell>
          <cell r="C23">
            <v>2013</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row>
        <row r="24">
          <cell r="B24" t="str">
            <v>Borttagen</v>
          </cell>
          <cell r="C24">
            <v>2013</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row>
        <row r="25">
          <cell r="B25" t="str">
            <v>Borttagen</v>
          </cell>
          <cell r="C25">
            <v>2013</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row>
        <row r="26">
          <cell r="B26" t="str">
            <v>Borttaget</v>
          </cell>
          <cell r="C26">
            <v>2013</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row>
        <row r="27">
          <cell r="B27" t="str">
            <v>Borttaget</v>
          </cell>
          <cell r="C27">
            <v>2013</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row>
        <row r="28">
          <cell r="B28" t="str">
            <v>Borttaget</v>
          </cell>
          <cell r="C28">
            <v>2013</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row>
        <row r="29">
          <cell r="B29" t="str">
            <v>Borttaget</v>
          </cell>
          <cell r="C29">
            <v>2013</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row>
        <row r="30">
          <cell r="B30" t="str">
            <v>Borttaget</v>
          </cell>
          <cell r="C30">
            <v>2013</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row>
        <row r="31">
          <cell r="B31" t="str">
            <v>Borttaget</v>
          </cell>
          <cell r="C31">
            <v>2013</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row>
        <row r="32">
          <cell r="B32" t="str">
            <v>Borttaget</v>
          </cell>
          <cell r="C32">
            <v>2013</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row>
        <row r="33">
          <cell r="B33" t="str">
            <v>Borttaget</v>
          </cell>
          <cell r="C33">
            <v>2013</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row>
        <row r="34">
          <cell r="B34" t="str">
            <v>Borttaget</v>
          </cell>
          <cell r="C34">
            <v>2013</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row>
        <row r="35">
          <cell r="B35" t="str">
            <v>Bällinge</v>
          </cell>
          <cell r="C35">
            <v>2013</v>
          </cell>
          <cell r="D35">
            <v>0.05</v>
          </cell>
          <cell r="E35" t="str">
            <v>ET</v>
          </cell>
          <cell r="F35" t="str">
            <v>'Källmärkt'</v>
          </cell>
          <cell r="G35">
            <v>0.03</v>
          </cell>
          <cell r="H35">
            <v>0</v>
          </cell>
          <cell r="I35">
            <v>0</v>
          </cell>
          <cell r="J35" t="str">
            <v>ET</v>
          </cell>
          <cell r="K35" t="str">
            <v>ET</v>
          </cell>
          <cell r="L35" t="str">
            <v>ET</v>
          </cell>
          <cell r="M35" t="str">
            <v>ET</v>
          </cell>
          <cell r="N35" t="str">
            <v>ET</v>
          </cell>
          <cell r="O35" t="str">
            <v>ET</v>
          </cell>
          <cell r="P35" t="str">
            <v>ET</v>
          </cell>
          <cell r="Q35" t="str">
            <v>ET</v>
          </cell>
          <cell r="R35" t="str">
            <v>ET</v>
          </cell>
          <cell r="S35" t="str">
            <v>ET</v>
          </cell>
        </row>
        <row r="36">
          <cell r="B36" t="str">
            <v>Forsbacka</v>
          </cell>
          <cell r="C36">
            <v>2013</v>
          </cell>
          <cell r="D36">
            <v>0.2</v>
          </cell>
          <cell r="E36" t="str">
            <v>ET</v>
          </cell>
          <cell r="F36" t="str">
            <v>'Källmärkt'</v>
          </cell>
          <cell r="G36">
            <v>0.03</v>
          </cell>
          <cell r="H36">
            <v>0</v>
          </cell>
          <cell r="I36">
            <v>0</v>
          </cell>
          <cell r="J36" t="str">
            <v>ET</v>
          </cell>
          <cell r="K36" t="str">
            <v>ET</v>
          </cell>
          <cell r="L36" t="str">
            <v>ET</v>
          </cell>
          <cell r="M36" t="str">
            <v>ET</v>
          </cell>
          <cell r="N36" t="str">
            <v>ET</v>
          </cell>
          <cell r="O36" t="str">
            <v>ET</v>
          </cell>
          <cell r="P36" t="str">
            <v>ET</v>
          </cell>
          <cell r="Q36" t="str">
            <v>ET</v>
          </cell>
          <cell r="R36" t="str">
            <v>ET</v>
          </cell>
          <cell r="S36" t="str">
            <v>ET</v>
          </cell>
        </row>
        <row r="37">
          <cell r="B37" t="str">
            <v>Hedesunda</v>
          </cell>
          <cell r="C37">
            <v>2013</v>
          </cell>
          <cell r="D37">
            <v>0.2</v>
          </cell>
          <cell r="E37" t="str">
            <v>ET</v>
          </cell>
          <cell r="F37" t="str">
            <v>'Källmärkt'</v>
          </cell>
          <cell r="G37">
            <v>0.03</v>
          </cell>
          <cell r="H37">
            <v>0</v>
          </cell>
          <cell r="I37">
            <v>0</v>
          </cell>
          <cell r="J37" t="str">
            <v>ET</v>
          </cell>
          <cell r="K37" t="str">
            <v>ET</v>
          </cell>
          <cell r="L37" t="str">
            <v>ET</v>
          </cell>
          <cell r="M37" t="str">
            <v>ET</v>
          </cell>
          <cell r="N37" t="str">
            <v>ET</v>
          </cell>
          <cell r="O37" t="str">
            <v>ET</v>
          </cell>
          <cell r="P37" t="str">
            <v>ET</v>
          </cell>
          <cell r="Q37" t="str">
            <v>ET</v>
          </cell>
          <cell r="R37" t="str">
            <v>ET</v>
          </cell>
          <cell r="S37" t="str">
            <v>ET</v>
          </cell>
        </row>
        <row r="38">
          <cell r="B38" t="str">
            <v>Norrsundet</v>
          </cell>
          <cell r="C38">
            <v>2013</v>
          </cell>
          <cell r="D38">
            <v>0.2</v>
          </cell>
          <cell r="E38" t="str">
            <v>ET</v>
          </cell>
          <cell r="F38" t="str">
            <v>'Källmärkt'</v>
          </cell>
          <cell r="G38">
            <v>0.03</v>
          </cell>
          <cell r="H38">
            <v>0</v>
          </cell>
          <cell r="I38">
            <v>0</v>
          </cell>
          <cell r="J38" t="str">
            <v>ET</v>
          </cell>
          <cell r="K38" t="str">
            <v>ET</v>
          </cell>
          <cell r="L38" t="str">
            <v>ET</v>
          </cell>
          <cell r="M38" t="str">
            <v>ET</v>
          </cell>
          <cell r="N38" t="str">
            <v>ET</v>
          </cell>
          <cell r="O38" t="str">
            <v>ET</v>
          </cell>
          <cell r="P38" t="str">
            <v>ET</v>
          </cell>
          <cell r="Q38" t="str">
            <v>ET</v>
          </cell>
          <cell r="R38" t="str">
            <v>ET</v>
          </cell>
          <cell r="S38" t="str">
            <v>ET</v>
          </cell>
        </row>
        <row r="39">
          <cell r="B39" t="str">
            <v>Ockelbo</v>
          </cell>
          <cell r="C39">
            <v>2013</v>
          </cell>
          <cell r="D39">
            <v>0.1</v>
          </cell>
          <cell r="E39" t="str">
            <v>ET</v>
          </cell>
          <cell r="F39" t="str">
            <v>'Källmärkt'</v>
          </cell>
          <cell r="G39">
            <v>0.03</v>
          </cell>
          <cell r="H39">
            <v>0</v>
          </cell>
          <cell r="I39">
            <v>0</v>
          </cell>
          <cell r="J39" t="str">
            <v>ET</v>
          </cell>
          <cell r="K39" t="str">
            <v>ET</v>
          </cell>
          <cell r="L39" t="str">
            <v>ET</v>
          </cell>
          <cell r="M39" t="str">
            <v>ET</v>
          </cell>
          <cell r="N39" t="str">
            <v>ET</v>
          </cell>
          <cell r="O39" t="str">
            <v>ET</v>
          </cell>
          <cell r="P39" t="str">
            <v>ET</v>
          </cell>
          <cell r="Q39" t="str">
            <v>ET</v>
          </cell>
          <cell r="R39" t="str">
            <v>ET</v>
          </cell>
          <cell r="S39" t="str">
            <v>ET</v>
          </cell>
        </row>
        <row r="40">
          <cell r="B40" t="str">
            <v>Skutskär</v>
          </cell>
          <cell r="C40">
            <v>2013</v>
          </cell>
          <cell r="D40">
            <v>0.01</v>
          </cell>
          <cell r="E40" t="str">
            <v>ET</v>
          </cell>
          <cell r="F40" t="str">
            <v>'Källmärkt'</v>
          </cell>
          <cell r="G40">
            <v>0.03</v>
          </cell>
          <cell r="H40">
            <v>0</v>
          </cell>
          <cell r="I40">
            <v>0</v>
          </cell>
          <cell r="J40" t="str">
            <v>ET</v>
          </cell>
          <cell r="K40" t="str">
            <v>ET</v>
          </cell>
          <cell r="L40" t="str">
            <v>ET</v>
          </cell>
          <cell r="M40" t="str">
            <v>ET</v>
          </cell>
          <cell r="N40" t="str">
            <v>ET</v>
          </cell>
          <cell r="O40" t="str">
            <v>ET</v>
          </cell>
          <cell r="P40" t="str">
            <v>ET</v>
          </cell>
          <cell r="Q40" t="str">
            <v>ET</v>
          </cell>
          <cell r="R40" t="str">
            <v>ET</v>
          </cell>
          <cell r="S40" t="str">
            <v>ET</v>
          </cell>
        </row>
        <row r="41">
          <cell r="B41" t="str">
            <v>Söderfors</v>
          </cell>
          <cell r="C41">
            <v>2013</v>
          </cell>
          <cell r="D41">
            <v>0.2</v>
          </cell>
          <cell r="E41" t="str">
            <v>ET</v>
          </cell>
          <cell r="F41" t="str">
            <v>'Källmärkt'</v>
          </cell>
          <cell r="G41">
            <v>0.03</v>
          </cell>
          <cell r="H41">
            <v>0</v>
          </cell>
          <cell r="I41">
            <v>0</v>
          </cell>
          <cell r="J41" t="str">
            <v>ET</v>
          </cell>
          <cell r="K41" t="str">
            <v>ET</v>
          </cell>
          <cell r="L41" t="str">
            <v>ET</v>
          </cell>
          <cell r="M41" t="str">
            <v>ET</v>
          </cell>
          <cell r="N41" t="str">
            <v>ET</v>
          </cell>
          <cell r="O41" t="str">
            <v>ET</v>
          </cell>
          <cell r="P41" t="str">
            <v>ET</v>
          </cell>
          <cell r="Q41" t="str">
            <v>ET</v>
          </cell>
          <cell r="R41" t="str">
            <v>ET</v>
          </cell>
          <cell r="S41" t="str">
            <v>ET</v>
          </cell>
        </row>
        <row r="42">
          <cell r="B42" t="str">
            <v>Vänge</v>
          </cell>
          <cell r="C42">
            <v>2013</v>
          </cell>
          <cell r="D42">
            <v>0.1</v>
          </cell>
          <cell r="E42" t="str">
            <v>ET</v>
          </cell>
          <cell r="F42" t="str">
            <v>'Källmärkt'</v>
          </cell>
          <cell r="G42">
            <v>0.03</v>
          </cell>
          <cell r="H42">
            <v>0</v>
          </cell>
          <cell r="I42">
            <v>0</v>
          </cell>
          <cell r="J42" t="str">
            <v>ET</v>
          </cell>
          <cell r="K42" t="str">
            <v>ET</v>
          </cell>
          <cell r="L42" t="str">
            <v>ET</v>
          </cell>
          <cell r="M42" t="str">
            <v>ET</v>
          </cell>
          <cell r="N42" t="str">
            <v>ET</v>
          </cell>
          <cell r="O42" t="str">
            <v>ET</v>
          </cell>
          <cell r="P42" t="str">
            <v>ET</v>
          </cell>
          <cell r="Q42" t="str">
            <v>ET</v>
          </cell>
          <cell r="R42" t="str">
            <v>ET</v>
          </cell>
          <cell r="S42" t="str">
            <v>ET</v>
          </cell>
        </row>
        <row r="43">
          <cell r="B43" t="str">
            <v>Älvkarleby</v>
          </cell>
          <cell r="C43">
            <v>2013</v>
          </cell>
          <cell r="D43">
            <v>0.05</v>
          </cell>
          <cell r="E43" t="str">
            <v>ET</v>
          </cell>
          <cell r="F43" t="str">
            <v>'Källmärkt'</v>
          </cell>
          <cell r="G43">
            <v>0.03</v>
          </cell>
          <cell r="H43">
            <v>0</v>
          </cell>
          <cell r="I43">
            <v>0</v>
          </cell>
          <cell r="J43" t="str">
            <v>ET</v>
          </cell>
          <cell r="K43" t="str">
            <v>ET</v>
          </cell>
          <cell r="L43" t="str">
            <v>ET</v>
          </cell>
          <cell r="M43" t="str">
            <v>ET</v>
          </cell>
          <cell r="N43" t="str">
            <v>ET</v>
          </cell>
          <cell r="O43" t="str">
            <v>ET</v>
          </cell>
          <cell r="P43" t="str">
            <v>ET</v>
          </cell>
          <cell r="Q43" t="str">
            <v>ET</v>
          </cell>
          <cell r="R43" t="str">
            <v>ET</v>
          </cell>
          <cell r="S43" t="str">
            <v>ET</v>
          </cell>
        </row>
        <row r="44">
          <cell r="B44" t="str">
            <v>Arbrå</v>
          </cell>
          <cell r="C44">
            <v>2013</v>
          </cell>
          <cell r="D44">
            <v>0.28000000000000003</v>
          </cell>
          <cell r="E44" t="str">
            <v>ET</v>
          </cell>
          <cell r="F44" t="str">
            <v>-</v>
          </cell>
          <cell r="G44">
            <v>2.23</v>
          </cell>
          <cell r="H44">
            <v>258</v>
          </cell>
          <cell r="I44">
            <v>0.33</v>
          </cell>
          <cell r="J44" t="str">
            <v>ET</v>
          </cell>
          <cell r="K44" t="str">
            <v>ET</v>
          </cell>
          <cell r="L44" t="str">
            <v>ET</v>
          </cell>
          <cell r="M44" t="str">
            <v>ET</v>
          </cell>
          <cell r="N44" t="str">
            <v>ET</v>
          </cell>
          <cell r="O44" t="str">
            <v>ET</v>
          </cell>
          <cell r="P44" t="str">
            <v>ET</v>
          </cell>
          <cell r="Q44" t="str">
            <v>ET</v>
          </cell>
          <cell r="R44" t="str">
            <v>ET</v>
          </cell>
          <cell r="S44" t="str">
            <v>ET</v>
          </cell>
        </row>
        <row r="45">
          <cell r="B45" t="str">
            <v>Bollnäs</v>
          </cell>
          <cell r="C45">
            <v>2013</v>
          </cell>
          <cell r="D45">
            <v>2.92</v>
          </cell>
          <cell r="E45">
            <v>6.46</v>
          </cell>
          <cell r="F45" t="str">
            <v>-</v>
          </cell>
          <cell r="G45">
            <v>2.23</v>
          </cell>
          <cell r="H45">
            <v>258</v>
          </cell>
          <cell r="I45">
            <v>0.33</v>
          </cell>
          <cell r="J45" t="str">
            <v>ET</v>
          </cell>
          <cell r="K45" t="str">
            <v>ET</v>
          </cell>
          <cell r="L45" t="str">
            <v>ET</v>
          </cell>
          <cell r="M45" t="str">
            <v>ET</v>
          </cell>
          <cell r="N45" t="str">
            <v>ET</v>
          </cell>
          <cell r="O45" t="str">
            <v>ET</v>
          </cell>
          <cell r="P45" t="str">
            <v>ET</v>
          </cell>
          <cell r="Q45" t="str">
            <v>ET</v>
          </cell>
          <cell r="R45" t="str">
            <v>ET</v>
          </cell>
          <cell r="S45" t="str">
            <v>ET</v>
          </cell>
        </row>
        <row r="46">
          <cell r="B46" t="str">
            <v>Kilafors</v>
          </cell>
          <cell r="C46">
            <v>2013</v>
          </cell>
          <cell r="D46">
            <v>0.56999999999999995</v>
          </cell>
          <cell r="E46" t="str">
            <v>ET</v>
          </cell>
          <cell r="F46" t="str">
            <v>-</v>
          </cell>
          <cell r="G46">
            <v>2.23</v>
          </cell>
          <cell r="H46">
            <v>258</v>
          </cell>
          <cell r="I46">
            <v>0.33</v>
          </cell>
          <cell r="J46" t="str">
            <v>ET</v>
          </cell>
          <cell r="K46" t="str">
            <v>ET</v>
          </cell>
          <cell r="L46" t="str">
            <v>ET</v>
          </cell>
          <cell r="M46" t="str">
            <v>ET</v>
          </cell>
          <cell r="N46" t="str">
            <v>ET</v>
          </cell>
          <cell r="O46" t="str">
            <v>ET</v>
          </cell>
          <cell r="P46" t="str">
            <v>ET</v>
          </cell>
          <cell r="Q46" t="str">
            <v>ET</v>
          </cell>
          <cell r="R46" t="str">
            <v>ET</v>
          </cell>
          <cell r="S46" t="str">
            <v>ET</v>
          </cell>
        </row>
        <row r="47">
          <cell r="B47" t="str">
            <v>Borgholm</v>
          </cell>
          <cell r="C47">
            <v>2013</v>
          </cell>
          <cell r="D47" t="str">
            <v>ET</v>
          </cell>
          <cell r="E47" t="str">
            <v>ET</v>
          </cell>
          <cell r="F47" t="str">
            <v>-</v>
          </cell>
          <cell r="G47">
            <v>2.23</v>
          </cell>
          <cell r="H47">
            <v>258</v>
          </cell>
          <cell r="I47">
            <v>0.33</v>
          </cell>
          <cell r="J47" t="str">
            <v>ET</v>
          </cell>
          <cell r="K47" t="str">
            <v>ET</v>
          </cell>
          <cell r="L47" t="str">
            <v>ET</v>
          </cell>
          <cell r="M47" t="str">
            <v>ET</v>
          </cell>
          <cell r="N47" t="str">
            <v>ET</v>
          </cell>
          <cell r="O47" t="str">
            <v>ET</v>
          </cell>
          <cell r="P47" t="str">
            <v>ET</v>
          </cell>
          <cell r="Q47" t="str">
            <v>ET</v>
          </cell>
          <cell r="R47" t="str">
            <v>ET</v>
          </cell>
          <cell r="S47" t="str">
            <v>ET</v>
          </cell>
        </row>
        <row r="48">
          <cell r="B48" t="str">
            <v>Löttorp</v>
          </cell>
          <cell r="C48">
            <v>2013</v>
          </cell>
          <cell r="D48" t="str">
            <v>ET</v>
          </cell>
          <cell r="E48" t="str">
            <v>ET</v>
          </cell>
          <cell r="F48" t="str">
            <v>-</v>
          </cell>
          <cell r="G48">
            <v>2.23</v>
          </cell>
          <cell r="H48">
            <v>258</v>
          </cell>
          <cell r="I48">
            <v>0.33</v>
          </cell>
          <cell r="J48" t="str">
            <v>ET</v>
          </cell>
          <cell r="K48" t="str">
            <v>ET</v>
          </cell>
          <cell r="L48" t="str">
            <v>ET</v>
          </cell>
          <cell r="M48" t="str">
            <v>ET</v>
          </cell>
          <cell r="N48" t="str">
            <v>ET</v>
          </cell>
          <cell r="O48" t="str">
            <v>ET</v>
          </cell>
          <cell r="P48" t="str">
            <v>ET</v>
          </cell>
          <cell r="Q48" t="str">
            <v>ET</v>
          </cell>
          <cell r="R48" t="str">
            <v>ET</v>
          </cell>
          <cell r="S48" t="str">
            <v>ET</v>
          </cell>
        </row>
        <row r="49">
          <cell r="B49" t="str">
            <v>Borlänge</v>
          </cell>
          <cell r="C49">
            <v>2013</v>
          </cell>
          <cell r="D49">
            <v>2.8450000000000002</v>
          </cell>
          <cell r="E49">
            <v>6.133</v>
          </cell>
          <cell r="F49" t="str">
            <v>'Vattenkraft'</v>
          </cell>
          <cell r="G49">
            <v>1.1000000000000001</v>
          </cell>
          <cell r="H49">
            <v>0</v>
          </cell>
          <cell r="I49">
            <v>0</v>
          </cell>
          <cell r="J49" t="str">
            <v>ET</v>
          </cell>
          <cell r="K49" t="str">
            <v>ET</v>
          </cell>
          <cell r="L49" t="str">
            <v>ET</v>
          </cell>
          <cell r="M49" t="str">
            <v>ET</v>
          </cell>
          <cell r="N49" t="str">
            <v>ET</v>
          </cell>
          <cell r="O49" t="str">
            <v>ET</v>
          </cell>
          <cell r="P49" t="str">
            <v>ET</v>
          </cell>
          <cell r="Q49" t="str">
            <v>ET</v>
          </cell>
          <cell r="R49" t="str">
            <v>ET</v>
          </cell>
          <cell r="S49" t="str">
            <v>ET</v>
          </cell>
        </row>
        <row r="50">
          <cell r="B50" t="str">
            <v>Ornäs</v>
          </cell>
          <cell r="C50">
            <v>2013</v>
          </cell>
          <cell r="D50">
            <v>5.0000000000000001E-3</v>
          </cell>
          <cell r="E50" t="str">
            <v>ET</v>
          </cell>
          <cell r="F50" t="str">
            <v>'Vattenkraft'</v>
          </cell>
          <cell r="G50">
            <v>1.1000000000000001</v>
          </cell>
          <cell r="H50">
            <v>0</v>
          </cell>
          <cell r="I50">
            <v>0</v>
          </cell>
          <cell r="J50" t="str">
            <v>ET</v>
          </cell>
          <cell r="K50" t="str">
            <v>ET</v>
          </cell>
          <cell r="L50" t="str">
            <v>ET</v>
          </cell>
          <cell r="M50" t="str">
            <v>ET</v>
          </cell>
          <cell r="N50" t="str">
            <v>ET</v>
          </cell>
          <cell r="O50" t="str">
            <v>ET</v>
          </cell>
          <cell r="P50" t="str">
            <v>ET</v>
          </cell>
          <cell r="Q50" t="str">
            <v>ET</v>
          </cell>
          <cell r="R50" t="str">
            <v>ET</v>
          </cell>
          <cell r="S50" t="str">
            <v>ET</v>
          </cell>
        </row>
        <row r="51">
          <cell r="B51" t="str">
            <v>Torsång</v>
          </cell>
          <cell r="C51">
            <v>2013</v>
          </cell>
          <cell r="D51">
            <v>0.1</v>
          </cell>
          <cell r="E51" t="str">
            <v>ET</v>
          </cell>
          <cell r="F51" t="str">
            <v>'Vattenkraft'</v>
          </cell>
          <cell r="G51">
            <v>1.1000000000000001</v>
          </cell>
          <cell r="H51">
            <v>0</v>
          </cell>
          <cell r="I51">
            <v>0</v>
          </cell>
          <cell r="J51" t="str">
            <v>ET</v>
          </cell>
          <cell r="K51" t="str">
            <v>ET</v>
          </cell>
          <cell r="L51" t="str">
            <v>ET</v>
          </cell>
          <cell r="M51" t="str">
            <v>ET</v>
          </cell>
          <cell r="N51" t="str">
            <v>ET</v>
          </cell>
          <cell r="O51" t="str">
            <v>ET</v>
          </cell>
          <cell r="P51" t="str">
            <v>ET</v>
          </cell>
          <cell r="Q51" t="str">
            <v>ET</v>
          </cell>
          <cell r="R51" t="str">
            <v>ET</v>
          </cell>
          <cell r="S51" t="str">
            <v>ET</v>
          </cell>
        </row>
        <row r="52">
          <cell r="B52" t="str">
            <v>Borås</v>
          </cell>
          <cell r="C52">
            <v>2013</v>
          </cell>
          <cell r="D52">
            <v>0.62</v>
          </cell>
          <cell r="E52">
            <v>32.4</v>
          </cell>
          <cell r="F52" t="str">
            <v>'Ursprungsmärkt egenproducerad el'</v>
          </cell>
          <cell r="G52">
            <v>0.23</v>
          </cell>
          <cell r="H52">
            <v>52.6</v>
          </cell>
          <cell r="I52">
            <v>0</v>
          </cell>
          <cell r="J52" t="str">
            <v>ET</v>
          </cell>
          <cell r="K52" t="str">
            <v>ET</v>
          </cell>
          <cell r="L52" t="str">
            <v>ET</v>
          </cell>
          <cell r="M52" t="str">
            <v>ET</v>
          </cell>
          <cell r="N52" t="str">
            <v>ET</v>
          </cell>
          <cell r="O52" t="str">
            <v>ET</v>
          </cell>
          <cell r="P52" t="str">
            <v>ET</v>
          </cell>
          <cell r="Q52" t="str">
            <v>ET</v>
          </cell>
          <cell r="R52" t="str">
            <v>ET</v>
          </cell>
          <cell r="S52" t="str">
            <v>ET</v>
          </cell>
        </row>
        <row r="53">
          <cell r="B53" t="str">
            <v>Fristad</v>
          </cell>
          <cell r="C53">
            <v>2013</v>
          </cell>
          <cell r="D53">
            <v>0.35</v>
          </cell>
          <cell r="E53" t="str">
            <v>ET</v>
          </cell>
          <cell r="F53" t="str">
            <v>'0'</v>
          </cell>
          <cell r="G53">
            <v>2.23</v>
          </cell>
          <cell r="H53">
            <v>258</v>
          </cell>
          <cell r="I53">
            <v>0.33</v>
          </cell>
          <cell r="J53" t="str">
            <v>ET</v>
          </cell>
          <cell r="K53" t="str">
            <v>ET</v>
          </cell>
          <cell r="L53" t="str">
            <v>ET</v>
          </cell>
          <cell r="M53" t="str">
            <v>ET</v>
          </cell>
          <cell r="N53" t="str">
            <v>ET</v>
          </cell>
          <cell r="O53" t="str">
            <v>ET</v>
          </cell>
          <cell r="P53" t="str">
            <v>ET</v>
          </cell>
          <cell r="Q53" t="str">
            <v>ET</v>
          </cell>
          <cell r="R53" t="str">
            <v>ET</v>
          </cell>
          <cell r="S53" t="str">
            <v>ET</v>
          </cell>
        </row>
        <row r="54">
          <cell r="B54" t="str">
            <v>Bromölla</v>
          </cell>
          <cell r="C54">
            <v>2013</v>
          </cell>
          <cell r="D54">
            <v>0.2</v>
          </cell>
          <cell r="E54" t="str">
            <v>ET</v>
          </cell>
          <cell r="F54" t="str">
            <v>-</v>
          </cell>
          <cell r="G54">
            <v>2.23</v>
          </cell>
          <cell r="H54">
            <v>258</v>
          </cell>
          <cell r="I54">
            <v>0.33</v>
          </cell>
          <cell r="J54" t="str">
            <v>ET</v>
          </cell>
          <cell r="K54" t="str">
            <v>ET</v>
          </cell>
          <cell r="L54" t="str">
            <v>ET</v>
          </cell>
          <cell r="M54" t="str">
            <v>ET</v>
          </cell>
          <cell r="N54" t="str">
            <v>ET</v>
          </cell>
          <cell r="O54" t="str">
            <v>ET</v>
          </cell>
          <cell r="P54" t="str">
            <v>ET</v>
          </cell>
          <cell r="Q54" t="str">
            <v>ET</v>
          </cell>
          <cell r="R54" t="str">
            <v>ET</v>
          </cell>
          <cell r="S54" t="str">
            <v>ET</v>
          </cell>
        </row>
        <row r="55">
          <cell r="B55" t="str">
            <v>Bräcke</v>
          </cell>
          <cell r="C55">
            <v>2013</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row>
        <row r="56">
          <cell r="B56" t="str">
            <v>Kälarne</v>
          </cell>
          <cell r="C56">
            <v>2013</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row>
        <row r="57">
          <cell r="B57" t="str">
            <v>Byavärmes Fjärrvärmenät</v>
          </cell>
          <cell r="C57">
            <v>2013</v>
          </cell>
          <cell r="D57" t="str">
            <v>ET</v>
          </cell>
          <cell r="E57" t="str">
            <v>ET</v>
          </cell>
          <cell r="F57" t="str">
            <v>-</v>
          </cell>
          <cell r="G57">
            <v>2.23</v>
          </cell>
          <cell r="H57">
            <v>258</v>
          </cell>
          <cell r="I57">
            <v>0.33</v>
          </cell>
          <cell r="J57" t="str">
            <v>ET</v>
          </cell>
          <cell r="K57" t="str">
            <v>ET</v>
          </cell>
          <cell r="L57" t="str">
            <v>ET</v>
          </cell>
          <cell r="M57" t="str">
            <v>ET</v>
          </cell>
          <cell r="N57" t="str">
            <v>ET</v>
          </cell>
          <cell r="O57" t="str">
            <v>ET</v>
          </cell>
          <cell r="P57" t="str">
            <v>ET</v>
          </cell>
          <cell r="Q57" t="str">
            <v>ET</v>
          </cell>
          <cell r="R57" t="str">
            <v>ET</v>
          </cell>
          <cell r="S57" t="str">
            <v>ET</v>
          </cell>
        </row>
        <row r="58">
          <cell r="B58" t="str">
            <v>Fjälkinge</v>
          </cell>
          <cell r="C58">
            <v>2013</v>
          </cell>
          <cell r="D58">
            <v>0.13300000000000001</v>
          </cell>
          <cell r="E58" t="str">
            <v>ET</v>
          </cell>
          <cell r="F58" t="str">
            <v>-</v>
          </cell>
          <cell r="G58">
            <v>2.23</v>
          </cell>
          <cell r="H58">
            <v>258</v>
          </cell>
          <cell r="I58">
            <v>0.33</v>
          </cell>
          <cell r="J58" t="str">
            <v>ET</v>
          </cell>
          <cell r="K58" t="str">
            <v>ET</v>
          </cell>
          <cell r="L58" t="str">
            <v>ET</v>
          </cell>
          <cell r="M58" t="str">
            <v>ET</v>
          </cell>
          <cell r="N58" t="str">
            <v>ET</v>
          </cell>
          <cell r="O58" t="str">
            <v>ET</v>
          </cell>
          <cell r="P58" t="str">
            <v>ET</v>
          </cell>
          <cell r="Q58" t="str">
            <v>ET</v>
          </cell>
          <cell r="R58" t="str">
            <v>ET</v>
          </cell>
          <cell r="S58" t="str">
            <v>ET</v>
          </cell>
        </row>
        <row r="59">
          <cell r="B59" t="str">
            <v>Kristianstad</v>
          </cell>
          <cell r="C59">
            <v>2013</v>
          </cell>
          <cell r="D59">
            <v>0.66</v>
          </cell>
          <cell r="E59">
            <v>2.8820000000000001</v>
          </cell>
          <cell r="F59" t="str">
            <v>-</v>
          </cell>
          <cell r="G59">
            <v>2.23</v>
          </cell>
          <cell r="H59">
            <v>258</v>
          </cell>
          <cell r="I59">
            <v>0.33</v>
          </cell>
          <cell r="J59" t="str">
            <v>ET</v>
          </cell>
          <cell r="K59" t="str">
            <v>ET</v>
          </cell>
          <cell r="L59" t="str">
            <v>ET</v>
          </cell>
          <cell r="M59" t="str">
            <v>ET</v>
          </cell>
          <cell r="N59" t="str">
            <v>ET</v>
          </cell>
          <cell r="O59" t="str">
            <v>ET</v>
          </cell>
          <cell r="P59" t="str">
            <v>ET</v>
          </cell>
          <cell r="Q59" t="str">
            <v>ET</v>
          </cell>
          <cell r="R59" t="str">
            <v>ET</v>
          </cell>
          <cell r="S59" t="str">
            <v>ET</v>
          </cell>
        </row>
        <row r="60">
          <cell r="B60" t="str">
            <v>Tollarp</v>
          </cell>
          <cell r="C60">
            <v>2013</v>
          </cell>
          <cell r="D60" t="str">
            <v>ET</v>
          </cell>
          <cell r="E60" t="str">
            <v>ET</v>
          </cell>
          <cell r="F60" t="str">
            <v>-</v>
          </cell>
          <cell r="G60">
            <v>2.23</v>
          </cell>
          <cell r="H60">
            <v>258</v>
          </cell>
          <cell r="I60">
            <v>0.33</v>
          </cell>
          <cell r="J60" t="str">
            <v>ET</v>
          </cell>
          <cell r="K60" t="str">
            <v>ET</v>
          </cell>
          <cell r="L60" t="str">
            <v>ET</v>
          </cell>
          <cell r="M60" t="str">
            <v>ET</v>
          </cell>
          <cell r="N60" t="str">
            <v>ET</v>
          </cell>
          <cell r="O60" t="str">
            <v>ET</v>
          </cell>
          <cell r="P60" t="str">
            <v>ET</v>
          </cell>
          <cell r="Q60" t="str">
            <v>ET</v>
          </cell>
          <cell r="R60" t="str">
            <v>ET</v>
          </cell>
          <cell r="S60" t="str">
            <v>ET</v>
          </cell>
        </row>
        <row r="61">
          <cell r="B61" t="str">
            <v>Åhus</v>
          </cell>
          <cell r="C61">
            <v>2013</v>
          </cell>
          <cell r="D61" t="str">
            <v>ET</v>
          </cell>
          <cell r="E61" t="str">
            <v>ET</v>
          </cell>
          <cell r="F61" t="str">
            <v>-</v>
          </cell>
          <cell r="G61">
            <v>2.23</v>
          </cell>
          <cell r="H61">
            <v>258</v>
          </cell>
          <cell r="I61">
            <v>0.33</v>
          </cell>
          <cell r="J61" t="str">
            <v>ET</v>
          </cell>
          <cell r="K61" t="str">
            <v>ET</v>
          </cell>
          <cell r="L61" t="str">
            <v>ET</v>
          </cell>
          <cell r="M61" t="str">
            <v>ET</v>
          </cell>
          <cell r="N61" t="str">
            <v>ET</v>
          </cell>
          <cell r="O61" t="str">
            <v>ET</v>
          </cell>
          <cell r="P61" t="str">
            <v>ET</v>
          </cell>
          <cell r="Q61" t="str">
            <v>ET</v>
          </cell>
          <cell r="R61" t="str">
            <v>ET</v>
          </cell>
          <cell r="S61" t="str">
            <v>ET</v>
          </cell>
        </row>
        <row r="62">
          <cell r="B62" t="str">
            <v>Insjön</v>
          </cell>
          <cell r="C62">
            <v>2013</v>
          </cell>
          <cell r="D62">
            <v>0.21</v>
          </cell>
          <cell r="E62" t="str">
            <v>ET</v>
          </cell>
          <cell r="F62" t="str">
            <v>'100% förnybart från Dala Kraft'</v>
          </cell>
          <cell r="G62">
            <v>1.1000000000000001</v>
          </cell>
          <cell r="H62">
            <v>0</v>
          </cell>
          <cell r="I62">
            <v>0</v>
          </cell>
          <cell r="J62" t="str">
            <v>ET</v>
          </cell>
          <cell r="K62" t="str">
            <v>ET</v>
          </cell>
          <cell r="L62" t="str">
            <v>ET</v>
          </cell>
          <cell r="M62" t="str">
            <v>ET</v>
          </cell>
          <cell r="N62" t="str">
            <v>ET</v>
          </cell>
          <cell r="O62" t="str">
            <v>ET</v>
          </cell>
          <cell r="P62" t="str">
            <v>ET</v>
          </cell>
          <cell r="Q62" t="str">
            <v>ET</v>
          </cell>
          <cell r="R62" t="str">
            <v>ET</v>
          </cell>
          <cell r="S62" t="str">
            <v>ET</v>
          </cell>
        </row>
        <row r="63">
          <cell r="B63" t="str">
            <v>Leksand</v>
          </cell>
          <cell r="C63">
            <v>2013</v>
          </cell>
          <cell r="D63">
            <v>1.1259999999999999</v>
          </cell>
          <cell r="E63" t="str">
            <v>ET</v>
          </cell>
          <cell r="F63" t="str">
            <v>'100% förnybar el från Dala Kraft'</v>
          </cell>
          <cell r="G63">
            <v>1.1000000000000001</v>
          </cell>
          <cell r="H63">
            <v>0</v>
          </cell>
          <cell r="I63">
            <v>0</v>
          </cell>
          <cell r="J63" t="str">
            <v>ET</v>
          </cell>
          <cell r="K63" t="str">
            <v>ET</v>
          </cell>
          <cell r="L63" t="str">
            <v>ET</v>
          </cell>
          <cell r="M63" t="str">
            <v>ET</v>
          </cell>
          <cell r="N63" t="str">
            <v>ET</v>
          </cell>
          <cell r="O63" t="str">
            <v>ET</v>
          </cell>
          <cell r="P63" t="str">
            <v>ET</v>
          </cell>
          <cell r="Q63" t="str">
            <v>ET</v>
          </cell>
          <cell r="R63" t="str">
            <v>ET</v>
          </cell>
          <cell r="S63" t="str">
            <v>ET</v>
          </cell>
        </row>
        <row r="64">
          <cell r="B64" t="str">
            <v>HVC Degerfors</v>
          </cell>
          <cell r="C64">
            <v>2013</v>
          </cell>
          <cell r="D64">
            <v>0.436</v>
          </cell>
          <cell r="E64" t="str">
            <v>ET</v>
          </cell>
          <cell r="F64" t="str">
            <v>-</v>
          </cell>
          <cell r="G64">
            <v>2.23</v>
          </cell>
          <cell r="H64">
            <v>258</v>
          </cell>
          <cell r="I64">
            <v>0.33</v>
          </cell>
          <cell r="J64" t="str">
            <v>ET</v>
          </cell>
          <cell r="K64" t="str">
            <v>ET</v>
          </cell>
          <cell r="L64" t="str">
            <v>ET</v>
          </cell>
          <cell r="M64" t="str">
            <v>ET</v>
          </cell>
          <cell r="N64" t="str">
            <v>ET</v>
          </cell>
          <cell r="O64" t="str">
            <v>ET</v>
          </cell>
          <cell r="P64" t="str">
            <v>ET</v>
          </cell>
          <cell r="Q64" t="str">
            <v>ET</v>
          </cell>
          <cell r="R64" t="str">
            <v>ET</v>
          </cell>
          <cell r="S64" t="str">
            <v>ET</v>
          </cell>
        </row>
        <row r="65">
          <cell r="B65" t="str">
            <v>Kvarnberg</v>
          </cell>
          <cell r="C65">
            <v>2013</v>
          </cell>
          <cell r="D65">
            <v>0.128</v>
          </cell>
          <cell r="E65" t="str">
            <v>ET</v>
          </cell>
          <cell r="F65" t="str">
            <v>-</v>
          </cell>
          <cell r="G65">
            <v>2.23</v>
          </cell>
          <cell r="H65">
            <v>258</v>
          </cell>
          <cell r="I65">
            <v>0.33</v>
          </cell>
          <cell r="J65" t="str">
            <v>ET</v>
          </cell>
          <cell r="K65" t="str">
            <v>ET</v>
          </cell>
          <cell r="L65" t="str">
            <v>ET</v>
          </cell>
          <cell r="M65" t="str">
            <v>ET</v>
          </cell>
          <cell r="N65" t="str">
            <v>ET</v>
          </cell>
          <cell r="O65" t="str">
            <v>ET</v>
          </cell>
          <cell r="P65" t="str">
            <v>ET</v>
          </cell>
          <cell r="Q65" t="str">
            <v>ET</v>
          </cell>
          <cell r="R65" t="str">
            <v>ET</v>
          </cell>
          <cell r="S65" t="str">
            <v>ET</v>
          </cell>
        </row>
        <row r="66">
          <cell r="B66" t="str">
            <v>Svartå</v>
          </cell>
          <cell r="C66">
            <v>2013</v>
          </cell>
          <cell r="D66">
            <v>5.2999999999999999E-2</v>
          </cell>
          <cell r="E66" t="str">
            <v>ET</v>
          </cell>
          <cell r="F66" t="str">
            <v>-</v>
          </cell>
          <cell r="G66">
            <v>2.23</v>
          </cell>
          <cell r="H66">
            <v>258</v>
          </cell>
          <cell r="I66">
            <v>0.33</v>
          </cell>
          <cell r="J66" t="str">
            <v>ET</v>
          </cell>
          <cell r="K66" t="str">
            <v>ET</v>
          </cell>
          <cell r="L66" t="str">
            <v>ET</v>
          </cell>
          <cell r="M66" t="str">
            <v>ET</v>
          </cell>
          <cell r="N66" t="str">
            <v>ET</v>
          </cell>
          <cell r="O66" t="str">
            <v>ET</v>
          </cell>
          <cell r="P66" t="str">
            <v>ET</v>
          </cell>
          <cell r="Q66" t="str">
            <v>ET</v>
          </cell>
          <cell r="R66" t="str">
            <v>ET</v>
          </cell>
          <cell r="S66" t="str">
            <v>ET</v>
          </cell>
        </row>
        <row r="67">
          <cell r="B67" t="str">
            <v>Åtorp</v>
          </cell>
          <cell r="C67">
            <v>2013</v>
          </cell>
          <cell r="D67">
            <v>1.2999999999999999E-2</v>
          </cell>
          <cell r="E67" t="str">
            <v>ET</v>
          </cell>
          <cell r="F67" t="str">
            <v>-</v>
          </cell>
          <cell r="G67">
            <v>2.23</v>
          </cell>
          <cell r="H67">
            <v>258</v>
          </cell>
          <cell r="I67">
            <v>0.33</v>
          </cell>
          <cell r="J67" t="str">
            <v>ET</v>
          </cell>
          <cell r="K67" t="str">
            <v>ET</v>
          </cell>
          <cell r="L67" t="str">
            <v>ET</v>
          </cell>
          <cell r="M67" t="str">
            <v>ET</v>
          </cell>
          <cell r="N67" t="str">
            <v>ET</v>
          </cell>
          <cell r="O67" t="str">
            <v>ET</v>
          </cell>
          <cell r="P67" t="str">
            <v>ET</v>
          </cell>
          <cell r="Q67" t="str">
            <v>ET</v>
          </cell>
          <cell r="R67" t="str">
            <v>ET</v>
          </cell>
          <cell r="S67" t="str">
            <v>ET</v>
          </cell>
        </row>
        <row r="68">
          <cell r="B68" t="str">
            <v>...</v>
          </cell>
          <cell r="C68">
            <v>2013</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row>
        <row r="69">
          <cell r="B69" t="str">
            <v>Bara</v>
          </cell>
          <cell r="C69">
            <v>2013</v>
          </cell>
          <cell r="D69">
            <v>0.113</v>
          </cell>
          <cell r="E69" t="str">
            <v>ET</v>
          </cell>
          <cell r="F69" t="str">
            <v>-</v>
          </cell>
          <cell r="G69">
            <v>2.23</v>
          </cell>
          <cell r="H69">
            <v>258</v>
          </cell>
          <cell r="I69">
            <v>0.33</v>
          </cell>
          <cell r="J69" t="str">
            <v>ET</v>
          </cell>
          <cell r="K69" t="str">
            <v>ET</v>
          </cell>
          <cell r="L69" t="str">
            <v>ET</v>
          </cell>
          <cell r="M69" t="str">
            <v>ET</v>
          </cell>
          <cell r="N69" t="str">
            <v>ET</v>
          </cell>
          <cell r="O69" t="str">
            <v>ET</v>
          </cell>
          <cell r="P69" t="str">
            <v>ET</v>
          </cell>
          <cell r="Q69" t="str">
            <v>ET</v>
          </cell>
          <cell r="R69" t="str">
            <v>ET</v>
          </cell>
          <cell r="S69" t="str">
            <v>ET</v>
          </cell>
        </row>
        <row r="70">
          <cell r="B70" t="str">
            <v>Blomstermåla</v>
          </cell>
          <cell r="C70">
            <v>2013</v>
          </cell>
          <cell r="D70">
            <v>0.05</v>
          </cell>
          <cell r="E70" t="str">
            <v>ET</v>
          </cell>
          <cell r="F70" t="str">
            <v>-</v>
          </cell>
          <cell r="G70">
            <v>2.23</v>
          </cell>
          <cell r="H70">
            <v>258</v>
          </cell>
          <cell r="I70">
            <v>0.33</v>
          </cell>
          <cell r="J70" t="str">
            <v>ET</v>
          </cell>
          <cell r="K70" t="str">
            <v>ET</v>
          </cell>
          <cell r="L70" t="str">
            <v>ET</v>
          </cell>
          <cell r="M70" t="str">
            <v>ET</v>
          </cell>
          <cell r="N70" t="str">
            <v>ET</v>
          </cell>
          <cell r="O70" t="str">
            <v>ET</v>
          </cell>
          <cell r="P70" t="str">
            <v>ET</v>
          </cell>
          <cell r="Q70" t="str">
            <v>ET</v>
          </cell>
          <cell r="R70" t="str">
            <v>ET</v>
          </cell>
          <cell r="S70" t="str">
            <v>ET</v>
          </cell>
        </row>
        <row r="71">
          <cell r="B71" t="str">
            <v>Boxholm</v>
          </cell>
          <cell r="C71">
            <v>2013</v>
          </cell>
          <cell r="D71">
            <v>1</v>
          </cell>
          <cell r="E71" t="str">
            <v>ET</v>
          </cell>
          <cell r="F71" t="str">
            <v>-</v>
          </cell>
          <cell r="G71">
            <v>2.23</v>
          </cell>
          <cell r="H71">
            <v>258</v>
          </cell>
          <cell r="I71">
            <v>0.33</v>
          </cell>
          <cell r="J71" t="str">
            <v>ET</v>
          </cell>
          <cell r="K71" t="str">
            <v>ET</v>
          </cell>
          <cell r="L71" t="str">
            <v>ET</v>
          </cell>
          <cell r="M71" t="str">
            <v>ET</v>
          </cell>
          <cell r="N71" t="str">
            <v>ET</v>
          </cell>
          <cell r="O71" t="str">
            <v>ET</v>
          </cell>
          <cell r="P71" t="str">
            <v>ET</v>
          </cell>
          <cell r="Q71" t="str">
            <v>ET</v>
          </cell>
          <cell r="R71" t="str">
            <v>ET</v>
          </cell>
          <cell r="S71" t="str">
            <v>ET</v>
          </cell>
        </row>
        <row r="72">
          <cell r="B72" t="str">
            <v>Bro</v>
          </cell>
          <cell r="C72">
            <v>2013</v>
          </cell>
          <cell r="D72">
            <v>0.28799999999999998</v>
          </cell>
          <cell r="E72" t="str">
            <v>ET</v>
          </cell>
          <cell r="F72" t="str">
            <v>-</v>
          </cell>
          <cell r="G72">
            <v>2.23</v>
          </cell>
          <cell r="H72">
            <v>258</v>
          </cell>
          <cell r="I72">
            <v>0.33</v>
          </cell>
          <cell r="J72" t="str">
            <v>ET</v>
          </cell>
          <cell r="K72" t="str">
            <v>ET</v>
          </cell>
          <cell r="L72" t="str">
            <v>ET</v>
          </cell>
          <cell r="M72" t="str">
            <v>ET</v>
          </cell>
          <cell r="N72" t="str">
            <v>ET</v>
          </cell>
          <cell r="O72" t="str">
            <v>ET</v>
          </cell>
          <cell r="P72" t="str">
            <v>ET</v>
          </cell>
          <cell r="Q72" t="str">
            <v>ET</v>
          </cell>
          <cell r="R72" t="str">
            <v>ET</v>
          </cell>
          <cell r="S72" t="str">
            <v>ET</v>
          </cell>
        </row>
        <row r="73">
          <cell r="B73" t="str">
            <v>Broby</v>
          </cell>
          <cell r="C73">
            <v>2013</v>
          </cell>
          <cell r="D73">
            <v>0.12</v>
          </cell>
          <cell r="E73" t="str">
            <v>ET</v>
          </cell>
          <cell r="F73" t="str">
            <v>-</v>
          </cell>
          <cell r="G73">
            <v>2.23</v>
          </cell>
          <cell r="H73">
            <v>258</v>
          </cell>
          <cell r="I73">
            <v>0.33</v>
          </cell>
          <cell r="J73" t="str">
            <v>ET</v>
          </cell>
          <cell r="K73" t="str">
            <v>ET</v>
          </cell>
          <cell r="L73" t="str">
            <v>ET</v>
          </cell>
          <cell r="M73" t="str">
            <v>ET</v>
          </cell>
          <cell r="N73" t="str">
            <v>ET</v>
          </cell>
          <cell r="O73" t="str">
            <v>ET</v>
          </cell>
          <cell r="P73" t="str">
            <v>ET</v>
          </cell>
          <cell r="Q73" t="str">
            <v>ET</v>
          </cell>
          <cell r="R73" t="str">
            <v>ET</v>
          </cell>
          <cell r="S73" t="str">
            <v>ET</v>
          </cell>
        </row>
        <row r="74">
          <cell r="B74" t="str">
            <v>Bålsta</v>
          </cell>
          <cell r="C74">
            <v>2013</v>
          </cell>
          <cell r="D74" t="str">
            <v>ET</v>
          </cell>
          <cell r="E74" t="str">
            <v>ET</v>
          </cell>
          <cell r="F74" t="str">
            <v>-</v>
          </cell>
          <cell r="G74">
            <v>2.23</v>
          </cell>
          <cell r="H74">
            <v>258</v>
          </cell>
          <cell r="I74">
            <v>0.33</v>
          </cell>
          <cell r="J74" t="str">
            <v>ET</v>
          </cell>
          <cell r="K74" t="str">
            <v>ET</v>
          </cell>
          <cell r="L74" t="str">
            <v>ET</v>
          </cell>
          <cell r="M74" t="str">
            <v>ET</v>
          </cell>
          <cell r="N74" t="str">
            <v>ET</v>
          </cell>
          <cell r="O74" t="str">
            <v>ET</v>
          </cell>
          <cell r="P74" t="str">
            <v>ET</v>
          </cell>
          <cell r="Q74" t="str">
            <v>ET</v>
          </cell>
          <cell r="R74" t="str">
            <v>ET</v>
          </cell>
          <cell r="S74" t="str">
            <v>ET</v>
          </cell>
        </row>
        <row r="75">
          <cell r="B75" t="str">
            <v>Bällstaberg</v>
          </cell>
          <cell r="C75">
            <v>2013</v>
          </cell>
          <cell r="D75" t="str">
            <v>ET</v>
          </cell>
          <cell r="E75" t="str">
            <v>ET</v>
          </cell>
          <cell r="F75" t="str">
            <v>-</v>
          </cell>
          <cell r="G75">
            <v>2.23</v>
          </cell>
          <cell r="H75">
            <v>258</v>
          </cell>
          <cell r="I75">
            <v>0.33</v>
          </cell>
          <cell r="J75" t="str">
            <v>ET</v>
          </cell>
          <cell r="K75" t="str">
            <v>ET</v>
          </cell>
          <cell r="L75" t="str">
            <v>ET</v>
          </cell>
          <cell r="M75" t="str">
            <v>ET</v>
          </cell>
          <cell r="N75" t="str">
            <v>ET</v>
          </cell>
          <cell r="O75" t="str">
            <v>ET</v>
          </cell>
          <cell r="P75" t="str">
            <v>ET</v>
          </cell>
          <cell r="Q75" t="str">
            <v>ET</v>
          </cell>
          <cell r="R75" t="str">
            <v>ET</v>
          </cell>
          <cell r="S75" t="str">
            <v>ET</v>
          </cell>
        </row>
        <row r="76">
          <cell r="B76" t="str">
            <v>Coop</v>
          </cell>
          <cell r="C76">
            <v>2013</v>
          </cell>
          <cell r="D76" t="str">
            <v>ET</v>
          </cell>
          <cell r="E76" t="str">
            <v>ET</v>
          </cell>
          <cell r="F76" t="str">
            <v>-</v>
          </cell>
          <cell r="G76">
            <v>2.23</v>
          </cell>
          <cell r="H76">
            <v>258</v>
          </cell>
          <cell r="I76">
            <v>0.33</v>
          </cell>
          <cell r="J76" t="str">
            <v>ET</v>
          </cell>
          <cell r="K76" t="str">
            <v>ET</v>
          </cell>
          <cell r="L76" t="str">
            <v>ET</v>
          </cell>
          <cell r="M76" t="str">
            <v>ET</v>
          </cell>
          <cell r="N76" t="str">
            <v>ET</v>
          </cell>
          <cell r="O76" t="str">
            <v>ET</v>
          </cell>
          <cell r="P76" t="str">
            <v>ET</v>
          </cell>
          <cell r="Q76" t="str">
            <v>ET</v>
          </cell>
          <cell r="R76" t="str">
            <v>ET</v>
          </cell>
          <cell r="S76" t="str">
            <v>ET</v>
          </cell>
        </row>
        <row r="77">
          <cell r="B77" t="str">
            <v>Dorotea</v>
          </cell>
          <cell r="C77">
            <v>2013</v>
          </cell>
          <cell r="D77" t="str">
            <v>ET</v>
          </cell>
          <cell r="E77" t="str">
            <v>ET</v>
          </cell>
          <cell r="F77" t="str">
            <v>-</v>
          </cell>
          <cell r="G77">
            <v>2.23</v>
          </cell>
          <cell r="H77">
            <v>258</v>
          </cell>
          <cell r="I77">
            <v>0.33</v>
          </cell>
          <cell r="J77" t="str">
            <v>ET</v>
          </cell>
          <cell r="K77" t="str">
            <v>ET</v>
          </cell>
          <cell r="L77" t="str">
            <v>ET</v>
          </cell>
          <cell r="M77" t="str">
            <v>ET</v>
          </cell>
          <cell r="N77" t="str">
            <v>ET</v>
          </cell>
          <cell r="O77" t="str">
            <v>ET</v>
          </cell>
          <cell r="P77" t="str">
            <v>ET</v>
          </cell>
          <cell r="Q77" t="str">
            <v>ET</v>
          </cell>
          <cell r="R77" t="str">
            <v>ET</v>
          </cell>
          <cell r="S77" t="str">
            <v>ET</v>
          </cell>
        </row>
        <row r="78">
          <cell r="B78" t="str">
            <v>Fliseryd</v>
          </cell>
          <cell r="C78">
            <v>2013</v>
          </cell>
          <cell r="D78">
            <v>0.04</v>
          </cell>
          <cell r="E78" t="str">
            <v>ET</v>
          </cell>
          <cell r="F78" t="str">
            <v>-</v>
          </cell>
          <cell r="G78">
            <v>2.23</v>
          </cell>
          <cell r="H78">
            <v>258</v>
          </cell>
          <cell r="I78">
            <v>0.33</v>
          </cell>
          <cell r="J78" t="str">
            <v>ET</v>
          </cell>
          <cell r="K78" t="str">
            <v>ET</v>
          </cell>
          <cell r="L78" t="str">
            <v>ET</v>
          </cell>
          <cell r="M78" t="str">
            <v>ET</v>
          </cell>
          <cell r="N78" t="str">
            <v>ET</v>
          </cell>
          <cell r="O78" t="str">
            <v>ET</v>
          </cell>
          <cell r="P78" t="str">
            <v>ET</v>
          </cell>
          <cell r="Q78" t="str">
            <v>ET</v>
          </cell>
          <cell r="R78" t="str">
            <v>ET</v>
          </cell>
          <cell r="S78" t="str">
            <v>ET</v>
          </cell>
        </row>
        <row r="79">
          <cell r="B79" t="str">
            <v>Hägernäs</v>
          </cell>
          <cell r="C79">
            <v>2013</v>
          </cell>
          <cell r="D79" t="str">
            <v>ET</v>
          </cell>
          <cell r="E79" t="str">
            <v>ET</v>
          </cell>
          <cell r="F79" t="str">
            <v>-</v>
          </cell>
          <cell r="G79">
            <v>2.23</v>
          </cell>
          <cell r="H79">
            <v>258</v>
          </cell>
          <cell r="I79">
            <v>0.33</v>
          </cell>
          <cell r="J79" t="str">
            <v>ET</v>
          </cell>
          <cell r="K79" t="str">
            <v>ET</v>
          </cell>
          <cell r="L79" t="str">
            <v>ET</v>
          </cell>
          <cell r="M79" t="str">
            <v>ET</v>
          </cell>
          <cell r="N79" t="str">
            <v>ET</v>
          </cell>
          <cell r="O79" t="str">
            <v>ET</v>
          </cell>
          <cell r="P79" t="str">
            <v>ET</v>
          </cell>
          <cell r="Q79" t="str">
            <v>ET</v>
          </cell>
          <cell r="R79" t="str">
            <v>ET</v>
          </cell>
          <cell r="S79" t="str">
            <v>ET</v>
          </cell>
        </row>
        <row r="80">
          <cell r="B80" t="str">
            <v>HÖK</v>
          </cell>
          <cell r="C80">
            <v>2013</v>
          </cell>
          <cell r="D80" t="str">
            <v>ET</v>
          </cell>
          <cell r="E80">
            <v>35.116</v>
          </cell>
          <cell r="F80" t="str">
            <v>-</v>
          </cell>
          <cell r="G80">
            <v>2.23</v>
          </cell>
          <cell r="H80">
            <v>258</v>
          </cell>
          <cell r="I80">
            <v>0.33</v>
          </cell>
          <cell r="J80" t="str">
            <v>ET</v>
          </cell>
          <cell r="K80" t="str">
            <v>ET</v>
          </cell>
          <cell r="L80" t="str">
            <v>ET</v>
          </cell>
          <cell r="M80" t="str">
            <v>ET</v>
          </cell>
          <cell r="N80" t="str">
            <v>ET</v>
          </cell>
          <cell r="O80" t="str">
            <v>ET</v>
          </cell>
          <cell r="P80" t="str">
            <v>ET</v>
          </cell>
          <cell r="Q80" t="str">
            <v>ET</v>
          </cell>
          <cell r="R80" t="str">
            <v>ET</v>
          </cell>
          <cell r="S80" t="str">
            <v>ET</v>
          </cell>
        </row>
        <row r="81">
          <cell r="B81" t="str">
            <v>Junsele</v>
          </cell>
          <cell r="C81">
            <v>2013</v>
          </cell>
          <cell r="D81" t="str">
            <v>ET</v>
          </cell>
          <cell r="E81" t="str">
            <v>ET</v>
          </cell>
          <cell r="F81" t="str">
            <v>-</v>
          </cell>
          <cell r="G81">
            <v>2.23</v>
          </cell>
          <cell r="H81">
            <v>258</v>
          </cell>
          <cell r="I81">
            <v>0.33</v>
          </cell>
          <cell r="J81" t="str">
            <v>ET</v>
          </cell>
          <cell r="K81" t="str">
            <v>ET</v>
          </cell>
          <cell r="L81" t="str">
            <v>ET</v>
          </cell>
          <cell r="M81" t="str">
            <v>ET</v>
          </cell>
          <cell r="N81" t="str">
            <v>ET</v>
          </cell>
          <cell r="O81" t="str">
            <v>ET</v>
          </cell>
          <cell r="P81" t="str">
            <v>ET</v>
          </cell>
          <cell r="Q81" t="str">
            <v>ET</v>
          </cell>
          <cell r="R81" t="str">
            <v>ET</v>
          </cell>
          <cell r="S81" t="str">
            <v>ET</v>
          </cell>
        </row>
        <row r="82">
          <cell r="B82" t="str">
            <v>Järfälla</v>
          </cell>
          <cell r="C82">
            <v>2013</v>
          </cell>
          <cell r="D82" t="str">
            <v>ET</v>
          </cell>
          <cell r="E82" t="str">
            <v>ET</v>
          </cell>
          <cell r="F82" t="str">
            <v>-</v>
          </cell>
          <cell r="G82">
            <v>2.23</v>
          </cell>
          <cell r="H82">
            <v>258</v>
          </cell>
          <cell r="I82">
            <v>0.33</v>
          </cell>
          <cell r="J82" t="str">
            <v>ET</v>
          </cell>
          <cell r="K82" t="str">
            <v>ET</v>
          </cell>
          <cell r="L82" t="str">
            <v>ET</v>
          </cell>
          <cell r="M82" t="str">
            <v>ET</v>
          </cell>
          <cell r="N82" t="str">
            <v>ET</v>
          </cell>
          <cell r="O82" t="str">
            <v>ET</v>
          </cell>
          <cell r="P82" t="str">
            <v>ET</v>
          </cell>
          <cell r="Q82" t="str">
            <v>ET</v>
          </cell>
          <cell r="R82" t="str">
            <v>ET</v>
          </cell>
          <cell r="S82" t="str">
            <v>ET</v>
          </cell>
        </row>
        <row r="83">
          <cell r="B83" t="str">
            <v>Kalmarsand</v>
          </cell>
          <cell r="C83">
            <v>2013</v>
          </cell>
          <cell r="D83" t="str">
            <v>ET</v>
          </cell>
          <cell r="E83" t="str">
            <v>ET</v>
          </cell>
          <cell r="F83" t="str">
            <v>-</v>
          </cell>
          <cell r="G83">
            <v>2.23</v>
          </cell>
          <cell r="H83">
            <v>258</v>
          </cell>
          <cell r="I83">
            <v>0.33</v>
          </cell>
          <cell r="J83" t="str">
            <v>ET</v>
          </cell>
          <cell r="K83" t="str">
            <v>ET</v>
          </cell>
          <cell r="L83" t="str">
            <v>ET</v>
          </cell>
          <cell r="M83" t="str">
            <v>ET</v>
          </cell>
          <cell r="N83" t="str">
            <v>ET</v>
          </cell>
          <cell r="O83" t="str">
            <v>ET</v>
          </cell>
          <cell r="P83" t="str">
            <v>ET</v>
          </cell>
          <cell r="Q83" t="str">
            <v>ET</v>
          </cell>
          <cell r="R83" t="str">
            <v>ET</v>
          </cell>
          <cell r="S83" t="str">
            <v>ET</v>
          </cell>
        </row>
        <row r="84">
          <cell r="B84" t="str">
            <v>Kungsängen</v>
          </cell>
          <cell r="C84">
            <v>2013</v>
          </cell>
          <cell r="D84" t="str">
            <v>ET</v>
          </cell>
          <cell r="E84" t="str">
            <v>ET</v>
          </cell>
          <cell r="F84" t="str">
            <v>-</v>
          </cell>
          <cell r="G84">
            <v>2.23</v>
          </cell>
          <cell r="H84">
            <v>258</v>
          </cell>
          <cell r="I84">
            <v>0.33</v>
          </cell>
          <cell r="J84" t="str">
            <v>ET</v>
          </cell>
          <cell r="K84" t="str">
            <v>ET</v>
          </cell>
          <cell r="L84" t="str">
            <v>ET</v>
          </cell>
          <cell r="M84" t="str">
            <v>ET</v>
          </cell>
          <cell r="N84" t="str">
            <v>ET</v>
          </cell>
          <cell r="O84" t="str">
            <v>ET</v>
          </cell>
          <cell r="P84" t="str">
            <v>ET</v>
          </cell>
          <cell r="Q84" t="str">
            <v>ET</v>
          </cell>
          <cell r="R84" t="str">
            <v>ET</v>
          </cell>
          <cell r="S84" t="str">
            <v>ET</v>
          </cell>
        </row>
        <row r="85">
          <cell r="B85" t="str">
            <v>Lagan</v>
          </cell>
          <cell r="C85">
            <v>2013</v>
          </cell>
          <cell r="D85">
            <v>0.12</v>
          </cell>
          <cell r="E85" t="str">
            <v>ET</v>
          </cell>
          <cell r="F85" t="str">
            <v>-</v>
          </cell>
          <cell r="G85">
            <v>2.23</v>
          </cell>
          <cell r="H85">
            <v>258</v>
          </cell>
          <cell r="I85">
            <v>0.33</v>
          </cell>
          <cell r="J85" t="str">
            <v>ET</v>
          </cell>
          <cell r="K85" t="str">
            <v>ET</v>
          </cell>
          <cell r="L85" t="str">
            <v>ET</v>
          </cell>
          <cell r="M85" t="str">
            <v>ET</v>
          </cell>
          <cell r="N85" t="str">
            <v>ET</v>
          </cell>
          <cell r="O85" t="str">
            <v>ET</v>
          </cell>
          <cell r="P85" t="str">
            <v>ET</v>
          </cell>
          <cell r="Q85" t="str">
            <v>ET</v>
          </cell>
          <cell r="R85" t="str">
            <v>ET</v>
          </cell>
          <cell r="S85" t="str">
            <v>ET</v>
          </cell>
        </row>
        <row r="86">
          <cell r="B86" t="str">
            <v>Lammhult</v>
          </cell>
          <cell r="C86">
            <v>2013</v>
          </cell>
          <cell r="D86">
            <v>0.17</v>
          </cell>
          <cell r="E86" t="str">
            <v>ET</v>
          </cell>
          <cell r="F86" t="str">
            <v>-</v>
          </cell>
          <cell r="G86">
            <v>2.23</v>
          </cell>
          <cell r="H86">
            <v>258</v>
          </cell>
          <cell r="I86">
            <v>0.33</v>
          </cell>
          <cell r="J86" t="str">
            <v>ET</v>
          </cell>
          <cell r="K86" t="str">
            <v>ET</v>
          </cell>
          <cell r="L86" t="str">
            <v>ET</v>
          </cell>
          <cell r="M86" t="str">
            <v>ET</v>
          </cell>
          <cell r="N86" t="str">
            <v>ET</v>
          </cell>
          <cell r="O86" t="str">
            <v>ET</v>
          </cell>
          <cell r="P86" t="str">
            <v>ET</v>
          </cell>
          <cell r="Q86" t="str">
            <v>ET</v>
          </cell>
          <cell r="R86" t="str">
            <v>ET</v>
          </cell>
          <cell r="S86" t="str">
            <v>ET</v>
          </cell>
        </row>
        <row r="87">
          <cell r="B87" t="str">
            <v>Landvetter</v>
          </cell>
          <cell r="C87">
            <v>2013</v>
          </cell>
          <cell r="D87">
            <v>0.35</v>
          </cell>
          <cell r="E87" t="str">
            <v>ET</v>
          </cell>
          <cell r="F87" t="str">
            <v>-</v>
          </cell>
          <cell r="G87">
            <v>2.23</v>
          </cell>
          <cell r="H87">
            <v>258</v>
          </cell>
          <cell r="I87">
            <v>0.33</v>
          </cell>
          <cell r="J87" t="str">
            <v>ET</v>
          </cell>
          <cell r="K87" t="str">
            <v>ET</v>
          </cell>
          <cell r="L87" t="str">
            <v>ET</v>
          </cell>
          <cell r="M87" t="str">
            <v>ET</v>
          </cell>
          <cell r="N87" t="str">
            <v>ET</v>
          </cell>
          <cell r="O87" t="str">
            <v>ET</v>
          </cell>
          <cell r="P87" t="str">
            <v>ET</v>
          </cell>
          <cell r="Q87" t="str">
            <v>ET</v>
          </cell>
          <cell r="R87" t="str">
            <v>ET</v>
          </cell>
          <cell r="S87" t="str">
            <v>ET</v>
          </cell>
        </row>
        <row r="88">
          <cell r="B88" t="str">
            <v>Lidhult</v>
          </cell>
          <cell r="C88">
            <v>2013</v>
          </cell>
          <cell r="D88">
            <v>7.3999999999999996E-2</v>
          </cell>
          <cell r="E88" t="str">
            <v>ET</v>
          </cell>
          <cell r="F88" t="str">
            <v>-</v>
          </cell>
          <cell r="G88">
            <v>2.23</v>
          </cell>
          <cell r="H88">
            <v>258</v>
          </cell>
          <cell r="I88">
            <v>0.33</v>
          </cell>
          <cell r="J88" t="str">
            <v>ET</v>
          </cell>
          <cell r="K88" t="str">
            <v>ET</v>
          </cell>
          <cell r="L88" t="str">
            <v>ET</v>
          </cell>
          <cell r="M88" t="str">
            <v>ET</v>
          </cell>
          <cell r="N88" t="str">
            <v>ET</v>
          </cell>
          <cell r="O88" t="str">
            <v>ET</v>
          </cell>
          <cell r="P88" t="str">
            <v>ET</v>
          </cell>
          <cell r="Q88" t="str">
            <v>ET</v>
          </cell>
          <cell r="R88" t="str">
            <v>ET</v>
          </cell>
          <cell r="S88" t="str">
            <v>ET</v>
          </cell>
        </row>
        <row r="89">
          <cell r="B89" t="str">
            <v>Ljungby E.ON</v>
          </cell>
          <cell r="C89">
            <v>2013</v>
          </cell>
          <cell r="D89" t="str">
            <v>ET</v>
          </cell>
          <cell r="E89" t="str">
            <v>ET</v>
          </cell>
          <cell r="F89" t="str">
            <v>-</v>
          </cell>
          <cell r="G89">
            <v>2.23</v>
          </cell>
          <cell r="H89">
            <v>258</v>
          </cell>
          <cell r="I89">
            <v>0.33</v>
          </cell>
          <cell r="J89" t="str">
            <v>ET</v>
          </cell>
          <cell r="K89" t="str">
            <v>ET</v>
          </cell>
          <cell r="L89" t="str">
            <v>ET</v>
          </cell>
          <cell r="M89" t="str">
            <v>ET</v>
          </cell>
          <cell r="N89" t="str">
            <v>ET</v>
          </cell>
          <cell r="O89" t="str">
            <v>ET</v>
          </cell>
          <cell r="P89" t="str">
            <v>ET</v>
          </cell>
          <cell r="Q89" t="str">
            <v>ET</v>
          </cell>
          <cell r="R89" t="str">
            <v>ET</v>
          </cell>
          <cell r="S89" t="str">
            <v>ET</v>
          </cell>
        </row>
        <row r="90">
          <cell r="B90" t="str">
            <v>Malmö</v>
          </cell>
          <cell r="C90">
            <v>2013</v>
          </cell>
          <cell r="D90">
            <v>18.648</v>
          </cell>
          <cell r="E90">
            <v>22.335000000000001</v>
          </cell>
          <cell r="F90" t="str">
            <v>-</v>
          </cell>
          <cell r="G90">
            <v>2.23</v>
          </cell>
          <cell r="H90">
            <v>258</v>
          </cell>
          <cell r="I90">
            <v>0.33</v>
          </cell>
          <cell r="J90" t="str">
            <v>ET</v>
          </cell>
          <cell r="K90" t="str">
            <v>ET</v>
          </cell>
          <cell r="L90" t="str">
            <v>ET</v>
          </cell>
          <cell r="M90" t="str">
            <v>ET</v>
          </cell>
          <cell r="N90" t="str">
            <v>ET</v>
          </cell>
          <cell r="O90" t="str">
            <v>ET</v>
          </cell>
          <cell r="P90" t="str">
            <v>ET</v>
          </cell>
          <cell r="Q90" t="str">
            <v>ET</v>
          </cell>
          <cell r="R90" t="str">
            <v>ET</v>
          </cell>
          <cell r="S90" t="str">
            <v>ET</v>
          </cell>
        </row>
        <row r="91">
          <cell r="B91" t="str">
            <v>Markaryd</v>
          </cell>
          <cell r="C91">
            <v>2013</v>
          </cell>
          <cell r="D91">
            <v>0.26600000000000001</v>
          </cell>
          <cell r="E91" t="str">
            <v>ET</v>
          </cell>
          <cell r="F91" t="str">
            <v>-</v>
          </cell>
          <cell r="G91">
            <v>2.23</v>
          </cell>
          <cell r="H91">
            <v>258</v>
          </cell>
          <cell r="I91">
            <v>0.33</v>
          </cell>
          <cell r="J91" t="str">
            <v>ET</v>
          </cell>
          <cell r="K91" t="str">
            <v>ET</v>
          </cell>
          <cell r="L91" t="str">
            <v>ET</v>
          </cell>
          <cell r="M91" t="str">
            <v>ET</v>
          </cell>
          <cell r="N91" t="str">
            <v>ET</v>
          </cell>
          <cell r="O91" t="str">
            <v>ET</v>
          </cell>
          <cell r="P91" t="str">
            <v>ET</v>
          </cell>
          <cell r="Q91" t="str">
            <v>ET</v>
          </cell>
          <cell r="R91" t="str">
            <v>ET</v>
          </cell>
          <cell r="S91" t="str">
            <v>ET</v>
          </cell>
        </row>
        <row r="92">
          <cell r="B92" t="str">
            <v>Mora</v>
          </cell>
          <cell r="C92">
            <v>2013</v>
          </cell>
          <cell r="D92" t="str">
            <v>ET</v>
          </cell>
          <cell r="E92" t="str">
            <v>ET</v>
          </cell>
          <cell r="F92" t="str">
            <v>-</v>
          </cell>
          <cell r="G92">
            <v>2.23</v>
          </cell>
          <cell r="H92">
            <v>258</v>
          </cell>
          <cell r="I92">
            <v>0.33</v>
          </cell>
          <cell r="J92" t="str">
            <v>ET</v>
          </cell>
          <cell r="K92" t="str">
            <v>ET</v>
          </cell>
          <cell r="L92" t="str">
            <v>ET</v>
          </cell>
          <cell r="M92" t="str">
            <v>ET</v>
          </cell>
          <cell r="N92" t="str">
            <v>ET</v>
          </cell>
          <cell r="O92" t="str">
            <v>ET</v>
          </cell>
          <cell r="P92" t="str">
            <v>ET</v>
          </cell>
          <cell r="Q92" t="str">
            <v>ET</v>
          </cell>
          <cell r="R92" t="str">
            <v>ET</v>
          </cell>
          <cell r="S92" t="str">
            <v>ET</v>
          </cell>
        </row>
        <row r="93">
          <cell r="B93" t="str">
            <v>Mölnlycke</v>
          </cell>
          <cell r="C93">
            <v>2013</v>
          </cell>
          <cell r="D93">
            <v>1.1499999999999999</v>
          </cell>
          <cell r="E93" t="str">
            <v>ET</v>
          </cell>
          <cell r="F93" t="str">
            <v>-</v>
          </cell>
          <cell r="G93">
            <v>2.23</v>
          </cell>
          <cell r="H93">
            <v>258</v>
          </cell>
          <cell r="I93">
            <v>0.33</v>
          </cell>
          <cell r="J93" t="str">
            <v>ET</v>
          </cell>
          <cell r="K93" t="str">
            <v>ET</v>
          </cell>
          <cell r="L93" t="str">
            <v>ET</v>
          </cell>
          <cell r="M93" t="str">
            <v>ET</v>
          </cell>
          <cell r="N93" t="str">
            <v>ET</v>
          </cell>
          <cell r="O93" t="str">
            <v>ET</v>
          </cell>
          <cell r="P93" t="str">
            <v>ET</v>
          </cell>
          <cell r="Q93" t="str">
            <v>ET</v>
          </cell>
          <cell r="R93" t="str">
            <v>ET</v>
          </cell>
          <cell r="S93" t="str">
            <v>ET</v>
          </cell>
        </row>
        <row r="94">
          <cell r="B94" t="str">
            <v>Mönsterås</v>
          </cell>
          <cell r="C94">
            <v>2013</v>
          </cell>
          <cell r="D94">
            <v>0.97699999999999998</v>
          </cell>
          <cell r="E94" t="str">
            <v>ET</v>
          </cell>
          <cell r="F94" t="str">
            <v>-</v>
          </cell>
          <cell r="G94">
            <v>2.23</v>
          </cell>
          <cell r="H94">
            <v>258</v>
          </cell>
          <cell r="I94">
            <v>0.33</v>
          </cell>
          <cell r="J94" t="str">
            <v>ET</v>
          </cell>
          <cell r="K94" t="str">
            <v>ET</v>
          </cell>
          <cell r="L94" t="str">
            <v>ET</v>
          </cell>
          <cell r="M94" t="str">
            <v>ET</v>
          </cell>
          <cell r="N94" t="str">
            <v>ET</v>
          </cell>
          <cell r="O94" t="str">
            <v>ET</v>
          </cell>
          <cell r="P94" t="str">
            <v>ET</v>
          </cell>
          <cell r="Q94" t="str">
            <v>ET</v>
          </cell>
          <cell r="R94" t="str">
            <v>ET</v>
          </cell>
          <cell r="S94" t="str">
            <v>ET</v>
          </cell>
        </row>
        <row r="95">
          <cell r="B95" t="str">
            <v>Nora</v>
          </cell>
          <cell r="C95">
            <v>2013</v>
          </cell>
          <cell r="D95" t="str">
            <v>ET</v>
          </cell>
          <cell r="E95" t="str">
            <v>ET</v>
          </cell>
          <cell r="F95" t="str">
            <v>-</v>
          </cell>
          <cell r="G95">
            <v>2.23</v>
          </cell>
          <cell r="H95">
            <v>258</v>
          </cell>
          <cell r="I95">
            <v>0.33</v>
          </cell>
          <cell r="J95" t="str">
            <v>ET</v>
          </cell>
          <cell r="K95" t="str">
            <v>ET</v>
          </cell>
          <cell r="L95" t="str">
            <v>ET</v>
          </cell>
          <cell r="M95" t="str">
            <v>ET</v>
          </cell>
          <cell r="N95" t="str">
            <v>ET</v>
          </cell>
          <cell r="O95" t="str">
            <v>ET</v>
          </cell>
          <cell r="P95" t="str">
            <v>ET</v>
          </cell>
          <cell r="Q95" t="str">
            <v>ET</v>
          </cell>
          <cell r="R95" t="str">
            <v>ET</v>
          </cell>
          <cell r="S95" t="str">
            <v>ET</v>
          </cell>
        </row>
        <row r="96">
          <cell r="B96" t="str">
            <v>Nordmaling</v>
          </cell>
          <cell r="C96">
            <v>2013</v>
          </cell>
          <cell r="D96" t="str">
            <v>ET</v>
          </cell>
          <cell r="E96" t="str">
            <v>ET</v>
          </cell>
          <cell r="F96" t="str">
            <v>-</v>
          </cell>
          <cell r="G96">
            <v>2.23</v>
          </cell>
          <cell r="H96">
            <v>258</v>
          </cell>
          <cell r="I96">
            <v>0.33</v>
          </cell>
          <cell r="J96" t="str">
            <v>ET</v>
          </cell>
          <cell r="K96" t="str">
            <v>ET</v>
          </cell>
          <cell r="L96" t="str">
            <v>ET</v>
          </cell>
          <cell r="M96" t="str">
            <v>ET</v>
          </cell>
          <cell r="N96" t="str">
            <v>ET</v>
          </cell>
          <cell r="O96" t="str">
            <v>ET</v>
          </cell>
          <cell r="P96" t="str">
            <v>ET</v>
          </cell>
          <cell r="Q96" t="str">
            <v>ET</v>
          </cell>
          <cell r="R96" t="str">
            <v>ET</v>
          </cell>
          <cell r="S96" t="str">
            <v>ET</v>
          </cell>
        </row>
        <row r="97">
          <cell r="B97" t="str">
            <v>Norrköping</v>
          </cell>
          <cell r="C97">
            <v>2013</v>
          </cell>
          <cell r="D97" t="str">
            <v>ET</v>
          </cell>
          <cell r="E97">
            <v>79</v>
          </cell>
          <cell r="F97" t="str">
            <v>-</v>
          </cell>
          <cell r="G97">
            <v>2.23</v>
          </cell>
          <cell r="H97">
            <v>258</v>
          </cell>
          <cell r="I97">
            <v>0.33</v>
          </cell>
          <cell r="J97" t="str">
            <v>ET</v>
          </cell>
          <cell r="K97" t="str">
            <v>ET</v>
          </cell>
          <cell r="L97" t="str">
            <v>ET</v>
          </cell>
          <cell r="M97" t="str">
            <v>ET</v>
          </cell>
          <cell r="N97" t="str">
            <v>ET</v>
          </cell>
          <cell r="O97" t="str">
            <v>ET</v>
          </cell>
          <cell r="P97" t="str">
            <v>ET</v>
          </cell>
          <cell r="Q97" t="str">
            <v>ET</v>
          </cell>
          <cell r="R97" t="str">
            <v>ET</v>
          </cell>
          <cell r="S97" t="str">
            <v>ET</v>
          </cell>
        </row>
        <row r="98">
          <cell r="B98" t="str">
            <v>Odensbacken</v>
          </cell>
          <cell r="C98">
            <v>2013</v>
          </cell>
          <cell r="D98" t="str">
            <v>ET</v>
          </cell>
          <cell r="E98" t="str">
            <v>ET</v>
          </cell>
          <cell r="F98" t="str">
            <v>-</v>
          </cell>
          <cell r="G98">
            <v>2.23</v>
          </cell>
          <cell r="H98">
            <v>258</v>
          </cell>
          <cell r="I98">
            <v>0.33</v>
          </cell>
          <cell r="J98" t="str">
            <v>ET</v>
          </cell>
          <cell r="K98" t="str">
            <v>ET</v>
          </cell>
          <cell r="L98" t="str">
            <v>ET</v>
          </cell>
          <cell r="M98" t="str">
            <v>ET</v>
          </cell>
          <cell r="N98" t="str">
            <v>ET</v>
          </cell>
          <cell r="O98" t="str">
            <v>ET</v>
          </cell>
          <cell r="P98" t="str">
            <v>ET</v>
          </cell>
          <cell r="Q98" t="str">
            <v>ET</v>
          </cell>
          <cell r="R98" t="str">
            <v>ET</v>
          </cell>
          <cell r="S98" t="str">
            <v>ET</v>
          </cell>
        </row>
        <row r="99">
          <cell r="B99" t="str">
            <v>Orsa</v>
          </cell>
          <cell r="C99">
            <v>2013</v>
          </cell>
          <cell r="D99">
            <v>0.47399999999999998</v>
          </cell>
          <cell r="E99" t="str">
            <v>ET</v>
          </cell>
          <cell r="F99" t="str">
            <v>-</v>
          </cell>
          <cell r="G99">
            <v>2.23</v>
          </cell>
          <cell r="H99">
            <v>258</v>
          </cell>
          <cell r="I99">
            <v>0.33</v>
          </cell>
          <cell r="J99" t="str">
            <v>ET</v>
          </cell>
          <cell r="K99" t="str">
            <v>ET</v>
          </cell>
          <cell r="L99" t="str">
            <v>ET</v>
          </cell>
          <cell r="M99" t="str">
            <v>ET</v>
          </cell>
          <cell r="N99" t="str">
            <v>ET</v>
          </cell>
          <cell r="O99" t="str">
            <v>ET</v>
          </cell>
          <cell r="P99" t="str">
            <v>ET</v>
          </cell>
          <cell r="Q99" t="str">
            <v>ET</v>
          </cell>
          <cell r="R99" t="str">
            <v>ET</v>
          </cell>
          <cell r="S99" t="str">
            <v>ET</v>
          </cell>
        </row>
        <row r="100">
          <cell r="B100" t="str">
            <v>Rundvik</v>
          </cell>
          <cell r="C100">
            <v>2013</v>
          </cell>
          <cell r="D100" t="str">
            <v>ET</v>
          </cell>
          <cell r="E100" t="str">
            <v>ET</v>
          </cell>
          <cell r="F100" t="str">
            <v>-</v>
          </cell>
          <cell r="G100">
            <v>2.23</v>
          </cell>
          <cell r="H100">
            <v>258</v>
          </cell>
          <cell r="I100">
            <v>0.33</v>
          </cell>
          <cell r="J100" t="str">
            <v>ET</v>
          </cell>
          <cell r="K100" t="str">
            <v>ET</v>
          </cell>
          <cell r="L100" t="str">
            <v>ET</v>
          </cell>
          <cell r="M100" t="str">
            <v>ET</v>
          </cell>
          <cell r="N100" t="str">
            <v>ET</v>
          </cell>
          <cell r="O100" t="str">
            <v>ET</v>
          </cell>
          <cell r="P100" t="str">
            <v>ET</v>
          </cell>
          <cell r="Q100" t="str">
            <v>ET</v>
          </cell>
          <cell r="R100" t="str">
            <v>ET</v>
          </cell>
          <cell r="S100" t="str">
            <v>ET</v>
          </cell>
        </row>
        <row r="101">
          <cell r="B101" t="str">
            <v>Ryd</v>
          </cell>
          <cell r="C101">
            <v>2013</v>
          </cell>
          <cell r="D101">
            <v>0.18</v>
          </cell>
          <cell r="E101" t="str">
            <v>ET</v>
          </cell>
          <cell r="F101" t="str">
            <v>-</v>
          </cell>
          <cell r="G101">
            <v>2.23</v>
          </cell>
          <cell r="H101">
            <v>258</v>
          </cell>
          <cell r="I101">
            <v>0.33</v>
          </cell>
          <cell r="J101" t="str">
            <v>ET</v>
          </cell>
          <cell r="K101" t="str">
            <v>ET</v>
          </cell>
          <cell r="L101" t="str">
            <v>ET</v>
          </cell>
          <cell r="M101" t="str">
            <v>ET</v>
          </cell>
          <cell r="N101" t="str">
            <v>ET</v>
          </cell>
          <cell r="O101" t="str">
            <v>ET</v>
          </cell>
          <cell r="P101" t="str">
            <v>ET</v>
          </cell>
          <cell r="Q101" t="str">
            <v>ET</v>
          </cell>
          <cell r="R101" t="str">
            <v>ET</v>
          </cell>
          <cell r="S101" t="str">
            <v>ET</v>
          </cell>
        </row>
        <row r="102">
          <cell r="B102" t="str">
            <v>Skinnskatteberg</v>
          </cell>
          <cell r="C102">
            <v>2013</v>
          </cell>
          <cell r="D102" t="str">
            <v>ET</v>
          </cell>
          <cell r="E102" t="str">
            <v>ET</v>
          </cell>
          <cell r="F102" t="str">
            <v>-</v>
          </cell>
          <cell r="G102">
            <v>2.23</v>
          </cell>
          <cell r="H102">
            <v>258</v>
          </cell>
          <cell r="I102">
            <v>0.33</v>
          </cell>
          <cell r="J102" t="str">
            <v>ET</v>
          </cell>
          <cell r="K102" t="str">
            <v>ET</v>
          </cell>
          <cell r="L102" t="str">
            <v>ET</v>
          </cell>
          <cell r="M102" t="str">
            <v>ET</v>
          </cell>
          <cell r="N102" t="str">
            <v>ET</v>
          </cell>
          <cell r="O102" t="str">
            <v>ET</v>
          </cell>
          <cell r="P102" t="str">
            <v>ET</v>
          </cell>
          <cell r="Q102" t="str">
            <v>ET</v>
          </cell>
          <cell r="R102" t="str">
            <v>ET</v>
          </cell>
          <cell r="S102" t="str">
            <v>ET</v>
          </cell>
        </row>
        <row r="103">
          <cell r="B103" t="str">
            <v>Skällsta</v>
          </cell>
          <cell r="C103">
            <v>2013</v>
          </cell>
          <cell r="D103" t="str">
            <v>ET</v>
          </cell>
          <cell r="E103" t="str">
            <v>ET</v>
          </cell>
          <cell r="F103" t="str">
            <v>-</v>
          </cell>
          <cell r="G103">
            <v>2.23</v>
          </cell>
          <cell r="H103">
            <v>258</v>
          </cell>
          <cell r="I103">
            <v>0.33</v>
          </cell>
          <cell r="J103" t="str">
            <v>ET</v>
          </cell>
          <cell r="K103" t="str">
            <v>ET</v>
          </cell>
          <cell r="L103" t="str">
            <v>ET</v>
          </cell>
          <cell r="M103" t="str">
            <v>ET</v>
          </cell>
          <cell r="N103" t="str">
            <v>ET</v>
          </cell>
          <cell r="O103" t="str">
            <v>ET</v>
          </cell>
          <cell r="P103" t="str">
            <v>ET</v>
          </cell>
          <cell r="Q103" t="str">
            <v>ET</v>
          </cell>
          <cell r="R103" t="str">
            <v>ET</v>
          </cell>
          <cell r="S103" t="str">
            <v>ET</v>
          </cell>
        </row>
        <row r="104">
          <cell r="B104" t="str">
            <v>Sollefteå</v>
          </cell>
          <cell r="C104">
            <v>2013</v>
          </cell>
          <cell r="D104" t="str">
            <v>ET</v>
          </cell>
          <cell r="E104" t="str">
            <v>ET</v>
          </cell>
          <cell r="F104" t="str">
            <v>-</v>
          </cell>
          <cell r="G104">
            <v>2.23</v>
          </cell>
          <cell r="H104">
            <v>258</v>
          </cell>
          <cell r="I104">
            <v>0.33</v>
          </cell>
          <cell r="J104" t="str">
            <v>ET</v>
          </cell>
          <cell r="K104" t="str">
            <v>ET</v>
          </cell>
          <cell r="L104" t="str">
            <v>ET</v>
          </cell>
          <cell r="M104" t="str">
            <v>ET</v>
          </cell>
          <cell r="N104" t="str">
            <v>ET</v>
          </cell>
          <cell r="O104" t="str">
            <v>ET</v>
          </cell>
          <cell r="P104" t="str">
            <v>ET</v>
          </cell>
          <cell r="Q104" t="str">
            <v>ET</v>
          </cell>
          <cell r="R104" t="str">
            <v>ET</v>
          </cell>
          <cell r="S104" t="str">
            <v>ET</v>
          </cell>
        </row>
        <row r="105">
          <cell r="B105" t="str">
            <v>Staffanstorp</v>
          </cell>
          <cell r="C105">
            <v>2013</v>
          </cell>
          <cell r="D105">
            <v>0.90500000000000003</v>
          </cell>
          <cell r="E105" t="str">
            <v>ET</v>
          </cell>
          <cell r="F105" t="str">
            <v>-</v>
          </cell>
          <cell r="G105">
            <v>2.23</v>
          </cell>
          <cell r="H105">
            <v>258</v>
          </cell>
          <cell r="I105">
            <v>0.33</v>
          </cell>
          <cell r="J105" t="str">
            <v>ET</v>
          </cell>
          <cell r="K105" t="str">
            <v>ET</v>
          </cell>
          <cell r="L105" t="str">
            <v>ET</v>
          </cell>
          <cell r="M105" t="str">
            <v>ET</v>
          </cell>
          <cell r="N105" t="str">
            <v>ET</v>
          </cell>
          <cell r="O105" t="str">
            <v>ET</v>
          </cell>
          <cell r="P105" t="str">
            <v>ET</v>
          </cell>
          <cell r="Q105" t="str">
            <v>ET</v>
          </cell>
          <cell r="R105" t="str">
            <v>ET</v>
          </cell>
          <cell r="S105" t="str">
            <v>ET</v>
          </cell>
        </row>
        <row r="106">
          <cell r="B106" t="str">
            <v>Strömsnäsbruk</v>
          </cell>
          <cell r="C106">
            <v>2013</v>
          </cell>
          <cell r="D106">
            <v>0.14000000000000001</v>
          </cell>
          <cell r="E106" t="str">
            <v>ET</v>
          </cell>
          <cell r="F106" t="str">
            <v>-</v>
          </cell>
          <cell r="G106">
            <v>2.23</v>
          </cell>
          <cell r="H106">
            <v>258</v>
          </cell>
          <cell r="I106">
            <v>0.33</v>
          </cell>
          <cell r="J106" t="str">
            <v>ET</v>
          </cell>
          <cell r="K106" t="str">
            <v>ET</v>
          </cell>
          <cell r="L106" t="str">
            <v>ET</v>
          </cell>
          <cell r="M106" t="str">
            <v>ET</v>
          </cell>
          <cell r="N106" t="str">
            <v>ET</v>
          </cell>
          <cell r="O106" t="str">
            <v>ET</v>
          </cell>
          <cell r="P106" t="str">
            <v>ET</v>
          </cell>
          <cell r="Q106" t="str">
            <v>ET</v>
          </cell>
          <cell r="R106" t="str">
            <v>ET</v>
          </cell>
          <cell r="S106" t="str">
            <v>ET</v>
          </cell>
        </row>
        <row r="107">
          <cell r="B107" t="str">
            <v>Svalöv</v>
          </cell>
          <cell r="C107">
            <v>2013</v>
          </cell>
          <cell r="D107">
            <v>0.41</v>
          </cell>
          <cell r="E107" t="str">
            <v>ET</v>
          </cell>
          <cell r="F107" t="str">
            <v>-</v>
          </cell>
          <cell r="G107">
            <v>2.23</v>
          </cell>
          <cell r="H107">
            <v>258</v>
          </cell>
          <cell r="I107">
            <v>0.33</v>
          </cell>
          <cell r="J107" t="str">
            <v>ET</v>
          </cell>
          <cell r="K107" t="str">
            <v>ET</v>
          </cell>
          <cell r="L107" t="str">
            <v>ET</v>
          </cell>
          <cell r="M107" t="str">
            <v>ET</v>
          </cell>
          <cell r="N107" t="str">
            <v>ET</v>
          </cell>
          <cell r="O107" t="str">
            <v>ET</v>
          </cell>
          <cell r="P107" t="str">
            <v>ET</v>
          </cell>
          <cell r="Q107" t="str">
            <v>ET</v>
          </cell>
          <cell r="R107" t="str">
            <v>ET</v>
          </cell>
          <cell r="S107" t="str">
            <v>ET</v>
          </cell>
        </row>
        <row r="108">
          <cell r="B108" t="str">
            <v>Sveg</v>
          </cell>
          <cell r="C108">
            <v>2013</v>
          </cell>
          <cell r="D108" t="str">
            <v>ET</v>
          </cell>
          <cell r="E108" t="str">
            <v>ET</v>
          </cell>
          <cell r="F108" t="str">
            <v>-</v>
          </cell>
          <cell r="G108">
            <v>2.23</v>
          </cell>
          <cell r="H108">
            <v>258</v>
          </cell>
          <cell r="I108">
            <v>0.33</v>
          </cell>
          <cell r="J108" t="str">
            <v>ET</v>
          </cell>
          <cell r="K108" t="str">
            <v>ET</v>
          </cell>
          <cell r="L108" t="str">
            <v>ET</v>
          </cell>
          <cell r="M108" t="str">
            <v>ET</v>
          </cell>
          <cell r="N108" t="str">
            <v>ET</v>
          </cell>
          <cell r="O108" t="str">
            <v>ET</v>
          </cell>
          <cell r="P108" t="str">
            <v>ET</v>
          </cell>
          <cell r="Q108" t="str">
            <v>ET</v>
          </cell>
          <cell r="R108" t="str">
            <v>ET</v>
          </cell>
          <cell r="S108" t="str">
            <v>ET</v>
          </cell>
        </row>
        <row r="109">
          <cell r="B109" t="str">
            <v>Söderköping</v>
          </cell>
          <cell r="C109">
            <v>2013</v>
          </cell>
          <cell r="D109" t="str">
            <v>ET</v>
          </cell>
          <cell r="E109" t="str">
            <v>ET</v>
          </cell>
          <cell r="F109" t="str">
            <v>-</v>
          </cell>
          <cell r="G109">
            <v>2.23</v>
          </cell>
          <cell r="H109">
            <v>258</v>
          </cell>
          <cell r="I109">
            <v>0.33</v>
          </cell>
          <cell r="J109" t="str">
            <v>ET</v>
          </cell>
          <cell r="K109" t="str">
            <v>ET</v>
          </cell>
          <cell r="L109" t="str">
            <v>ET</v>
          </cell>
          <cell r="M109" t="str">
            <v>ET</v>
          </cell>
          <cell r="N109" t="str">
            <v>ET</v>
          </cell>
          <cell r="O109" t="str">
            <v>ET</v>
          </cell>
          <cell r="P109" t="str">
            <v>ET</v>
          </cell>
          <cell r="Q109" t="str">
            <v>ET</v>
          </cell>
          <cell r="R109" t="str">
            <v>ET</v>
          </cell>
          <cell r="S109" t="str">
            <v>ET</v>
          </cell>
        </row>
        <row r="110">
          <cell r="B110" t="str">
            <v>Timrå</v>
          </cell>
          <cell r="C110">
            <v>2013</v>
          </cell>
          <cell r="D110" t="str">
            <v>ET</v>
          </cell>
          <cell r="E110" t="str">
            <v>ET</v>
          </cell>
          <cell r="F110" t="str">
            <v>-</v>
          </cell>
          <cell r="G110">
            <v>2.23</v>
          </cell>
          <cell r="H110">
            <v>258</v>
          </cell>
          <cell r="I110">
            <v>0.33</v>
          </cell>
          <cell r="J110" t="str">
            <v>ET</v>
          </cell>
          <cell r="K110" t="str">
            <v>ET</v>
          </cell>
          <cell r="L110" t="str">
            <v>ET</v>
          </cell>
          <cell r="M110" t="str">
            <v>ET</v>
          </cell>
          <cell r="N110" t="str">
            <v>ET</v>
          </cell>
          <cell r="O110" t="str">
            <v>ET</v>
          </cell>
          <cell r="P110" t="str">
            <v>ET</v>
          </cell>
          <cell r="Q110" t="str">
            <v>ET</v>
          </cell>
          <cell r="R110" t="str">
            <v>ET</v>
          </cell>
          <cell r="S110" t="str">
            <v>ET</v>
          </cell>
        </row>
        <row r="111">
          <cell r="B111" t="str">
            <v>Täby E.ON.</v>
          </cell>
          <cell r="C111">
            <v>2013</v>
          </cell>
          <cell r="D111" t="str">
            <v>ET</v>
          </cell>
          <cell r="E111" t="str">
            <v>ET</v>
          </cell>
          <cell r="F111" t="str">
            <v>-</v>
          </cell>
          <cell r="G111">
            <v>2.23</v>
          </cell>
          <cell r="H111">
            <v>258</v>
          </cell>
          <cell r="I111">
            <v>0.33</v>
          </cell>
          <cell r="J111" t="str">
            <v>ET</v>
          </cell>
          <cell r="K111" t="str">
            <v>ET</v>
          </cell>
          <cell r="L111" t="str">
            <v>ET</v>
          </cell>
          <cell r="M111" t="str">
            <v>ET</v>
          </cell>
          <cell r="N111" t="str">
            <v>ET</v>
          </cell>
          <cell r="O111" t="str">
            <v>ET</v>
          </cell>
          <cell r="P111" t="str">
            <v>ET</v>
          </cell>
          <cell r="Q111" t="str">
            <v>ET</v>
          </cell>
          <cell r="R111" t="str">
            <v>ET</v>
          </cell>
          <cell r="S111" t="str">
            <v>ET</v>
          </cell>
        </row>
        <row r="112">
          <cell r="B112" t="str">
            <v>Vallentuna</v>
          </cell>
          <cell r="C112">
            <v>2013</v>
          </cell>
          <cell r="D112" t="str">
            <v>ET</v>
          </cell>
          <cell r="E112" t="str">
            <v>ET</v>
          </cell>
          <cell r="F112" t="str">
            <v>-</v>
          </cell>
          <cell r="G112">
            <v>2.23</v>
          </cell>
          <cell r="H112">
            <v>258</v>
          </cell>
          <cell r="I112">
            <v>0.33</v>
          </cell>
          <cell r="J112" t="str">
            <v>ET</v>
          </cell>
          <cell r="K112" t="str">
            <v>ET</v>
          </cell>
          <cell r="L112" t="str">
            <v>ET</v>
          </cell>
          <cell r="M112" t="str">
            <v>ET</v>
          </cell>
          <cell r="N112" t="str">
            <v>ET</v>
          </cell>
          <cell r="O112" t="str">
            <v>ET</v>
          </cell>
          <cell r="P112" t="str">
            <v>ET</v>
          </cell>
          <cell r="Q112" t="str">
            <v>ET</v>
          </cell>
          <cell r="R112" t="str">
            <v>ET</v>
          </cell>
          <cell r="S112" t="str">
            <v>ET</v>
          </cell>
        </row>
        <row r="113">
          <cell r="B113" t="str">
            <v>Vaxholm</v>
          </cell>
          <cell r="C113">
            <v>2013</v>
          </cell>
          <cell r="D113" t="str">
            <v>ET</v>
          </cell>
          <cell r="E113" t="str">
            <v>ET</v>
          </cell>
          <cell r="F113" t="str">
            <v>-</v>
          </cell>
          <cell r="G113">
            <v>2.23</v>
          </cell>
          <cell r="H113">
            <v>258</v>
          </cell>
          <cell r="I113">
            <v>0.33</v>
          </cell>
          <cell r="J113" t="str">
            <v>ET</v>
          </cell>
          <cell r="K113" t="str">
            <v>ET</v>
          </cell>
          <cell r="L113" t="str">
            <v>ET</v>
          </cell>
          <cell r="M113" t="str">
            <v>ET</v>
          </cell>
          <cell r="N113" t="str">
            <v>ET</v>
          </cell>
          <cell r="O113" t="str">
            <v>ET</v>
          </cell>
          <cell r="P113" t="str">
            <v>ET</v>
          </cell>
          <cell r="Q113" t="str">
            <v>ET</v>
          </cell>
          <cell r="R113" t="str">
            <v>ET</v>
          </cell>
          <cell r="S113" t="str">
            <v>ET</v>
          </cell>
        </row>
        <row r="114">
          <cell r="B114" t="str">
            <v>Vilhelmina</v>
          </cell>
          <cell r="C114">
            <v>2013</v>
          </cell>
          <cell r="D114" t="str">
            <v>ET</v>
          </cell>
          <cell r="E114" t="str">
            <v>ET</v>
          </cell>
          <cell r="F114" t="str">
            <v>-</v>
          </cell>
          <cell r="G114">
            <v>2.23</v>
          </cell>
          <cell r="H114">
            <v>258</v>
          </cell>
          <cell r="I114">
            <v>0.33</v>
          </cell>
          <cell r="J114" t="str">
            <v>ET</v>
          </cell>
          <cell r="K114" t="str">
            <v>ET</v>
          </cell>
          <cell r="L114" t="str">
            <v>ET</v>
          </cell>
          <cell r="M114" t="str">
            <v>ET</v>
          </cell>
          <cell r="N114" t="str">
            <v>ET</v>
          </cell>
          <cell r="O114" t="str">
            <v>ET</v>
          </cell>
          <cell r="P114" t="str">
            <v>ET</v>
          </cell>
          <cell r="Q114" t="str">
            <v>ET</v>
          </cell>
          <cell r="R114" t="str">
            <v>ET</v>
          </cell>
          <cell r="S114" t="str">
            <v>ET</v>
          </cell>
        </row>
        <row r="115">
          <cell r="B115" t="str">
            <v>Vännäs</v>
          </cell>
          <cell r="C115">
            <v>2013</v>
          </cell>
          <cell r="D115" t="str">
            <v>ET</v>
          </cell>
          <cell r="E115" t="str">
            <v>ET</v>
          </cell>
          <cell r="F115" t="str">
            <v>-</v>
          </cell>
          <cell r="G115">
            <v>2.23</v>
          </cell>
          <cell r="H115">
            <v>258</v>
          </cell>
          <cell r="I115">
            <v>0.33</v>
          </cell>
          <cell r="J115" t="str">
            <v>ET</v>
          </cell>
          <cell r="K115" t="str">
            <v>ET</v>
          </cell>
          <cell r="L115" t="str">
            <v>ET</v>
          </cell>
          <cell r="M115" t="str">
            <v>ET</v>
          </cell>
          <cell r="N115" t="str">
            <v>ET</v>
          </cell>
          <cell r="O115" t="str">
            <v>ET</v>
          </cell>
          <cell r="P115" t="str">
            <v>ET</v>
          </cell>
          <cell r="Q115" t="str">
            <v>ET</v>
          </cell>
          <cell r="R115" t="str">
            <v>ET</v>
          </cell>
          <cell r="S115" t="str">
            <v>ET</v>
          </cell>
        </row>
        <row r="116">
          <cell r="B116" t="str">
            <v>Vännäsby</v>
          </cell>
          <cell r="C116">
            <v>2013</v>
          </cell>
          <cell r="D116" t="str">
            <v>ET</v>
          </cell>
          <cell r="E116" t="str">
            <v>ET</v>
          </cell>
          <cell r="F116" t="str">
            <v>-</v>
          </cell>
          <cell r="G116">
            <v>2.23</v>
          </cell>
          <cell r="H116">
            <v>258</v>
          </cell>
          <cell r="I116">
            <v>0.33</v>
          </cell>
          <cell r="J116" t="str">
            <v>ET</v>
          </cell>
          <cell r="K116" t="str">
            <v>ET</v>
          </cell>
          <cell r="L116" t="str">
            <v>ET</v>
          </cell>
          <cell r="M116" t="str">
            <v>ET</v>
          </cell>
          <cell r="N116" t="str">
            <v>ET</v>
          </cell>
          <cell r="O116" t="str">
            <v>ET</v>
          </cell>
          <cell r="P116" t="str">
            <v>ET</v>
          </cell>
          <cell r="Q116" t="str">
            <v>ET</v>
          </cell>
          <cell r="R116" t="str">
            <v>ET</v>
          </cell>
          <cell r="S116" t="str">
            <v>ET</v>
          </cell>
        </row>
        <row r="117">
          <cell r="B117" t="str">
            <v>VännäsInd.</v>
          </cell>
          <cell r="C117">
            <v>2013</v>
          </cell>
          <cell r="D117" t="str">
            <v>ET</v>
          </cell>
          <cell r="E117" t="str">
            <v>ET</v>
          </cell>
          <cell r="F117" t="str">
            <v>-</v>
          </cell>
          <cell r="G117">
            <v>2.23</v>
          </cell>
          <cell r="H117">
            <v>258</v>
          </cell>
          <cell r="I117">
            <v>0.33</v>
          </cell>
          <cell r="J117" t="str">
            <v>ET</v>
          </cell>
          <cell r="K117" t="str">
            <v>ET</v>
          </cell>
          <cell r="L117" t="str">
            <v>ET</v>
          </cell>
          <cell r="M117" t="str">
            <v>ET</v>
          </cell>
          <cell r="N117" t="str">
            <v>ET</v>
          </cell>
          <cell r="O117" t="str">
            <v>ET</v>
          </cell>
          <cell r="P117" t="str">
            <v>ET</v>
          </cell>
          <cell r="Q117" t="str">
            <v>ET</v>
          </cell>
          <cell r="R117" t="str">
            <v>ET</v>
          </cell>
          <cell r="S117" t="str">
            <v>ET</v>
          </cell>
        </row>
        <row r="118">
          <cell r="B118" t="str">
            <v>Västerskog</v>
          </cell>
          <cell r="C118">
            <v>2013</v>
          </cell>
          <cell r="D118" t="str">
            <v>ET</v>
          </cell>
          <cell r="E118" t="str">
            <v>ET</v>
          </cell>
          <cell r="F118" t="str">
            <v>-</v>
          </cell>
          <cell r="G118">
            <v>2.23</v>
          </cell>
          <cell r="H118">
            <v>258</v>
          </cell>
          <cell r="I118">
            <v>0.33</v>
          </cell>
          <cell r="J118" t="str">
            <v>ET</v>
          </cell>
          <cell r="K118" t="str">
            <v>ET</v>
          </cell>
          <cell r="L118" t="str">
            <v>ET</v>
          </cell>
          <cell r="M118" t="str">
            <v>ET</v>
          </cell>
          <cell r="N118" t="str">
            <v>ET</v>
          </cell>
          <cell r="O118" t="str">
            <v>ET</v>
          </cell>
          <cell r="P118" t="str">
            <v>ET</v>
          </cell>
          <cell r="Q118" t="str">
            <v>ET</v>
          </cell>
          <cell r="R118" t="str">
            <v>ET</v>
          </cell>
          <cell r="S118" t="str">
            <v>ET</v>
          </cell>
        </row>
        <row r="119">
          <cell r="B119" t="str">
            <v>Åseda</v>
          </cell>
          <cell r="C119">
            <v>2013</v>
          </cell>
          <cell r="D119">
            <v>0.29399999999999998</v>
          </cell>
          <cell r="E119" t="str">
            <v>ET</v>
          </cell>
          <cell r="F119" t="str">
            <v>-</v>
          </cell>
          <cell r="G119">
            <v>2.23</v>
          </cell>
          <cell r="H119">
            <v>258</v>
          </cell>
          <cell r="I119">
            <v>0.33</v>
          </cell>
          <cell r="J119" t="str">
            <v>ET</v>
          </cell>
          <cell r="K119" t="str">
            <v>ET</v>
          </cell>
          <cell r="L119" t="str">
            <v>ET</v>
          </cell>
          <cell r="M119" t="str">
            <v>ET</v>
          </cell>
          <cell r="N119" t="str">
            <v>ET</v>
          </cell>
          <cell r="O119" t="str">
            <v>ET</v>
          </cell>
          <cell r="P119" t="str">
            <v>ET</v>
          </cell>
          <cell r="Q119" t="str">
            <v>ET</v>
          </cell>
          <cell r="R119" t="str">
            <v>ET</v>
          </cell>
          <cell r="S119" t="str">
            <v>ET</v>
          </cell>
        </row>
        <row r="120">
          <cell r="B120" t="str">
            <v>Älmhult</v>
          </cell>
          <cell r="C120">
            <v>2013</v>
          </cell>
          <cell r="D120">
            <v>1.528</v>
          </cell>
          <cell r="E120" t="str">
            <v>ET</v>
          </cell>
          <cell r="F120" t="str">
            <v>-</v>
          </cell>
          <cell r="G120">
            <v>2.23</v>
          </cell>
          <cell r="H120">
            <v>258</v>
          </cell>
          <cell r="I120">
            <v>0.33</v>
          </cell>
          <cell r="J120" t="str">
            <v>ET</v>
          </cell>
          <cell r="K120" t="str">
            <v>ET</v>
          </cell>
          <cell r="L120" t="str">
            <v>ET</v>
          </cell>
          <cell r="M120" t="str">
            <v>ET</v>
          </cell>
          <cell r="N120" t="str">
            <v>ET</v>
          </cell>
          <cell r="O120" t="str">
            <v>ET</v>
          </cell>
          <cell r="P120" t="str">
            <v>ET</v>
          </cell>
          <cell r="Q120" t="str">
            <v>ET</v>
          </cell>
          <cell r="R120" t="str">
            <v>ET</v>
          </cell>
          <cell r="S120" t="str">
            <v>ET</v>
          </cell>
        </row>
        <row r="121">
          <cell r="B121" t="str">
            <v>Österåker</v>
          </cell>
          <cell r="C121">
            <v>2013</v>
          </cell>
          <cell r="D121" t="str">
            <v>ET</v>
          </cell>
          <cell r="E121" t="str">
            <v>ET</v>
          </cell>
          <cell r="F121" t="str">
            <v>-</v>
          </cell>
          <cell r="G121">
            <v>2.23</v>
          </cell>
          <cell r="H121">
            <v>258</v>
          </cell>
          <cell r="I121">
            <v>0.33</v>
          </cell>
          <cell r="J121" t="str">
            <v>ET</v>
          </cell>
          <cell r="K121" t="str">
            <v>ET</v>
          </cell>
          <cell r="L121" t="str">
            <v>ET</v>
          </cell>
          <cell r="M121" t="str">
            <v>ET</v>
          </cell>
          <cell r="N121" t="str">
            <v>ET</v>
          </cell>
          <cell r="O121" t="str">
            <v>ET</v>
          </cell>
          <cell r="P121" t="str">
            <v>ET</v>
          </cell>
          <cell r="Q121" t="str">
            <v>ET</v>
          </cell>
          <cell r="R121" t="str">
            <v>ET</v>
          </cell>
          <cell r="S121" t="str">
            <v>ET</v>
          </cell>
        </row>
        <row r="122">
          <cell r="B122" t="str">
            <v>Eda</v>
          </cell>
          <cell r="C122">
            <v>2013</v>
          </cell>
          <cell r="D122" t="str">
            <v>ET</v>
          </cell>
          <cell r="E122" t="str">
            <v>ET</v>
          </cell>
          <cell r="F122" t="str">
            <v>ET</v>
          </cell>
          <cell r="G122">
            <v>2.23</v>
          </cell>
          <cell r="H122">
            <v>258</v>
          </cell>
          <cell r="I122">
            <v>0.33</v>
          </cell>
          <cell r="J122" t="str">
            <v>ET</v>
          </cell>
          <cell r="K122" t="str">
            <v>ET</v>
          </cell>
          <cell r="L122" t="str">
            <v>ET</v>
          </cell>
          <cell r="M122" t="str">
            <v>ET</v>
          </cell>
          <cell r="N122" t="str">
            <v>ET</v>
          </cell>
          <cell r="O122" t="str">
            <v>ET</v>
          </cell>
          <cell r="P122" t="str">
            <v>ET</v>
          </cell>
          <cell r="Q122" t="str">
            <v>ET</v>
          </cell>
          <cell r="R122" t="str">
            <v>ET</v>
          </cell>
          <cell r="S122" t="str">
            <v>ET</v>
          </cell>
        </row>
        <row r="123">
          <cell r="B123" t="str">
            <v>Eksjö</v>
          </cell>
          <cell r="C123">
            <v>2013</v>
          </cell>
          <cell r="D123" t="str">
            <v>ET</v>
          </cell>
          <cell r="E123" t="str">
            <v>ET</v>
          </cell>
          <cell r="F123" t="str">
            <v>-</v>
          </cell>
          <cell r="G123">
            <v>2.23</v>
          </cell>
          <cell r="H123">
            <v>258</v>
          </cell>
          <cell r="I123">
            <v>0.33</v>
          </cell>
          <cell r="J123" t="str">
            <v>ET</v>
          </cell>
          <cell r="K123" t="str">
            <v>ET</v>
          </cell>
          <cell r="L123" t="str">
            <v>ET</v>
          </cell>
          <cell r="M123" t="str">
            <v>ET</v>
          </cell>
          <cell r="N123" t="str">
            <v>ET</v>
          </cell>
          <cell r="O123" t="str">
            <v>ET</v>
          </cell>
          <cell r="P123" t="str">
            <v>ET</v>
          </cell>
          <cell r="Q123" t="str">
            <v>ET</v>
          </cell>
          <cell r="R123" t="str">
            <v>ET</v>
          </cell>
          <cell r="S123" t="str">
            <v>ET</v>
          </cell>
        </row>
        <row r="124">
          <cell r="B124" t="str">
            <v>Ingatorp</v>
          </cell>
          <cell r="C124">
            <v>2013</v>
          </cell>
          <cell r="D124" t="str">
            <v>ET</v>
          </cell>
          <cell r="E124" t="str">
            <v>ET</v>
          </cell>
          <cell r="F124" t="str">
            <v>-</v>
          </cell>
          <cell r="G124">
            <v>2.23</v>
          </cell>
          <cell r="H124">
            <v>258</v>
          </cell>
          <cell r="I124">
            <v>0.33</v>
          </cell>
          <cell r="J124" t="str">
            <v>ET</v>
          </cell>
          <cell r="K124" t="str">
            <v>ET</v>
          </cell>
          <cell r="L124" t="str">
            <v>ET</v>
          </cell>
          <cell r="M124" t="str">
            <v>ET</v>
          </cell>
          <cell r="N124" t="str">
            <v>ET</v>
          </cell>
          <cell r="O124" t="str">
            <v>ET</v>
          </cell>
          <cell r="P124" t="str">
            <v>ET</v>
          </cell>
          <cell r="Q124" t="str">
            <v>ET</v>
          </cell>
          <cell r="R124" t="str">
            <v>ET</v>
          </cell>
          <cell r="S124" t="str">
            <v>ET</v>
          </cell>
        </row>
        <row r="125">
          <cell r="B125" t="str">
            <v>Mariannelund</v>
          </cell>
          <cell r="C125">
            <v>2013</v>
          </cell>
          <cell r="D125" t="str">
            <v>ET</v>
          </cell>
          <cell r="E125" t="str">
            <v>ET</v>
          </cell>
          <cell r="F125" t="str">
            <v>-</v>
          </cell>
          <cell r="G125">
            <v>2.23</v>
          </cell>
          <cell r="H125">
            <v>258</v>
          </cell>
          <cell r="I125">
            <v>0.33</v>
          </cell>
          <cell r="J125" t="str">
            <v>ET</v>
          </cell>
          <cell r="K125" t="str">
            <v>ET</v>
          </cell>
          <cell r="L125" t="str">
            <v>ET</v>
          </cell>
          <cell r="M125" t="str">
            <v>ET</v>
          </cell>
          <cell r="N125" t="str">
            <v>ET</v>
          </cell>
          <cell r="O125" t="str">
            <v>ET</v>
          </cell>
          <cell r="P125" t="str">
            <v>ET</v>
          </cell>
          <cell r="Q125" t="str">
            <v>ET</v>
          </cell>
          <cell r="R125" t="str">
            <v>ET</v>
          </cell>
          <cell r="S125" t="str">
            <v>ET</v>
          </cell>
        </row>
        <row r="126">
          <cell r="B126" t="str">
            <v>Eksta</v>
          </cell>
          <cell r="C126">
            <v>2013</v>
          </cell>
          <cell r="D126" t="str">
            <v>ET</v>
          </cell>
          <cell r="E126" t="str">
            <v>ET</v>
          </cell>
          <cell r="F126" t="str">
            <v>-</v>
          </cell>
          <cell r="G126">
            <v>2.23</v>
          </cell>
          <cell r="H126">
            <v>258</v>
          </cell>
          <cell r="I126">
            <v>0.33</v>
          </cell>
          <cell r="J126" t="str">
            <v>ET</v>
          </cell>
          <cell r="K126" t="str">
            <v>ET</v>
          </cell>
          <cell r="L126" t="str">
            <v>ET</v>
          </cell>
          <cell r="M126" t="str">
            <v>ET</v>
          </cell>
          <cell r="N126" t="str">
            <v>ET</v>
          </cell>
          <cell r="O126" t="str">
            <v>ET</v>
          </cell>
          <cell r="P126" t="str">
            <v>ET</v>
          </cell>
          <cell r="Q126" t="str">
            <v>ET</v>
          </cell>
          <cell r="R126" t="str">
            <v>ET</v>
          </cell>
          <cell r="S126" t="str">
            <v>ET</v>
          </cell>
        </row>
        <row r="127">
          <cell r="B127" t="str">
            <v>Alfta</v>
          </cell>
          <cell r="C127">
            <v>2013</v>
          </cell>
          <cell r="D127">
            <v>0.36699999999999999</v>
          </cell>
          <cell r="E127" t="str">
            <v>ET</v>
          </cell>
          <cell r="F127" t="str">
            <v>'Vattenkraft'</v>
          </cell>
          <cell r="G127">
            <v>1.1000000000000001</v>
          </cell>
          <cell r="H127">
            <v>0</v>
          </cell>
          <cell r="I127">
            <v>0</v>
          </cell>
          <cell r="J127" t="str">
            <v>ET</v>
          </cell>
          <cell r="K127" t="str">
            <v>ET</v>
          </cell>
          <cell r="L127" t="str">
            <v>ET</v>
          </cell>
          <cell r="M127" t="str">
            <v>ET</v>
          </cell>
          <cell r="N127" t="str">
            <v>ET</v>
          </cell>
          <cell r="O127" t="str">
            <v>ET</v>
          </cell>
          <cell r="P127" t="str">
            <v>ET</v>
          </cell>
          <cell r="Q127" t="str">
            <v>ET</v>
          </cell>
          <cell r="R127" t="str">
            <v>ET</v>
          </cell>
          <cell r="S127" t="str">
            <v>ET</v>
          </cell>
        </row>
        <row r="128">
          <cell r="B128" t="str">
            <v>Edsbyn</v>
          </cell>
          <cell r="C128">
            <v>2013</v>
          </cell>
          <cell r="D128">
            <v>0.17399999999999999</v>
          </cell>
          <cell r="E128" t="str">
            <v>ET</v>
          </cell>
          <cell r="F128" t="str">
            <v>'Vattenkraft'</v>
          </cell>
          <cell r="G128">
            <v>1.1000000000000001</v>
          </cell>
          <cell r="H128">
            <v>0</v>
          </cell>
          <cell r="I128">
            <v>0</v>
          </cell>
          <cell r="J128" t="str">
            <v>ET</v>
          </cell>
          <cell r="K128" t="str">
            <v>ET</v>
          </cell>
          <cell r="L128" t="str">
            <v>ET</v>
          </cell>
          <cell r="M128" t="str">
            <v>ET</v>
          </cell>
          <cell r="N128" t="str">
            <v>ET</v>
          </cell>
          <cell r="O128" t="str">
            <v>ET</v>
          </cell>
          <cell r="P128" t="str">
            <v>ET</v>
          </cell>
          <cell r="Q128" t="str">
            <v>ET</v>
          </cell>
          <cell r="R128" t="str">
            <v>ET</v>
          </cell>
          <cell r="S128" t="str">
            <v>ET</v>
          </cell>
        </row>
        <row r="129">
          <cell r="B129" t="str">
            <v>Algutsboda</v>
          </cell>
          <cell r="C129">
            <v>2013</v>
          </cell>
          <cell r="D129" t="str">
            <v>ET</v>
          </cell>
          <cell r="E129" t="str">
            <v>ET</v>
          </cell>
          <cell r="F129" t="str">
            <v>-</v>
          </cell>
          <cell r="G129">
            <v>2.23</v>
          </cell>
          <cell r="H129">
            <v>258</v>
          </cell>
          <cell r="I129">
            <v>0.33</v>
          </cell>
          <cell r="J129" t="str">
            <v>ET</v>
          </cell>
          <cell r="K129" t="str">
            <v>ET</v>
          </cell>
          <cell r="L129" t="str">
            <v>ET</v>
          </cell>
          <cell r="M129" t="str">
            <v>ET</v>
          </cell>
          <cell r="N129" t="str">
            <v>ET</v>
          </cell>
          <cell r="O129" t="str">
            <v>ET</v>
          </cell>
          <cell r="P129" t="str">
            <v>ET</v>
          </cell>
          <cell r="Q129" t="str">
            <v>ET</v>
          </cell>
          <cell r="R129" t="str">
            <v>ET</v>
          </cell>
          <cell r="S129" t="str">
            <v>ET</v>
          </cell>
        </row>
        <row r="130">
          <cell r="B130" t="str">
            <v>Broakulla</v>
          </cell>
          <cell r="C130">
            <v>2013</v>
          </cell>
          <cell r="D130" t="str">
            <v>ET</v>
          </cell>
          <cell r="E130" t="str">
            <v>ET</v>
          </cell>
          <cell r="F130" t="str">
            <v>-</v>
          </cell>
          <cell r="G130">
            <v>2.23</v>
          </cell>
          <cell r="H130">
            <v>258</v>
          </cell>
          <cell r="I130">
            <v>0.33</v>
          </cell>
          <cell r="J130" t="str">
            <v>ET</v>
          </cell>
          <cell r="K130" t="str">
            <v>ET</v>
          </cell>
          <cell r="L130" t="str">
            <v>ET</v>
          </cell>
          <cell r="M130" t="str">
            <v>ET</v>
          </cell>
          <cell r="N130" t="str">
            <v>ET</v>
          </cell>
          <cell r="O130" t="str">
            <v>ET</v>
          </cell>
          <cell r="P130" t="str">
            <v>ET</v>
          </cell>
          <cell r="Q130" t="str">
            <v>ET</v>
          </cell>
          <cell r="R130" t="str">
            <v>ET</v>
          </cell>
          <cell r="S130" t="str">
            <v>ET</v>
          </cell>
        </row>
        <row r="131">
          <cell r="B131" t="str">
            <v>Emmaboda</v>
          </cell>
          <cell r="C131">
            <v>2013</v>
          </cell>
          <cell r="D131">
            <v>1.6</v>
          </cell>
          <cell r="E131">
            <v>0</v>
          </cell>
          <cell r="F131" t="str">
            <v>'100 % förnybart'</v>
          </cell>
          <cell r="G131">
            <v>1.1000000000000001</v>
          </cell>
          <cell r="H131">
            <v>0</v>
          </cell>
          <cell r="I131">
            <v>0</v>
          </cell>
          <cell r="J131" t="str">
            <v>ET</v>
          </cell>
          <cell r="K131" t="str">
            <v>ET</v>
          </cell>
          <cell r="L131" t="str">
            <v>ET</v>
          </cell>
          <cell r="M131" t="str">
            <v>ET</v>
          </cell>
          <cell r="N131" t="str">
            <v>ET</v>
          </cell>
          <cell r="O131" t="str">
            <v>ET</v>
          </cell>
          <cell r="P131" t="str">
            <v>ET</v>
          </cell>
          <cell r="Q131" t="str">
            <v>ET</v>
          </cell>
          <cell r="R131" t="str">
            <v>ET</v>
          </cell>
          <cell r="S131" t="str">
            <v>ET</v>
          </cell>
        </row>
        <row r="132">
          <cell r="B132" t="str">
            <v>Långasjö</v>
          </cell>
          <cell r="C132">
            <v>2013</v>
          </cell>
          <cell r="D132" t="str">
            <v>ET</v>
          </cell>
          <cell r="E132" t="str">
            <v>ET</v>
          </cell>
          <cell r="F132" t="str">
            <v>-</v>
          </cell>
          <cell r="G132">
            <v>2.23</v>
          </cell>
          <cell r="H132">
            <v>258</v>
          </cell>
          <cell r="I132">
            <v>0.33</v>
          </cell>
          <cell r="J132" t="str">
            <v>ET</v>
          </cell>
          <cell r="K132" t="str">
            <v>ET</v>
          </cell>
          <cell r="L132" t="str">
            <v>ET</v>
          </cell>
          <cell r="M132" t="str">
            <v>ET</v>
          </cell>
          <cell r="N132" t="str">
            <v>ET</v>
          </cell>
          <cell r="O132" t="str">
            <v>ET</v>
          </cell>
          <cell r="P132" t="str">
            <v>ET</v>
          </cell>
          <cell r="Q132" t="str">
            <v>ET</v>
          </cell>
          <cell r="R132" t="str">
            <v>ET</v>
          </cell>
          <cell r="S132" t="str">
            <v>ET</v>
          </cell>
        </row>
        <row r="133">
          <cell r="B133" t="str">
            <v>Vissefjärda</v>
          </cell>
          <cell r="C133">
            <v>2013</v>
          </cell>
          <cell r="D133" t="str">
            <v>ET</v>
          </cell>
          <cell r="E133" t="str">
            <v>ET</v>
          </cell>
          <cell r="F133" t="str">
            <v>-</v>
          </cell>
          <cell r="G133">
            <v>2.23</v>
          </cell>
          <cell r="H133">
            <v>258</v>
          </cell>
          <cell r="I133">
            <v>0.33</v>
          </cell>
          <cell r="J133" t="str">
            <v>ET</v>
          </cell>
          <cell r="K133" t="str">
            <v>ET</v>
          </cell>
          <cell r="L133" t="str">
            <v>ET</v>
          </cell>
          <cell r="M133" t="str">
            <v>ET</v>
          </cell>
          <cell r="N133" t="str">
            <v>ET</v>
          </cell>
          <cell r="O133" t="str">
            <v>ET</v>
          </cell>
          <cell r="P133" t="str">
            <v>ET</v>
          </cell>
          <cell r="Q133" t="str">
            <v>ET</v>
          </cell>
          <cell r="R133" t="str">
            <v>ET</v>
          </cell>
          <cell r="S133" t="str">
            <v>ET</v>
          </cell>
        </row>
        <row r="134">
          <cell r="B134" t="str">
            <v>Enköping</v>
          </cell>
          <cell r="C134">
            <v>2013</v>
          </cell>
          <cell r="D134">
            <v>1</v>
          </cell>
          <cell r="E134">
            <v>11</v>
          </cell>
          <cell r="F134" t="str">
            <v>-</v>
          </cell>
          <cell r="G134">
            <v>2.23</v>
          </cell>
          <cell r="H134">
            <v>258</v>
          </cell>
          <cell r="I134">
            <v>0.33</v>
          </cell>
          <cell r="J134" t="str">
            <v>ET</v>
          </cell>
          <cell r="K134" t="str">
            <v>ET</v>
          </cell>
          <cell r="L134" t="str">
            <v>ET</v>
          </cell>
          <cell r="M134" t="str">
            <v>ET</v>
          </cell>
          <cell r="N134" t="str">
            <v>ET</v>
          </cell>
          <cell r="O134" t="str">
            <v>ET</v>
          </cell>
          <cell r="P134" t="str">
            <v>ET</v>
          </cell>
          <cell r="Q134" t="str">
            <v>ET</v>
          </cell>
          <cell r="R134" t="str">
            <v>ET</v>
          </cell>
          <cell r="S134" t="str">
            <v>ET</v>
          </cell>
        </row>
        <row r="135">
          <cell r="B135" t="str">
            <v>Bollstabruk</v>
          </cell>
          <cell r="C135">
            <v>2013</v>
          </cell>
          <cell r="D135" t="str">
            <v>ET</v>
          </cell>
          <cell r="E135" t="str">
            <v>ET</v>
          </cell>
          <cell r="F135" t="str">
            <v>-</v>
          </cell>
          <cell r="G135">
            <v>2.23</v>
          </cell>
          <cell r="H135">
            <v>258</v>
          </cell>
          <cell r="I135">
            <v>0.33</v>
          </cell>
          <cell r="J135" t="str">
            <v>ET</v>
          </cell>
          <cell r="K135" t="str">
            <v>ET</v>
          </cell>
          <cell r="L135" t="str">
            <v>ET</v>
          </cell>
          <cell r="M135" t="str">
            <v>ET</v>
          </cell>
          <cell r="N135" t="str">
            <v>ET</v>
          </cell>
          <cell r="O135" t="str">
            <v>ET</v>
          </cell>
          <cell r="P135" t="str">
            <v>ET</v>
          </cell>
          <cell r="Q135" t="str">
            <v>ET</v>
          </cell>
          <cell r="R135" t="str">
            <v>ET</v>
          </cell>
          <cell r="S135" t="str">
            <v>ET</v>
          </cell>
        </row>
        <row r="136">
          <cell r="B136" t="str">
            <v>Friggesund</v>
          </cell>
          <cell r="C136">
            <v>2013</v>
          </cell>
          <cell r="D136" t="str">
            <v>ET</v>
          </cell>
          <cell r="E136" t="str">
            <v>ET</v>
          </cell>
          <cell r="F136" t="str">
            <v>-</v>
          </cell>
          <cell r="G136">
            <v>2.23</v>
          </cell>
          <cell r="H136">
            <v>258</v>
          </cell>
          <cell r="I136">
            <v>0.33</v>
          </cell>
          <cell r="J136" t="str">
            <v>ET</v>
          </cell>
          <cell r="K136" t="str">
            <v>ET</v>
          </cell>
          <cell r="L136" t="str">
            <v>ET</v>
          </cell>
          <cell r="M136" t="str">
            <v>ET</v>
          </cell>
          <cell r="N136" t="str">
            <v>ET</v>
          </cell>
          <cell r="O136" t="str">
            <v>ET</v>
          </cell>
          <cell r="P136" t="str">
            <v>ET</v>
          </cell>
          <cell r="Q136" t="str">
            <v>ET</v>
          </cell>
          <cell r="R136" t="str">
            <v>ET</v>
          </cell>
          <cell r="S136" t="str">
            <v>ET</v>
          </cell>
        </row>
        <row r="137">
          <cell r="B137" t="str">
            <v>Funäsdalen</v>
          </cell>
          <cell r="C137">
            <v>2013</v>
          </cell>
          <cell r="D137" t="str">
            <v>ET</v>
          </cell>
          <cell r="E137" t="str">
            <v>ET</v>
          </cell>
          <cell r="F137" t="str">
            <v>-</v>
          </cell>
          <cell r="G137">
            <v>2.23</v>
          </cell>
          <cell r="H137">
            <v>258</v>
          </cell>
          <cell r="I137">
            <v>0.33</v>
          </cell>
          <cell r="J137" t="str">
            <v>ET</v>
          </cell>
          <cell r="K137" t="str">
            <v>ET</v>
          </cell>
          <cell r="L137" t="str">
            <v>ET</v>
          </cell>
          <cell r="M137" t="str">
            <v>ET</v>
          </cell>
          <cell r="N137" t="str">
            <v>ET</v>
          </cell>
          <cell r="O137" t="str">
            <v>ET</v>
          </cell>
          <cell r="P137" t="str">
            <v>ET</v>
          </cell>
          <cell r="Q137" t="str">
            <v>ET</v>
          </cell>
          <cell r="R137" t="str">
            <v>ET</v>
          </cell>
          <cell r="S137" t="str">
            <v>ET</v>
          </cell>
        </row>
        <row r="138">
          <cell r="B138" t="str">
            <v>Hede</v>
          </cell>
          <cell r="C138">
            <v>2013</v>
          </cell>
          <cell r="D138" t="str">
            <v>ET</v>
          </cell>
          <cell r="E138" t="str">
            <v>ET</v>
          </cell>
          <cell r="F138" t="str">
            <v>-</v>
          </cell>
          <cell r="G138">
            <v>2.23</v>
          </cell>
          <cell r="H138">
            <v>258</v>
          </cell>
          <cell r="I138">
            <v>0.33</v>
          </cell>
          <cell r="J138" t="str">
            <v>ET</v>
          </cell>
          <cell r="K138" t="str">
            <v>ET</v>
          </cell>
          <cell r="L138" t="str">
            <v>ET</v>
          </cell>
          <cell r="M138" t="str">
            <v>ET</v>
          </cell>
          <cell r="N138" t="str">
            <v>ET</v>
          </cell>
          <cell r="O138" t="str">
            <v>ET</v>
          </cell>
          <cell r="P138" t="str">
            <v>ET</v>
          </cell>
          <cell r="Q138" t="str">
            <v>ET</v>
          </cell>
          <cell r="R138" t="str">
            <v>ET</v>
          </cell>
          <cell r="S138" t="str">
            <v>ET</v>
          </cell>
        </row>
        <row r="139">
          <cell r="B139" t="str">
            <v>Långsele</v>
          </cell>
          <cell r="C139">
            <v>2013</v>
          </cell>
          <cell r="D139" t="str">
            <v>ET</v>
          </cell>
          <cell r="E139" t="str">
            <v>ET</v>
          </cell>
          <cell r="F139" t="str">
            <v>-</v>
          </cell>
          <cell r="G139">
            <v>2.23</v>
          </cell>
          <cell r="H139">
            <v>258</v>
          </cell>
          <cell r="I139">
            <v>0.33</v>
          </cell>
          <cell r="J139" t="str">
            <v>ET</v>
          </cell>
          <cell r="K139" t="str">
            <v>ET</v>
          </cell>
          <cell r="L139" t="str">
            <v>ET</v>
          </cell>
          <cell r="M139" t="str">
            <v>ET</v>
          </cell>
          <cell r="N139" t="str">
            <v>ET</v>
          </cell>
          <cell r="O139" t="str">
            <v>ET</v>
          </cell>
          <cell r="P139" t="str">
            <v>ET</v>
          </cell>
          <cell r="Q139" t="str">
            <v>ET</v>
          </cell>
          <cell r="R139" t="str">
            <v>ET</v>
          </cell>
          <cell r="S139" t="str">
            <v>ET</v>
          </cell>
        </row>
        <row r="140">
          <cell r="B140" t="str">
            <v>Näsåker</v>
          </cell>
          <cell r="C140">
            <v>2013</v>
          </cell>
          <cell r="D140" t="str">
            <v>ET</v>
          </cell>
          <cell r="E140" t="str">
            <v>ET</v>
          </cell>
          <cell r="F140" t="str">
            <v>-</v>
          </cell>
          <cell r="G140">
            <v>2.23</v>
          </cell>
          <cell r="H140">
            <v>258</v>
          </cell>
          <cell r="I140">
            <v>0.33</v>
          </cell>
          <cell r="J140" t="str">
            <v>ET</v>
          </cell>
          <cell r="K140" t="str">
            <v>ET</v>
          </cell>
          <cell r="L140" t="str">
            <v>ET</v>
          </cell>
          <cell r="M140" t="str">
            <v>ET</v>
          </cell>
          <cell r="N140" t="str">
            <v>ET</v>
          </cell>
          <cell r="O140" t="str">
            <v>ET</v>
          </cell>
          <cell r="P140" t="str">
            <v>ET</v>
          </cell>
          <cell r="Q140" t="str">
            <v>ET</v>
          </cell>
          <cell r="R140" t="str">
            <v>ET</v>
          </cell>
          <cell r="S140" t="str">
            <v>ET</v>
          </cell>
        </row>
        <row r="141">
          <cell r="B141" t="str">
            <v>Ramsele</v>
          </cell>
          <cell r="C141">
            <v>2013</v>
          </cell>
          <cell r="D141" t="str">
            <v>ET</v>
          </cell>
          <cell r="E141" t="str">
            <v>ET</v>
          </cell>
          <cell r="F141" t="str">
            <v>-</v>
          </cell>
          <cell r="G141">
            <v>2.23</v>
          </cell>
          <cell r="H141">
            <v>258</v>
          </cell>
          <cell r="I141">
            <v>0.33</v>
          </cell>
          <cell r="J141" t="str">
            <v>ET</v>
          </cell>
          <cell r="K141" t="str">
            <v>ET</v>
          </cell>
          <cell r="L141" t="str">
            <v>ET</v>
          </cell>
          <cell r="M141" t="str">
            <v>ET</v>
          </cell>
          <cell r="N141" t="str">
            <v>ET</v>
          </cell>
          <cell r="O141" t="str">
            <v>ET</v>
          </cell>
          <cell r="P141" t="str">
            <v>ET</v>
          </cell>
          <cell r="Q141" t="str">
            <v>ET</v>
          </cell>
          <cell r="R141" t="str">
            <v>ET</v>
          </cell>
          <cell r="S141" t="str">
            <v>ET</v>
          </cell>
        </row>
        <row r="142">
          <cell r="B142" t="str">
            <v>Eskilstuna-Torshälla</v>
          </cell>
          <cell r="C142">
            <v>2013</v>
          </cell>
          <cell r="D142">
            <v>14.08</v>
          </cell>
          <cell r="E142">
            <v>20.440000000000001</v>
          </cell>
          <cell r="F142" t="str">
            <v>'Eskilstuna Bioel'</v>
          </cell>
          <cell r="G142">
            <v>2</v>
          </cell>
          <cell r="H142">
            <v>0</v>
          </cell>
          <cell r="I142">
            <v>0</v>
          </cell>
          <cell r="J142" t="str">
            <v>ET</v>
          </cell>
          <cell r="K142" t="str">
            <v>ET</v>
          </cell>
          <cell r="L142" t="str">
            <v>ET</v>
          </cell>
          <cell r="M142" t="str">
            <v>ET</v>
          </cell>
          <cell r="N142" t="str">
            <v>ET</v>
          </cell>
          <cell r="O142" t="str">
            <v>ET</v>
          </cell>
          <cell r="P142" t="str">
            <v>ET</v>
          </cell>
          <cell r="Q142" t="str">
            <v>ET</v>
          </cell>
          <cell r="R142" t="str">
            <v>ET</v>
          </cell>
          <cell r="S142" t="str">
            <v>ET</v>
          </cell>
        </row>
        <row r="143">
          <cell r="B143" t="str">
            <v>Hällbybrunn</v>
          </cell>
          <cell r="C143">
            <v>2013</v>
          </cell>
          <cell r="D143" t="str">
            <v>ET</v>
          </cell>
          <cell r="E143" t="str">
            <v>ET</v>
          </cell>
          <cell r="F143" t="str">
            <v>-</v>
          </cell>
          <cell r="G143">
            <v>2.23</v>
          </cell>
          <cell r="H143">
            <v>258</v>
          </cell>
          <cell r="I143">
            <v>0.33</v>
          </cell>
          <cell r="J143" t="str">
            <v>ET</v>
          </cell>
          <cell r="K143" t="str">
            <v>ET</v>
          </cell>
          <cell r="L143" t="str">
            <v>ET</v>
          </cell>
          <cell r="M143" t="str">
            <v>ET</v>
          </cell>
          <cell r="N143" t="str">
            <v>ET</v>
          </cell>
          <cell r="O143" t="str">
            <v>ET</v>
          </cell>
          <cell r="P143" t="str">
            <v>ET</v>
          </cell>
          <cell r="Q143" t="str">
            <v>ET</v>
          </cell>
          <cell r="R143" t="str">
            <v>ET</v>
          </cell>
          <cell r="S143" t="str">
            <v>ET</v>
          </cell>
        </row>
        <row r="144">
          <cell r="B144" t="str">
            <v>Kvicksund</v>
          </cell>
          <cell r="C144">
            <v>2013</v>
          </cell>
          <cell r="D144">
            <v>0.02</v>
          </cell>
          <cell r="E144" t="str">
            <v>ET</v>
          </cell>
          <cell r="F144" t="str">
            <v>-</v>
          </cell>
          <cell r="G144">
            <v>2.23</v>
          </cell>
          <cell r="H144">
            <v>258</v>
          </cell>
          <cell r="I144">
            <v>0.33</v>
          </cell>
          <cell r="J144" t="str">
            <v>ET</v>
          </cell>
          <cell r="K144" t="str">
            <v>ET</v>
          </cell>
          <cell r="L144" t="str">
            <v>ET</v>
          </cell>
          <cell r="M144" t="str">
            <v>ET</v>
          </cell>
          <cell r="N144" t="str">
            <v>ET</v>
          </cell>
          <cell r="O144" t="str">
            <v>ET</v>
          </cell>
          <cell r="P144" t="str">
            <v>ET</v>
          </cell>
          <cell r="Q144" t="str">
            <v>ET</v>
          </cell>
          <cell r="R144" t="str">
            <v>ET</v>
          </cell>
          <cell r="S144" t="str">
            <v>ET</v>
          </cell>
        </row>
        <row r="145">
          <cell r="B145" t="str">
            <v>Ärla</v>
          </cell>
          <cell r="C145">
            <v>2013</v>
          </cell>
          <cell r="D145">
            <v>0.2</v>
          </cell>
          <cell r="E145" t="str">
            <v>ET</v>
          </cell>
          <cell r="F145" t="str">
            <v>-</v>
          </cell>
          <cell r="G145">
            <v>2.23</v>
          </cell>
          <cell r="H145">
            <v>258</v>
          </cell>
          <cell r="I145">
            <v>0.33</v>
          </cell>
          <cell r="J145" t="str">
            <v>ET</v>
          </cell>
          <cell r="K145" t="str">
            <v>ET</v>
          </cell>
          <cell r="L145" t="str">
            <v>ET</v>
          </cell>
          <cell r="M145" t="str">
            <v>ET</v>
          </cell>
          <cell r="N145" t="str">
            <v>ET</v>
          </cell>
          <cell r="O145" t="str">
            <v>ET</v>
          </cell>
          <cell r="P145" t="str">
            <v>ET</v>
          </cell>
          <cell r="Q145" t="str">
            <v>ET</v>
          </cell>
          <cell r="R145" t="str">
            <v>ET</v>
          </cell>
          <cell r="S145" t="str">
            <v>ET</v>
          </cell>
        </row>
        <row r="146">
          <cell r="B146" t="str">
            <v>Falköping</v>
          </cell>
          <cell r="C146">
            <v>2013</v>
          </cell>
          <cell r="D146" t="str">
            <v>ET</v>
          </cell>
          <cell r="E146" t="str">
            <v>ET</v>
          </cell>
          <cell r="F146" t="str">
            <v>'Bra Miljöval'</v>
          </cell>
          <cell r="G146">
            <v>2.23</v>
          </cell>
          <cell r="H146">
            <v>258</v>
          </cell>
          <cell r="I146">
            <v>0.33</v>
          </cell>
          <cell r="J146" t="str">
            <v>ET</v>
          </cell>
          <cell r="K146" t="str">
            <v>ET</v>
          </cell>
          <cell r="L146" t="str">
            <v>ET</v>
          </cell>
          <cell r="M146" t="str">
            <v>ET</v>
          </cell>
          <cell r="N146" t="str">
            <v>ET</v>
          </cell>
          <cell r="O146" t="str">
            <v>ET</v>
          </cell>
          <cell r="P146" t="str">
            <v>ET</v>
          </cell>
          <cell r="Q146" t="str">
            <v>ET</v>
          </cell>
          <cell r="R146" t="str">
            <v>ET</v>
          </cell>
          <cell r="S146" t="str">
            <v>ET</v>
          </cell>
        </row>
        <row r="147">
          <cell r="B147" t="str">
            <v>Floby</v>
          </cell>
          <cell r="C147">
            <v>2013</v>
          </cell>
          <cell r="D147">
            <v>0.17</v>
          </cell>
          <cell r="E147" t="str">
            <v>ET</v>
          </cell>
          <cell r="F147" t="str">
            <v>'Bra Miljöval'</v>
          </cell>
          <cell r="G147">
            <v>2.23</v>
          </cell>
          <cell r="H147">
            <v>258</v>
          </cell>
          <cell r="I147">
            <v>0.33</v>
          </cell>
          <cell r="J147" t="str">
            <v>ET</v>
          </cell>
          <cell r="K147" t="str">
            <v>ET</v>
          </cell>
          <cell r="L147" t="str">
            <v>ET</v>
          </cell>
          <cell r="M147" t="str">
            <v>ET</v>
          </cell>
          <cell r="N147" t="str">
            <v>ET</v>
          </cell>
          <cell r="O147" t="str">
            <v>ET</v>
          </cell>
          <cell r="P147" t="str">
            <v>ET</v>
          </cell>
          <cell r="Q147" t="str">
            <v>ET</v>
          </cell>
          <cell r="R147" t="str">
            <v>ET</v>
          </cell>
          <cell r="S147" t="str">
            <v>ET</v>
          </cell>
        </row>
        <row r="148">
          <cell r="B148" t="str">
            <v>Stenstorp</v>
          </cell>
          <cell r="C148">
            <v>2013</v>
          </cell>
          <cell r="D148">
            <v>0.17</v>
          </cell>
          <cell r="E148" t="str">
            <v>ET</v>
          </cell>
          <cell r="F148" t="str">
            <v>'Bra miljöval'</v>
          </cell>
          <cell r="G148">
            <v>2.23</v>
          </cell>
          <cell r="H148">
            <v>258</v>
          </cell>
          <cell r="I148">
            <v>0.33</v>
          </cell>
          <cell r="J148" t="str">
            <v>ET</v>
          </cell>
          <cell r="K148" t="str">
            <v>ET</v>
          </cell>
          <cell r="L148" t="str">
            <v>ET</v>
          </cell>
          <cell r="M148" t="str">
            <v>ET</v>
          </cell>
          <cell r="N148" t="str">
            <v>ET</v>
          </cell>
          <cell r="O148" t="str">
            <v>ET</v>
          </cell>
          <cell r="P148" t="str">
            <v>ET</v>
          </cell>
          <cell r="Q148" t="str">
            <v>ET</v>
          </cell>
          <cell r="R148" t="str">
            <v>ET</v>
          </cell>
          <cell r="S148" t="str">
            <v>ET</v>
          </cell>
        </row>
        <row r="149">
          <cell r="B149" t="str">
            <v>Falkenberg</v>
          </cell>
          <cell r="C149">
            <v>2013</v>
          </cell>
          <cell r="D149">
            <v>1.446</v>
          </cell>
          <cell r="E149" t="str">
            <v>ET</v>
          </cell>
          <cell r="F149" t="str">
            <v>'FEAB Bra Miljöval'</v>
          </cell>
          <cell r="G149">
            <v>0.9</v>
          </cell>
          <cell r="H149">
            <v>0</v>
          </cell>
          <cell r="I149">
            <v>0</v>
          </cell>
          <cell r="J149" t="str">
            <v>ET</v>
          </cell>
          <cell r="K149" t="str">
            <v>ET</v>
          </cell>
          <cell r="L149" t="str">
            <v>ET</v>
          </cell>
          <cell r="M149" t="str">
            <v>ET</v>
          </cell>
          <cell r="N149" t="str">
            <v>ET</v>
          </cell>
          <cell r="O149" t="str">
            <v>ET</v>
          </cell>
          <cell r="P149" t="str">
            <v>ET</v>
          </cell>
          <cell r="Q149" t="str">
            <v>ET</v>
          </cell>
          <cell r="R149" t="str">
            <v>ET</v>
          </cell>
          <cell r="S149" t="str">
            <v>ET</v>
          </cell>
        </row>
        <row r="150">
          <cell r="B150" t="str">
            <v>Ullared-närvärme</v>
          </cell>
          <cell r="C150">
            <v>2013</v>
          </cell>
          <cell r="D150">
            <v>3.7999999999999999E-2</v>
          </cell>
          <cell r="E150" t="str">
            <v>ET</v>
          </cell>
          <cell r="F150" t="str">
            <v>'FEAB Bra Miljöval'</v>
          </cell>
          <cell r="G150">
            <v>0.9</v>
          </cell>
          <cell r="H150">
            <v>0</v>
          </cell>
          <cell r="I150">
            <v>0</v>
          </cell>
          <cell r="J150" t="str">
            <v>ET</v>
          </cell>
          <cell r="K150" t="str">
            <v>ET</v>
          </cell>
          <cell r="L150" t="str">
            <v>ET</v>
          </cell>
          <cell r="M150" t="str">
            <v>ET</v>
          </cell>
          <cell r="N150" t="str">
            <v>ET</v>
          </cell>
          <cell r="O150" t="str">
            <v>ET</v>
          </cell>
          <cell r="P150" t="str">
            <v>ET</v>
          </cell>
          <cell r="Q150" t="str">
            <v>ET</v>
          </cell>
          <cell r="R150" t="str">
            <v>ET</v>
          </cell>
          <cell r="S150" t="str">
            <v>ET</v>
          </cell>
        </row>
        <row r="151">
          <cell r="B151" t="str">
            <v>Vessigebro-närvärme</v>
          </cell>
          <cell r="C151">
            <v>2013</v>
          </cell>
          <cell r="D151">
            <v>0.04</v>
          </cell>
          <cell r="E151" t="str">
            <v>ET</v>
          </cell>
          <cell r="F151" t="str">
            <v>-</v>
          </cell>
          <cell r="G151">
            <v>2.23</v>
          </cell>
          <cell r="H151">
            <v>258</v>
          </cell>
          <cell r="I151">
            <v>0.33</v>
          </cell>
          <cell r="J151" t="str">
            <v>ET</v>
          </cell>
          <cell r="K151" t="str">
            <v>ET</v>
          </cell>
          <cell r="L151" t="str">
            <v>ET</v>
          </cell>
          <cell r="M151" t="str">
            <v>ET</v>
          </cell>
          <cell r="N151" t="str">
            <v>ET</v>
          </cell>
          <cell r="O151" t="str">
            <v>ET</v>
          </cell>
          <cell r="P151" t="str">
            <v>ET</v>
          </cell>
          <cell r="Q151" t="str">
            <v>ET</v>
          </cell>
          <cell r="R151" t="str">
            <v>ET</v>
          </cell>
          <cell r="S151" t="str">
            <v>ET</v>
          </cell>
        </row>
        <row r="152">
          <cell r="B152" t="str">
            <v>Bjursås</v>
          </cell>
          <cell r="C152">
            <v>2013</v>
          </cell>
          <cell r="D152">
            <v>0.08</v>
          </cell>
          <cell r="E152" t="str">
            <v>ET</v>
          </cell>
          <cell r="F152" t="str">
            <v>'Egen Vindkraft'</v>
          </cell>
          <cell r="G152">
            <v>0</v>
          </cell>
          <cell r="H152">
            <v>0</v>
          </cell>
          <cell r="I152">
            <v>0</v>
          </cell>
          <cell r="J152" t="str">
            <v>ET</v>
          </cell>
          <cell r="K152" t="str">
            <v>ET</v>
          </cell>
          <cell r="L152" t="str">
            <v>ET</v>
          </cell>
          <cell r="M152" t="str">
            <v>ET</v>
          </cell>
          <cell r="N152" t="str">
            <v>ET</v>
          </cell>
          <cell r="O152" t="str">
            <v>ET</v>
          </cell>
          <cell r="P152" t="str">
            <v>ET</v>
          </cell>
          <cell r="Q152" t="str">
            <v>ET</v>
          </cell>
          <cell r="R152" t="str">
            <v>ET</v>
          </cell>
          <cell r="S152" t="str">
            <v>ET</v>
          </cell>
        </row>
        <row r="153">
          <cell r="B153" t="str">
            <v>Falun</v>
          </cell>
          <cell r="C153">
            <v>2013</v>
          </cell>
          <cell r="D153">
            <v>1.0649999999999999</v>
          </cell>
          <cell r="E153">
            <v>15.397</v>
          </cell>
          <cell r="F153" t="str">
            <v>'Egen vindkraft'</v>
          </cell>
          <cell r="G153">
            <v>0</v>
          </cell>
          <cell r="H153">
            <v>0</v>
          </cell>
          <cell r="I153">
            <v>0</v>
          </cell>
          <cell r="J153" t="str">
            <v>ET</v>
          </cell>
          <cell r="K153" t="str">
            <v>ET</v>
          </cell>
          <cell r="L153" t="str">
            <v>ET</v>
          </cell>
          <cell r="M153" t="str">
            <v>ET</v>
          </cell>
          <cell r="N153" t="str">
            <v>ET</v>
          </cell>
          <cell r="O153" t="str">
            <v>ET</v>
          </cell>
          <cell r="P153" t="str">
            <v>ET</v>
          </cell>
          <cell r="Q153" t="str">
            <v>ET</v>
          </cell>
          <cell r="R153" t="str">
            <v>ET</v>
          </cell>
          <cell r="S153" t="str">
            <v>ET</v>
          </cell>
        </row>
        <row r="154">
          <cell r="B154" t="str">
            <v>Grycksbo</v>
          </cell>
          <cell r="C154">
            <v>2013</v>
          </cell>
          <cell r="D154">
            <v>6.3500000000000001E-2</v>
          </cell>
          <cell r="E154" t="str">
            <v>ET</v>
          </cell>
          <cell r="F154" t="str">
            <v>'Egen vindkraft'</v>
          </cell>
          <cell r="G154">
            <v>0</v>
          </cell>
          <cell r="H154">
            <v>0</v>
          </cell>
          <cell r="I154">
            <v>0</v>
          </cell>
          <cell r="J154" t="str">
            <v>ET</v>
          </cell>
          <cell r="K154" t="str">
            <v>ET</v>
          </cell>
          <cell r="L154" t="str">
            <v>ET</v>
          </cell>
          <cell r="M154" t="str">
            <v>ET</v>
          </cell>
          <cell r="N154" t="str">
            <v>ET</v>
          </cell>
          <cell r="O154" t="str">
            <v>ET</v>
          </cell>
          <cell r="P154" t="str">
            <v>ET</v>
          </cell>
          <cell r="Q154" t="str">
            <v>ET</v>
          </cell>
          <cell r="R154" t="str">
            <v>ET</v>
          </cell>
          <cell r="S154" t="str">
            <v>ET</v>
          </cell>
        </row>
        <row r="155">
          <cell r="B155" t="str">
            <v>Svärdsjö</v>
          </cell>
          <cell r="C155">
            <v>2013</v>
          </cell>
          <cell r="D155">
            <v>0.10100000000000001</v>
          </cell>
          <cell r="E155" t="str">
            <v>ET</v>
          </cell>
          <cell r="F155" t="str">
            <v>'Egen Vindkraft'</v>
          </cell>
          <cell r="G155">
            <v>0</v>
          </cell>
          <cell r="H155">
            <v>0</v>
          </cell>
          <cell r="I155">
            <v>0</v>
          </cell>
          <cell r="J155" t="str">
            <v>ET</v>
          </cell>
          <cell r="K155" t="str">
            <v>ET</v>
          </cell>
          <cell r="L155" t="str">
            <v>ET</v>
          </cell>
          <cell r="M155" t="str">
            <v>ET</v>
          </cell>
          <cell r="N155" t="str">
            <v>ET</v>
          </cell>
          <cell r="O155" t="str">
            <v>ET</v>
          </cell>
          <cell r="P155" t="str">
            <v>ET</v>
          </cell>
          <cell r="Q155" t="str">
            <v>ET</v>
          </cell>
          <cell r="R155" t="str">
            <v>ET</v>
          </cell>
          <cell r="S155" t="str">
            <v>ET</v>
          </cell>
        </row>
        <row r="156">
          <cell r="B156" t="str">
            <v>Finspång</v>
          </cell>
          <cell r="C156">
            <v>2013</v>
          </cell>
          <cell r="D156" t="str">
            <v>ET</v>
          </cell>
          <cell r="E156" t="str">
            <v>ET</v>
          </cell>
          <cell r="F156" t="str">
            <v>ET</v>
          </cell>
          <cell r="G156">
            <v>2.23</v>
          </cell>
          <cell r="H156">
            <v>258</v>
          </cell>
          <cell r="I156">
            <v>0.33</v>
          </cell>
          <cell r="J156" t="str">
            <v>ET</v>
          </cell>
          <cell r="K156" t="str">
            <v>ET</v>
          </cell>
          <cell r="L156" t="str">
            <v>ET</v>
          </cell>
          <cell r="M156" t="str">
            <v>ET</v>
          </cell>
          <cell r="N156" t="str">
            <v>ET</v>
          </cell>
          <cell r="O156" t="str">
            <v>ET</v>
          </cell>
          <cell r="P156" t="str">
            <v>ET</v>
          </cell>
          <cell r="Q156" t="str">
            <v>ET</v>
          </cell>
          <cell r="R156" t="str">
            <v>ET</v>
          </cell>
          <cell r="S156">
            <v>15.8</v>
          </cell>
        </row>
        <row r="157">
          <cell r="B157" t="str">
            <v>Osby</v>
          </cell>
          <cell r="C157">
            <v>2013</v>
          </cell>
          <cell r="D157" t="str">
            <v>-</v>
          </cell>
          <cell r="E157" t="str">
            <v>-</v>
          </cell>
          <cell r="F157" t="str">
            <v>-</v>
          </cell>
          <cell r="G157" t="str">
            <v>-</v>
          </cell>
          <cell r="H157" t="str">
            <v>-</v>
          </cell>
          <cell r="I157" t="str">
            <v>-</v>
          </cell>
          <cell r="J157" t="str">
            <v>-</v>
          </cell>
          <cell r="K157" t="str">
            <v>-</v>
          </cell>
          <cell r="L157" t="str">
            <v>-</v>
          </cell>
          <cell r="M157" t="str">
            <v>-</v>
          </cell>
          <cell r="N157" t="str">
            <v>-</v>
          </cell>
          <cell r="O157" t="str">
            <v>-</v>
          </cell>
          <cell r="P157" t="str">
            <v>-</v>
          </cell>
          <cell r="Q157" t="str">
            <v>-</v>
          </cell>
          <cell r="R157" t="str">
            <v>-</v>
          </cell>
          <cell r="S157" t="str">
            <v>-</v>
          </cell>
        </row>
        <row r="158">
          <cell r="B158" t="str">
            <v>Stockholm</v>
          </cell>
          <cell r="C158">
            <v>2013</v>
          </cell>
          <cell r="D158">
            <v>121.371</v>
          </cell>
          <cell r="E158">
            <v>303.05</v>
          </cell>
          <cell r="F158" t="str">
            <v>'60% vattenkraft. 40% biokraft'</v>
          </cell>
          <cell r="G158">
            <v>6.4000000000000001E-2</v>
          </cell>
          <cell r="H158">
            <v>0</v>
          </cell>
          <cell r="I158">
            <v>0</v>
          </cell>
          <cell r="J158">
            <v>860.11500000000001</v>
          </cell>
          <cell r="K158">
            <v>0.32300000000000001</v>
          </cell>
          <cell r="L158">
            <v>139.53899999999999</v>
          </cell>
          <cell r="M158">
            <v>15.087</v>
          </cell>
          <cell r="N158">
            <v>2.0880000000000001</v>
          </cell>
          <cell r="O158">
            <v>266.06700000000001</v>
          </cell>
          <cell r="P158">
            <v>0.113</v>
          </cell>
          <cell r="Q158">
            <v>4.9400000000000004</v>
          </cell>
          <cell r="R158">
            <v>3.8420000000000001</v>
          </cell>
          <cell r="S158">
            <v>0</v>
          </cell>
        </row>
        <row r="159">
          <cell r="B159" t="str">
            <v>Täby</v>
          </cell>
          <cell r="C159">
            <v>2013</v>
          </cell>
          <cell r="D159">
            <v>1.599</v>
          </cell>
          <cell r="E159" t="str">
            <v>ET</v>
          </cell>
          <cell r="F159" t="str">
            <v>-</v>
          </cell>
          <cell r="G159">
            <v>2.23</v>
          </cell>
          <cell r="H159">
            <v>258</v>
          </cell>
          <cell r="I159">
            <v>0.33</v>
          </cell>
          <cell r="J159" t="str">
            <v>ET</v>
          </cell>
          <cell r="K159" t="str">
            <v>ET</v>
          </cell>
          <cell r="L159" t="str">
            <v>ET</v>
          </cell>
          <cell r="M159" t="str">
            <v>ET</v>
          </cell>
          <cell r="N159" t="str">
            <v>ET</v>
          </cell>
          <cell r="O159" t="str">
            <v>ET</v>
          </cell>
          <cell r="P159" t="str">
            <v>ET</v>
          </cell>
          <cell r="Q159" t="str">
            <v>ET</v>
          </cell>
          <cell r="R159" t="str">
            <v>ET</v>
          </cell>
          <cell r="S159" t="str">
            <v>ET</v>
          </cell>
        </row>
        <row r="160">
          <cell r="B160" t="str">
            <v>Bie</v>
          </cell>
          <cell r="C160">
            <v>2013</v>
          </cell>
          <cell r="D160" t="str">
            <v>-</v>
          </cell>
          <cell r="E160" t="str">
            <v>-</v>
          </cell>
          <cell r="F160" t="str">
            <v>-</v>
          </cell>
          <cell r="G160" t="str">
            <v>-</v>
          </cell>
          <cell r="H160" t="str">
            <v>-</v>
          </cell>
          <cell r="I160" t="str">
            <v>-</v>
          </cell>
          <cell r="J160" t="str">
            <v>-</v>
          </cell>
          <cell r="K160" t="str">
            <v>-</v>
          </cell>
          <cell r="L160" t="str">
            <v>-</v>
          </cell>
          <cell r="M160" t="str">
            <v>-</v>
          </cell>
          <cell r="N160" t="str">
            <v>-</v>
          </cell>
          <cell r="O160" t="str">
            <v>-</v>
          </cell>
          <cell r="P160" t="str">
            <v>-</v>
          </cell>
          <cell r="Q160" t="str">
            <v>-</v>
          </cell>
          <cell r="R160" t="str">
            <v>-</v>
          </cell>
          <cell r="S160" t="str">
            <v>-</v>
          </cell>
        </row>
        <row r="161">
          <cell r="B161" t="str">
            <v>Björkvik</v>
          </cell>
          <cell r="C161">
            <v>2013</v>
          </cell>
          <cell r="D161" t="str">
            <v>-</v>
          </cell>
          <cell r="E161" t="str">
            <v>-</v>
          </cell>
          <cell r="F161" t="str">
            <v>-</v>
          </cell>
          <cell r="G161" t="str">
            <v>-</v>
          </cell>
          <cell r="H161" t="str">
            <v>-</v>
          </cell>
          <cell r="I161" t="str">
            <v>-</v>
          </cell>
          <cell r="J161" t="str">
            <v>-</v>
          </cell>
          <cell r="K161" t="str">
            <v>-</v>
          </cell>
          <cell r="L161" t="str">
            <v>-</v>
          </cell>
          <cell r="M161" t="str">
            <v>-</v>
          </cell>
          <cell r="N161" t="str">
            <v>-</v>
          </cell>
          <cell r="O161" t="str">
            <v>-</v>
          </cell>
          <cell r="P161" t="str">
            <v>-</v>
          </cell>
          <cell r="Q161" t="str">
            <v>-</v>
          </cell>
          <cell r="R161" t="str">
            <v>-</v>
          </cell>
          <cell r="S161" t="str">
            <v>-</v>
          </cell>
        </row>
        <row r="162">
          <cell r="B162" t="str">
            <v>Gimmersta Floda</v>
          </cell>
          <cell r="C162">
            <v>2013</v>
          </cell>
          <cell r="D162" t="str">
            <v>-</v>
          </cell>
          <cell r="E162" t="str">
            <v>-</v>
          </cell>
          <cell r="F162" t="str">
            <v>-</v>
          </cell>
          <cell r="G162" t="str">
            <v>-</v>
          </cell>
          <cell r="H162" t="str">
            <v>-</v>
          </cell>
          <cell r="I162" t="str">
            <v>-</v>
          </cell>
          <cell r="J162" t="str">
            <v>-</v>
          </cell>
          <cell r="K162" t="str">
            <v>-</v>
          </cell>
          <cell r="L162" t="str">
            <v>-</v>
          </cell>
          <cell r="M162" t="str">
            <v>-</v>
          </cell>
          <cell r="N162" t="str">
            <v>-</v>
          </cell>
          <cell r="O162" t="str">
            <v>-</v>
          </cell>
          <cell r="P162" t="str">
            <v>-</v>
          </cell>
          <cell r="Q162" t="str">
            <v>-</v>
          </cell>
          <cell r="R162" t="str">
            <v>-</v>
          </cell>
          <cell r="S162" t="str">
            <v>-</v>
          </cell>
        </row>
        <row r="163">
          <cell r="B163" t="str">
            <v>Forssjö</v>
          </cell>
          <cell r="C163">
            <v>2013</v>
          </cell>
          <cell r="D163" t="str">
            <v>-</v>
          </cell>
          <cell r="E163" t="str">
            <v>-</v>
          </cell>
          <cell r="F163" t="str">
            <v>-</v>
          </cell>
          <cell r="G163" t="str">
            <v>-</v>
          </cell>
          <cell r="H163" t="str">
            <v>-</v>
          </cell>
          <cell r="I163" t="str">
            <v>-</v>
          </cell>
          <cell r="J163" t="str">
            <v>-</v>
          </cell>
          <cell r="K163" t="str">
            <v>-</v>
          </cell>
          <cell r="L163" t="str">
            <v>-</v>
          </cell>
          <cell r="M163" t="str">
            <v>-</v>
          </cell>
          <cell r="N163" t="str">
            <v>-</v>
          </cell>
          <cell r="O163" t="str">
            <v>-</v>
          </cell>
          <cell r="P163" t="str">
            <v>-</v>
          </cell>
          <cell r="Q163" t="str">
            <v>-</v>
          </cell>
          <cell r="R163" t="str">
            <v>-</v>
          </cell>
          <cell r="S163" t="str">
            <v>-</v>
          </cell>
        </row>
        <row r="164">
          <cell r="B164" t="str">
            <v>Julita</v>
          </cell>
          <cell r="C164">
            <v>2013</v>
          </cell>
          <cell r="D164" t="str">
            <v>-</v>
          </cell>
          <cell r="E164" t="str">
            <v>-</v>
          </cell>
          <cell r="F164" t="str">
            <v>-</v>
          </cell>
          <cell r="G164" t="str">
            <v>-</v>
          </cell>
          <cell r="H164" t="str">
            <v>-</v>
          </cell>
          <cell r="I164" t="str">
            <v>-</v>
          </cell>
          <cell r="J164" t="str">
            <v>-</v>
          </cell>
          <cell r="K164" t="str">
            <v>-</v>
          </cell>
          <cell r="L164" t="str">
            <v>-</v>
          </cell>
          <cell r="M164" t="str">
            <v>-</v>
          </cell>
          <cell r="N164" t="str">
            <v>-</v>
          </cell>
          <cell r="O164" t="str">
            <v>-</v>
          </cell>
          <cell r="P164" t="str">
            <v>-</v>
          </cell>
          <cell r="Q164" t="str">
            <v>-</v>
          </cell>
          <cell r="R164" t="str">
            <v>-</v>
          </cell>
          <cell r="S164" t="str">
            <v>-</v>
          </cell>
        </row>
        <row r="165">
          <cell r="B165" t="str">
            <v>Sköldinge</v>
          </cell>
          <cell r="C165">
            <v>2013</v>
          </cell>
          <cell r="D165" t="str">
            <v>-</v>
          </cell>
          <cell r="E165" t="str">
            <v>-</v>
          </cell>
          <cell r="F165" t="str">
            <v>-</v>
          </cell>
          <cell r="G165" t="str">
            <v>-</v>
          </cell>
          <cell r="H165" t="str">
            <v>-</v>
          </cell>
          <cell r="I165" t="str">
            <v>-</v>
          </cell>
          <cell r="J165" t="str">
            <v>-</v>
          </cell>
          <cell r="K165" t="str">
            <v>-</v>
          </cell>
          <cell r="L165" t="str">
            <v>-</v>
          </cell>
          <cell r="M165" t="str">
            <v>-</v>
          </cell>
          <cell r="N165" t="str">
            <v>-</v>
          </cell>
          <cell r="O165" t="str">
            <v>-</v>
          </cell>
          <cell r="P165" t="str">
            <v>-</v>
          </cell>
          <cell r="Q165" t="str">
            <v>-</v>
          </cell>
          <cell r="R165" t="str">
            <v>-</v>
          </cell>
          <cell r="S165" t="str">
            <v>-</v>
          </cell>
        </row>
        <row r="166">
          <cell r="B166" t="str">
            <v>Strångsjö</v>
          </cell>
          <cell r="C166">
            <v>2013</v>
          </cell>
          <cell r="D166" t="str">
            <v>-</v>
          </cell>
          <cell r="E166" t="str">
            <v>-</v>
          </cell>
          <cell r="F166" t="str">
            <v>-</v>
          </cell>
          <cell r="G166" t="str">
            <v>-</v>
          </cell>
          <cell r="H166" t="str">
            <v>-</v>
          </cell>
          <cell r="I166" t="str">
            <v>-</v>
          </cell>
          <cell r="J166" t="str">
            <v>-</v>
          </cell>
          <cell r="K166" t="str">
            <v>-</v>
          </cell>
          <cell r="L166" t="str">
            <v>-</v>
          </cell>
          <cell r="M166" t="str">
            <v>-</v>
          </cell>
          <cell r="N166" t="str">
            <v>-</v>
          </cell>
          <cell r="O166" t="str">
            <v>-</v>
          </cell>
          <cell r="P166" t="str">
            <v>-</v>
          </cell>
          <cell r="Q166" t="str">
            <v>-</v>
          </cell>
          <cell r="R166" t="str">
            <v>-</v>
          </cell>
          <cell r="S166" t="str">
            <v>-</v>
          </cell>
        </row>
        <row r="167">
          <cell r="B167" t="str">
            <v>Valla</v>
          </cell>
          <cell r="C167">
            <v>2013</v>
          </cell>
          <cell r="D167" t="str">
            <v>-</v>
          </cell>
          <cell r="E167" t="str">
            <v>-</v>
          </cell>
          <cell r="F167" t="str">
            <v>-</v>
          </cell>
          <cell r="G167" t="str">
            <v>-</v>
          </cell>
          <cell r="H167" t="str">
            <v>-</v>
          </cell>
          <cell r="I167" t="str">
            <v>-</v>
          </cell>
          <cell r="J167" t="str">
            <v>-</v>
          </cell>
          <cell r="K167" t="str">
            <v>-</v>
          </cell>
          <cell r="L167" t="str">
            <v>-</v>
          </cell>
          <cell r="M167" t="str">
            <v>-</v>
          </cell>
          <cell r="N167" t="str">
            <v>-</v>
          </cell>
          <cell r="O167" t="str">
            <v>-</v>
          </cell>
          <cell r="P167" t="str">
            <v>-</v>
          </cell>
          <cell r="Q167" t="str">
            <v>-</v>
          </cell>
          <cell r="R167" t="str">
            <v>-</v>
          </cell>
          <cell r="S167" t="str">
            <v>-</v>
          </cell>
        </row>
        <row r="168">
          <cell r="B168" t="str">
            <v>Gislaved</v>
          </cell>
          <cell r="C168">
            <v>2013</v>
          </cell>
          <cell r="D168" t="str">
            <v>ET</v>
          </cell>
          <cell r="E168" t="str">
            <v>ET</v>
          </cell>
          <cell r="F168" t="str">
            <v>'förnybart'</v>
          </cell>
          <cell r="G168">
            <v>1.1000000000000001</v>
          </cell>
          <cell r="H168">
            <v>0</v>
          </cell>
          <cell r="I168">
            <v>0</v>
          </cell>
          <cell r="J168" t="str">
            <v>ET</v>
          </cell>
          <cell r="K168" t="str">
            <v>ET</v>
          </cell>
          <cell r="L168" t="str">
            <v>ET</v>
          </cell>
          <cell r="M168" t="str">
            <v>ET</v>
          </cell>
          <cell r="N168" t="str">
            <v>ET</v>
          </cell>
          <cell r="O168" t="str">
            <v>ET</v>
          </cell>
          <cell r="P168" t="str">
            <v>ET</v>
          </cell>
          <cell r="Q168" t="str">
            <v>ET</v>
          </cell>
          <cell r="R168" t="str">
            <v>ET</v>
          </cell>
          <cell r="S168" t="str">
            <v>ET</v>
          </cell>
        </row>
        <row r="169">
          <cell r="B169" t="str">
            <v>Henja</v>
          </cell>
          <cell r="C169">
            <v>2013</v>
          </cell>
          <cell r="D169" t="str">
            <v>-</v>
          </cell>
          <cell r="E169" t="str">
            <v>-</v>
          </cell>
          <cell r="F169" t="str">
            <v>-</v>
          </cell>
          <cell r="G169" t="str">
            <v>-</v>
          </cell>
          <cell r="H169" t="str">
            <v>-</v>
          </cell>
          <cell r="I169" t="str">
            <v>-</v>
          </cell>
          <cell r="J169" t="str">
            <v>-</v>
          </cell>
          <cell r="K169" t="str">
            <v>-</v>
          </cell>
          <cell r="L169" t="str">
            <v>-</v>
          </cell>
          <cell r="M169" t="str">
            <v>-</v>
          </cell>
          <cell r="N169" t="str">
            <v>-</v>
          </cell>
          <cell r="O169" t="str">
            <v>-</v>
          </cell>
          <cell r="P169" t="str">
            <v>-</v>
          </cell>
          <cell r="Q169" t="str">
            <v>-</v>
          </cell>
          <cell r="R169" t="str">
            <v>-</v>
          </cell>
          <cell r="S169" t="str">
            <v>-</v>
          </cell>
        </row>
        <row r="170">
          <cell r="B170" t="str">
            <v>Hestra</v>
          </cell>
          <cell r="C170">
            <v>2013</v>
          </cell>
          <cell r="D170" t="str">
            <v>ET</v>
          </cell>
          <cell r="E170" t="str">
            <v>ET</v>
          </cell>
          <cell r="F170" t="str">
            <v>-</v>
          </cell>
          <cell r="G170">
            <v>2.23</v>
          </cell>
          <cell r="H170">
            <v>258</v>
          </cell>
          <cell r="I170">
            <v>0.33</v>
          </cell>
          <cell r="J170" t="str">
            <v>ET</v>
          </cell>
          <cell r="K170" t="str">
            <v>ET</v>
          </cell>
          <cell r="L170" t="str">
            <v>ET</v>
          </cell>
          <cell r="M170" t="str">
            <v>ET</v>
          </cell>
          <cell r="N170" t="str">
            <v>ET</v>
          </cell>
          <cell r="O170" t="str">
            <v>ET</v>
          </cell>
          <cell r="P170" t="str">
            <v>ET</v>
          </cell>
          <cell r="Q170" t="str">
            <v>ET</v>
          </cell>
          <cell r="R170" t="str">
            <v>ET</v>
          </cell>
          <cell r="S170" t="str">
            <v>ET</v>
          </cell>
        </row>
        <row r="171">
          <cell r="B171" t="str">
            <v>Reftele</v>
          </cell>
          <cell r="C171">
            <v>2013</v>
          </cell>
          <cell r="D171" t="str">
            <v>ET</v>
          </cell>
          <cell r="E171" t="str">
            <v>ET</v>
          </cell>
          <cell r="F171" t="str">
            <v>-</v>
          </cell>
          <cell r="G171">
            <v>2.23</v>
          </cell>
          <cell r="H171">
            <v>258</v>
          </cell>
          <cell r="I171">
            <v>0.33</v>
          </cell>
          <cell r="J171" t="str">
            <v>ET</v>
          </cell>
          <cell r="K171" t="str">
            <v>ET</v>
          </cell>
          <cell r="L171" t="str">
            <v>ET</v>
          </cell>
          <cell r="M171" t="str">
            <v>ET</v>
          </cell>
          <cell r="N171" t="str">
            <v>ET</v>
          </cell>
          <cell r="O171" t="str">
            <v>ET</v>
          </cell>
          <cell r="P171" t="str">
            <v>ET</v>
          </cell>
          <cell r="Q171" t="str">
            <v>ET</v>
          </cell>
          <cell r="R171" t="str">
            <v>ET</v>
          </cell>
          <cell r="S171" t="str">
            <v>ET</v>
          </cell>
        </row>
        <row r="172">
          <cell r="B172" t="str">
            <v>Hemse</v>
          </cell>
          <cell r="C172">
            <v>2013</v>
          </cell>
          <cell r="D172">
            <v>0.28999999999999998</v>
          </cell>
          <cell r="E172" t="str">
            <v>ET</v>
          </cell>
          <cell r="F172" t="str">
            <v>-</v>
          </cell>
          <cell r="G172">
            <v>2.23</v>
          </cell>
          <cell r="H172">
            <v>258</v>
          </cell>
          <cell r="I172">
            <v>0.33</v>
          </cell>
          <cell r="J172" t="str">
            <v>ET</v>
          </cell>
          <cell r="K172" t="str">
            <v>ET</v>
          </cell>
          <cell r="L172" t="str">
            <v>ET</v>
          </cell>
          <cell r="M172" t="str">
            <v>ET</v>
          </cell>
          <cell r="N172" t="str">
            <v>ET</v>
          </cell>
          <cell r="O172" t="str">
            <v>ET</v>
          </cell>
          <cell r="P172" t="str">
            <v>ET</v>
          </cell>
          <cell r="Q172" t="str">
            <v>ET</v>
          </cell>
          <cell r="R172" t="str">
            <v>ET</v>
          </cell>
          <cell r="S172" t="str">
            <v>ET</v>
          </cell>
        </row>
        <row r="173">
          <cell r="B173" t="str">
            <v>Klintehamn</v>
          </cell>
          <cell r="C173">
            <v>2013</v>
          </cell>
          <cell r="D173">
            <v>0.02</v>
          </cell>
          <cell r="E173" t="str">
            <v>ET</v>
          </cell>
          <cell r="F173" t="str">
            <v>-</v>
          </cell>
          <cell r="G173">
            <v>2.23</v>
          </cell>
          <cell r="H173">
            <v>258</v>
          </cell>
          <cell r="I173">
            <v>0.33</v>
          </cell>
          <cell r="J173" t="str">
            <v>ET</v>
          </cell>
          <cell r="K173" t="str">
            <v>ET</v>
          </cell>
          <cell r="L173" t="str">
            <v>ET</v>
          </cell>
          <cell r="M173" t="str">
            <v>ET</v>
          </cell>
          <cell r="N173" t="str">
            <v>ET</v>
          </cell>
          <cell r="O173" t="str">
            <v>ET</v>
          </cell>
          <cell r="P173" t="str">
            <v>ET</v>
          </cell>
          <cell r="Q173" t="str">
            <v>ET</v>
          </cell>
          <cell r="R173" t="str">
            <v>ET</v>
          </cell>
          <cell r="S173" t="str">
            <v>ET</v>
          </cell>
        </row>
        <row r="174">
          <cell r="B174" t="str">
            <v>Slite</v>
          </cell>
          <cell r="C174">
            <v>2013</v>
          </cell>
          <cell r="D174">
            <v>0.82</v>
          </cell>
          <cell r="E174" t="str">
            <v>ET</v>
          </cell>
          <cell r="F174" t="str">
            <v>-</v>
          </cell>
          <cell r="G174">
            <v>2.23</v>
          </cell>
          <cell r="H174">
            <v>258</v>
          </cell>
          <cell r="I174">
            <v>0.33</v>
          </cell>
          <cell r="J174" t="str">
            <v>ET</v>
          </cell>
          <cell r="K174" t="str">
            <v>ET</v>
          </cell>
          <cell r="L174" t="str">
            <v>ET</v>
          </cell>
          <cell r="M174" t="str">
            <v>ET</v>
          </cell>
          <cell r="N174" t="str">
            <v>ET</v>
          </cell>
          <cell r="O174" t="str">
            <v>ET</v>
          </cell>
          <cell r="P174" t="str">
            <v>ET</v>
          </cell>
          <cell r="Q174" t="str">
            <v>ET</v>
          </cell>
          <cell r="R174" t="str">
            <v>ET</v>
          </cell>
          <cell r="S174" t="str">
            <v>ET</v>
          </cell>
        </row>
        <row r="175">
          <cell r="B175" t="str">
            <v>Visby</v>
          </cell>
          <cell r="C175">
            <v>2013</v>
          </cell>
          <cell r="D175">
            <v>2.5499999999999998</v>
          </cell>
          <cell r="E175" t="str">
            <v>ET</v>
          </cell>
          <cell r="F175" t="str">
            <v>-</v>
          </cell>
          <cell r="G175">
            <v>2.23</v>
          </cell>
          <cell r="H175">
            <v>258</v>
          </cell>
          <cell r="I175">
            <v>0.33</v>
          </cell>
          <cell r="J175" t="str">
            <v>ET</v>
          </cell>
          <cell r="K175" t="str">
            <v>ET</v>
          </cell>
          <cell r="L175" t="str">
            <v>ET</v>
          </cell>
          <cell r="M175" t="str">
            <v>ET</v>
          </cell>
          <cell r="N175" t="str">
            <v>ET</v>
          </cell>
          <cell r="O175" t="str">
            <v>ET</v>
          </cell>
          <cell r="P175" t="str">
            <v>ET</v>
          </cell>
          <cell r="Q175" t="str">
            <v>ET</v>
          </cell>
          <cell r="R175" t="str">
            <v>ET</v>
          </cell>
          <cell r="S175" t="str">
            <v>ET</v>
          </cell>
        </row>
        <row r="176">
          <cell r="B176" t="str">
            <v>Gällivare-Malmberget</v>
          </cell>
          <cell r="C176">
            <v>2013</v>
          </cell>
          <cell r="D176">
            <v>1.1000000000000001</v>
          </cell>
          <cell r="E176">
            <v>0.59</v>
          </cell>
          <cell r="F176" t="str">
            <v>-</v>
          </cell>
          <cell r="G176">
            <v>2.23</v>
          </cell>
          <cell r="H176">
            <v>258</v>
          </cell>
          <cell r="I176">
            <v>0.33</v>
          </cell>
          <cell r="J176" t="str">
            <v>ET</v>
          </cell>
          <cell r="K176" t="str">
            <v>ET</v>
          </cell>
          <cell r="L176" t="str">
            <v>ET</v>
          </cell>
          <cell r="M176" t="str">
            <v>ET</v>
          </cell>
          <cell r="N176" t="str">
            <v>ET</v>
          </cell>
          <cell r="O176" t="str">
            <v>ET</v>
          </cell>
          <cell r="P176" t="str">
            <v>ET</v>
          </cell>
          <cell r="Q176" t="str">
            <v>ET</v>
          </cell>
          <cell r="R176" t="str">
            <v>ET</v>
          </cell>
          <cell r="S176" t="str">
            <v>ET</v>
          </cell>
        </row>
        <row r="177">
          <cell r="B177" t="str">
            <v>Gävle</v>
          </cell>
          <cell r="C177">
            <v>2013</v>
          </cell>
          <cell r="D177">
            <v>1.87</v>
          </cell>
          <cell r="E177">
            <v>18.2</v>
          </cell>
          <cell r="F177" t="str">
            <v>'Källmärkt Gävle Energi'</v>
          </cell>
          <cell r="G177">
            <v>0.03</v>
          </cell>
          <cell r="H177">
            <v>0</v>
          </cell>
          <cell r="I177">
            <v>0</v>
          </cell>
          <cell r="J177" t="str">
            <v>ET</v>
          </cell>
          <cell r="K177" t="str">
            <v>ET</v>
          </cell>
          <cell r="L177" t="str">
            <v>ET</v>
          </cell>
          <cell r="M177" t="str">
            <v>ET</v>
          </cell>
          <cell r="N177" t="str">
            <v>ET</v>
          </cell>
          <cell r="O177" t="str">
            <v>ET</v>
          </cell>
          <cell r="P177" t="str">
            <v>ET</v>
          </cell>
          <cell r="Q177" t="str">
            <v>ET</v>
          </cell>
          <cell r="R177" t="str">
            <v>ET</v>
          </cell>
          <cell r="S177" t="str">
            <v>ET</v>
          </cell>
        </row>
        <row r="178">
          <cell r="B178" t="str">
            <v>Göteborg. Partille. Ale</v>
          </cell>
          <cell r="C178">
            <v>2013</v>
          </cell>
          <cell r="D178">
            <v>62.796999999999997</v>
          </cell>
          <cell r="E178">
            <v>22.92</v>
          </cell>
          <cell r="F178" t="str">
            <v>'Bra Miljöval'</v>
          </cell>
          <cell r="G178">
            <v>1.1299999999999999</v>
          </cell>
          <cell r="H178">
            <v>5.5</v>
          </cell>
          <cell r="I178">
            <v>0</v>
          </cell>
          <cell r="J178">
            <v>153.1</v>
          </cell>
          <cell r="K178">
            <v>0.52300000000000002</v>
          </cell>
          <cell r="L178">
            <v>202.54</v>
          </cell>
          <cell r="M178">
            <v>21.67</v>
          </cell>
          <cell r="N178">
            <v>0</v>
          </cell>
          <cell r="O178">
            <v>73.87</v>
          </cell>
          <cell r="P178">
            <v>4.2000000000000003E-2</v>
          </cell>
          <cell r="Q178">
            <v>39.9</v>
          </cell>
          <cell r="R178">
            <v>1.49</v>
          </cell>
          <cell r="S178">
            <v>0.2</v>
          </cell>
        </row>
        <row r="179">
          <cell r="B179" t="str">
            <v>Göteborg. Övrigt: Bra Miljöval</v>
          </cell>
          <cell r="C179">
            <v>2013</v>
          </cell>
          <cell r="D179">
            <v>2.23</v>
          </cell>
          <cell r="E179" t="str">
            <v>ET</v>
          </cell>
          <cell r="F179" t="str">
            <v>'Bra Miljöval'</v>
          </cell>
          <cell r="G179">
            <v>1.1200000000000001</v>
          </cell>
          <cell r="H179">
            <v>5.54</v>
          </cell>
          <cell r="I179">
            <v>0</v>
          </cell>
          <cell r="J179" t="str">
            <v>ET</v>
          </cell>
          <cell r="K179" t="str">
            <v>ET</v>
          </cell>
          <cell r="L179" t="str">
            <v>ET</v>
          </cell>
          <cell r="M179" t="str">
            <v>ET</v>
          </cell>
          <cell r="N179" t="str">
            <v>ET</v>
          </cell>
          <cell r="O179" t="str">
            <v>ET</v>
          </cell>
          <cell r="P179" t="str">
            <v>ET</v>
          </cell>
          <cell r="Q179" t="str">
            <v>ET</v>
          </cell>
          <cell r="R179" t="str">
            <v>ET</v>
          </cell>
          <cell r="S179" t="str">
            <v>ET</v>
          </cell>
        </row>
        <row r="180">
          <cell r="B180" t="str">
            <v>Götene</v>
          </cell>
          <cell r="C180">
            <v>2013</v>
          </cell>
          <cell r="D180" t="str">
            <v>ET</v>
          </cell>
          <cell r="E180" t="str">
            <v>ET</v>
          </cell>
          <cell r="F180" t="str">
            <v>-</v>
          </cell>
          <cell r="G180">
            <v>2.23</v>
          </cell>
          <cell r="H180">
            <v>258</v>
          </cell>
          <cell r="I180">
            <v>0.33</v>
          </cell>
          <cell r="J180" t="str">
            <v>ET</v>
          </cell>
          <cell r="K180" t="str">
            <v>ET</v>
          </cell>
          <cell r="L180" t="str">
            <v>ET</v>
          </cell>
          <cell r="M180" t="str">
            <v>ET</v>
          </cell>
          <cell r="N180" t="str">
            <v>ET</v>
          </cell>
          <cell r="O180" t="str">
            <v>ET</v>
          </cell>
          <cell r="P180" t="str">
            <v>ET</v>
          </cell>
          <cell r="Q180" t="str">
            <v>ET</v>
          </cell>
          <cell r="R180" t="str">
            <v>ET</v>
          </cell>
          <cell r="S180" t="str">
            <v>ET</v>
          </cell>
        </row>
        <row r="181">
          <cell r="B181" t="str">
            <v>Hällekis</v>
          </cell>
          <cell r="C181">
            <v>2013</v>
          </cell>
          <cell r="D181" t="str">
            <v>ET</v>
          </cell>
          <cell r="E181" t="str">
            <v>ET</v>
          </cell>
          <cell r="F181" t="str">
            <v>'Vindkraft'</v>
          </cell>
          <cell r="G181">
            <v>0.05</v>
          </cell>
          <cell r="H181">
            <v>15</v>
          </cell>
          <cell r="I181">
            <v>0</v>
          </cell>
          <cell r="J181" t="str">
            <v>ET</v>
          </cell>
          <cell r="K181" t="str">
            <v>ET</v>
          </cell>
          <cell r="L181" t="str">
            <v>ET</v>
          </cell>
          <cell r="M181" t="str">
            <v>ET</v>
          </cell>
          <cell r="N181" t="str">
            <v>ET</v>
          </cell>
          <cell r="O181" t="str">
            <v>ET</v>
          </cell>
          <cell r="P181" t="str">
            <v>ET</v>
          </cell>
          <cell r="Q181" t="str">
            <v>ET</v>
          </cell>
          <cell r="R181" t="str">
            <v>ET</v>
          </cell>
          <cell r="S181" t="str">
            <v>ET</v>
          </cell>
        </row>
        <row r="182">
          <cell r="B182" t="str">
            <v>Habo</v>
          </cell>
          <cell r="C182">
            <v>2013</v>
          </cell>
          <cell r="D182">
            <v>0.27</v>
          </cell>
          <cell r="E182" t="str">
            <v>ET</v>
          </cell>
          <cell r="F182" t="str">
            <v>-</v>
          </cell>
          <cell r="G182">
            <v>2.23</v>
          </cell>
          <cell r="H182">
            <v>258</v>
          </cell>
          <cell r="I182">
            <v>0.33</v>
          </cell>
          <cell r="J182" t="str">
            <v>ET</v>
          </cell>
          <cell r="K182" t="str">
            <v>ET</v>
          </cell>
          <cell r="L182" t="str">
            <v>ET</v>
          </cell>
          <cell r="M182" t="str">
            <v>ET</v>
          </cell>
          <cell r="N182" t="str">
            <v>ET</v>
          </cell>
          <cell r="O182" t="str">
            <v>ET</v>
          </cell>
          <cell r="P182" t="str">
            <v>ET</v>
          </cell>
          <cell r="Q182" t="str">
            <v>ET</v>
          </cell>
          <cell r="R182" t="str">
            <v>ET</v>
          </cell>
          <cell r="S182" t="str">
            <v>ET</v>
          </cell>
        </row>
        <row r="183">
          <cell r="B183" t="str">
            <v>Ekshärad</v>
          </cell>
          <cell r="C183">
            <v>2013</v>
          </cell>
          <cell r="D183">
            <v>0.35399999999999998</v>
          </cell>
          <cell r="E183" t="str">
            <v>ET</v>
          </cell>
          <cell r="F183" t="str">
            <v>' el från Green Energy'</v>
          </cell>
          <cell r="G183">
            <v>0</v>
          </cell>
          <cell r="H183">
            <v>0</v>
          </cell>
          <cell r="I183">
            <v>0</v>
          </cell>
          <cell r="J183" t="str">
            <v>ET</v>
          </cell>
          <cell r="K183" t="str">
            <v>ET</v>
          </cell>
          <cell r="L183" t="str">
            <v>ET</v>
          </cell>
          <cell r="M183" t="str">
            <v>ET</v>
          </cell>
          <cell r="N183" t="str">
            <v>ET</v>
          </cell>
          <cell r="O183" t="str">
            <v>ET</v>
          </cell>
          <cell r="P183" t="str">
            <v>ET</v>
          </cell>
          <cell r="Q183" t="str">
            <v>ET</v>
          </cell>
          <cell r="R183" t="str">
            <v>ET</v>
          </cell>
          <cell r="S183" t="str">
            <v>ET</v>
          </cell>
        </row>
        <row r="184">
          <cell r="B184" t="str">
            <v>Hagfors</v>
          </cell>
          <cell r="C184">
            <v>2013</v>
          </cell>
          <cell r="D184">
            <v>0.94199999999999995</v>
          </cell>
          <cell r="E184" t="str">
            <v>ET</v>
          </cell>
          <cell r="F184" t="str">
            <v>'Miljömärkt el frånGreen Energy'</v>
          </cell>
          <cell r="G184">
            <v>0</v>
          </cell>
          <cell r="H184">
            <v>0</v>
          </cell>
          <cell r="I184">
            <v>0</v>
          </cell>
          <cell r="J184" t="str">
            <v>ET</v>
          </cell>
          <cell r="K184" t="str">
            <v>ET</v>
          </cell>
          <cell r="L184" t="str">
            <v>ET</v>
          </cell>
          <cell r="M184" t="str">
            <v>ET</v>
          </cell>
          <cell r="N184" t="str">
            <v>ET</v>
          </cell>
          <cell r="O184" t="str">
            <v>ET</v>
          </cell>
          <cell r="P184" t="str">
            <v>ET</v>
          </cell>
          <cell r="Q184" t="str">
            <v>ET</v>
          </cell>
          <cell r="R184" t="str">
            <v>ET</v>
          </cell>
          <cell r="S184" t="str">
            <v>ET</v>
          </cell>
        </row>
        <row r="185">
          <cell r="B185" t="str">
            <v>Sunnemo</v>
          </cell>
          <cell r="C185">
            <v>2013</v>
          </cell>
          <cell r="D185" t="str">
            <v>ET</v>
          </cell>
          <cell r="E185" t="str">
            <v>ET</v>
          </cell>
          <cell r="F185" t="str">
            <v>'grreen energy'</v>
          </cell>
          <cell r="G185">
            <v>0</v>
          </cell>
          <cell r="H185">
            <v>0</v>
          </cell>
          <cell r="I185">
            <v>0</v>
          </cell>
          <cell r="J185" t="str">
            <v>ET</v>
          </cell>
          <cell r="K185" t="str">
            <v>ET</v>
          </cell>
          <cell r="L185" t="str">
            <v>ET</v>
          </cell>
          <cell r="M185" t="str">
            <v>ET</v>
          </cell>
          <cell r="N185" t="str">
            <v>ET</v>
          </cell>
          <cell r="O185" t="str">
            <v>ET</v>
          </cell>
          <cell r="P185" t="str">
            <v>ET</v>
          </cell>
          <cell r="Q185" t="str">
            <v>ET</v>
          </cell>
          <cell r="R185" t="str">
            <v>ET</v>
          </cell>
          <cell r="S185" t="str">
            <v>ET</v>
          </cell>
        </row>
        <row r="186">
          <cell r="B186" t="str">
            <v>Halmstad</v>
          </cell>
          <cell r="C186">
            <v>2013</v>
          </cell>
          <cell r="D186">
            <v>9.9</v>
          </cell>
          <cell r="E186">
            <v>19.222999999999999</v>
          </cell>
          <cell r="F186" t="str">
            <v>ET</v>
          </cell>
          <cell r="G186">
            <v>2.23</v>
          </cell>
          <cell r="H186">
            <v>258</v>
          </cell>
          <cell r="I186">
            <v>0.33</v>
          </cell>
          <cell r="J186" t="str">
            <v>ET</v>
          </cell>
          <cell r="K186" t="str">
            <v>ET</v>
          </cell>
          <cell r="L186" t="str">
            <v>ET</v>
          </cell>
          <cell r="M186" t="str">
            <v>ET</v>
          </cell>
          <cell r="N186" t="str">
            <v>ET</v>
          </cell>
          <cell r="O186" t="str">
            <v>ET</v>
          </cell>
          <cell r="P186" t="str">
            <v>ET</v>
          </cell>
          <cell r="Q186" t="str">
            <v>ET</v>
          </cell>
          <cell r="R186" t="str">
            <v>ET</v>
          </cell>
          <cell r="S186" t="str">
            <v>ET</v>
          </cell>
        </row>
        <row r="187">
          <cell r="B187" t="str">
            <v>Skoghall</v>
          </cell>
          <cell r="C187">
            <v>2013</v>
          </cell>
          <cell r="D187" t="str">
            <v>ET</v>
          </cell>
          <cell r="E187" t="str">
            <v>ET</v>
          </cell>
          <cell r="F187" t="str">
            <v>ET</v>
          </cell>
          <cell r="G187">
            <v>2.23</v>
          </cell>
          <cell r="H187">
            <v>258</v>
          </cell>
          <cell r="I187">
            <v>0.33</v>
          </cell>
          <cell r="J187">
            <v>60.2</v>
          </cell>
          <cell r="K187">
            <v>0.11</v>
          </cell>
          <cell r="L187">
            <v>37.4</v>
          </cell>
          <cell r="M187">
            <v>5.9</v>
          </cell>
          <cell r="N187">
            <v>2.6</v>
          </cell>
          <cell r="O187" t="str">
            <v>ET</v>
          </cell>
          <cell r="P187" t="str">
            <v>ET</v>
          </cell>
          <cell r="Q187" t="str">
            <v>ET</v>
          </cell>
          <cell r="R187" t="str">
            <v>ET</v>
          </cell>
          <cell r="S187" t="str">
            <v>ET</v>
          </cell>
        </row>
        <row r="188">
          <cell r="B188" t="str">
            <v>Gustafs finns ej i vår ägo längre</v>
          </cell>
          <cell r="C188">
            <v>2013</v>
          </cell>
          <cell r="D188" t="str">
            <v>-</v>
          </cell>
          <cell r="E188" t="str">
            <v>-</v>
          </cell>
          <cell r="F188" t="str">
            <v>-</v>
          </cell>
          <cell r="G188" t="str">
            <v>-</v>
          </cell>
          <cell r="H188" t="str">
            <v>-</v>
          </cell>
          <cell r="I188" t="str">
            <v>-</v>
          </cell>
          <cell r="J188" t="str">
            <v>-</v>
          </cell>
          <cell r="K188" t="str">
            <v>-</v>
          </cell>
          <cell r="L188" t="str">
            <v>-</v>
          </cell>
          <cell r="M188" t="str">
            <v>-</v>
          </cell>
          <cell r="N188" t="str">
            <v>-</v>
          </cell>
          <cell r="O188" t="str">
            <v>-</v>
          </cell>
          <cell r="P188" t="str">
            <v>-</v>
          </cell>
          <cell r="Q188" t="str">
            <v>-</v>
          </cell>
          <cell r="R188" t="str">
            <v>-</v>
          </cell>
          <cell r="S188" t="str">
            <v>-</v>
          </cell>
        </row>
        <row r="189">
          <cell r="B189" t="str">
            <v>Hedemora</v>
          </cell>
          <cell r="C189">
            <v>2013</v>
          </cell>
          <cell r="D189" t="str">
            <v>ET</v>
          </cell>
          <cell r="E189">
            <v>2.5</v>
          </cell>
          <cell r="F189" t="str">
            <v>-</v>
          </cell>
          <cell r="G189">
            <v>2.23</v>
          </cell>
          <cell r="H189">
            <v>258</v>
          </cell>
          <cell r="I189">
            <v>0.33</v>
          </cell>
          <cell r="J189" t="str">
            <v>ET</v>
          </cell>
          <cell r="K189" t="str">
            <v>ET</v>
          </cell>
          <cell r="L189" t="str">
            <v>ET</v>
          </cell>
          <cell r="M189" t="str">
            <v>ET</v>
          </cell>
          <cell r="N189" t="str">
            <v>ET</v>
          </cell>
          <cell r="O189" t="str">
            <v>ET</v>
          </cell>
          <cell r="P189" t="str">
            <v>ET</v>
          </cell>
          <cell r="Q189" t="str">
            <v>ET</v>
          </cell>
          <cell r="R189" t="str">
            <v>ET</v>
          </cell>
          <cell r="S189" t="str">
            <v>ET</v>
          </cell>
        </row>
        <row r="190">
          <cell r="B190" t="str">
            <v>Långshyttan</v>
          </cell>
          <cell r="C190">
            <v>2013</v>
          </cell>
          <cell r="D190" t="str">
            <v>ET</v>
          </cell>
          <cell r="E190" t="str">
            <v>ET</v>
          </cell>
          <cell r="F190" t="str">
            <v>-</v>
          </cell>
          <cell r="G190">
            <v>2.23</v>
          </cell>
          <cell r="H190">
            <v>258</v>
          </cell>
          <cell r="I190">
            <v>0.33</v>
          </cell>
          <cell r="J190" t="str">
            <v>ET</v>
          </cell>
          <cell r="K190" t="str">
            <v>ET</v>
          </cell>
          <cell r="L190" t="str">
            <v>ET</v>
          </cell>
          <cell r="M190" t="str">
            <v>ET</v>
          </cell>
          <cell r="N190" t="str">
            <v>ET</v>
          </cell>
          <cell r="O190" t="str">
            <v>ET</v>
          </cell>
          <cell r="P190" t="str">
            <v>ET</v>
          </cell>
          <cell r="Q190" t="str">
            <v>ET</v>
          </cell>
          <cell r="R190" t="str">
            <v>ET</v>
          </cell>
          <cell r="S190" t="str">
            <v>ET</v>
          </cell>
        </row>
        <row r="191">
          <cell r="B191" t="str">
            <v>St Skedvi</v>
          </cell>
          <cell r="C191">
            <v>2013</v>
          </cell>
          <cell r="D191" t="str">
            <v>ET</v>
          </cell>
          <cell r="E191" t="str">
            <v>ET</v>
          </cell>
          <cell r="F191" t="str">
            <v>-</v>
          </cell>
          <cell r="G191">
            <v>2.23</v>
          </cell>
          <cell r="H191">
            <v>258</v>
          </cell>
          <cell r="I191">
            <v>0.33</v>
          </cell>
          <cell r="J191" t="str">
            <v>ET</v>
          </cell>
          <cell r="K191" t="str">
            <v>ET</v>
          </cell>
          <cell r="L191" t="str">
            <v>ET</v>
          </cell>
          <cell r="M191" t="str">
            <v>ET</v>
          </cell>
          <cell r="N191" t="str">
            <v>ET</v>
          </cell>
          <cell r="O191" t="str">
            <v>ET</v>
          </cell>
          <cell r="P191" t="str">
            <v>ET</v>
          </cell>
          <cell r="Q191" t="str">
            <v>ET</v>
          </cell>
          <cell r="R191" t="str">
            <v>ET</v>
          </cell>
          <cell r="S191" t="str">
            <v>ET</v>
          </cell>
        </row>
        <row r="192">
          <cell r="B192" t="str">
            <v>Säter</v>
          </cell>
          <cell r="C192">
            <v>2013</v>
          </cell>
          <cell r="D192" t="str">
            <v>ET</v>
          </cell>
          <cell r="E192" t="str">
            <v>ET</v>
          </cell>
          <cell r="F192" t="str">
            <v>-</v>
          </cell>
          <cell r="G192">
            <v>2.23</v>
          </cell>
          <cell r="H192">
            <v>258</v>
          </cell>
          <cell r="I192">
            <v>0.33</v>
          </cell>
          <cell r="J192" t="str">
            <v>ET</v>
          </cell>
          <cell r="K192" t="str">
            <v>ET</v>
          </cell>
          <cell r="L192" t="str">
            <v>ET</v>
          </cell>
          <cell r="M192" t="str">
            <v>ET</v>
          </cell>
          <cell r="N192" t="str">
            <v>ET</v>
          </cell>
          <cell r="O192" t="str">
            <v>ET</v>
          </cell>
          <cell r="P192" t="str">
            <v>ET</v>
          </cell>
          <cell r="Q192" t="str">
            <v>ET</v>
          </cell>
          <cell r="R192" t="str">
            <v>ET</v>
          </cell>
          <cell r="S192" t="str">
            <v>ET</v>
          </cell>
        </row>
        <row r="193">
          <cell r="B193" t="str">
            <v>Hjo</v>
          </cell>
          <cell r="C193">
            <v>2013</v>
          </cell>
          <cell r="D193">
            <v>0.81499999999999995</v>
          </cell>
          <cell r="E193" t="str">
            <v>ET</v>
          </cell>
          <cell r="F193" t="str">
            <v>'Vatten el'</v>
          </cell>
          <cell r="G193">
            <v>1.1000000000000001</v>
          </cell>
          <cell r="H193">
            <v>1.4999999999999999E-4</v>
          </cell>
          <cell r="I193">
            <v>0</v>
          </cell>
          <cell r="J193" t="str">
            <v>ET</v>
          </cell>
          <cell r="K193" t="str">
            <v>ET</v>
          </cell>
          <cell r="L193" t="str">
            <v>ET</v>
          </cell>
          <cell r="M193" t="str">
            <v>ET</v>
          </cell>
          <cell r="N193" t="str">
            <v>ET</v>
          </cell>
          <cell r="O193" t="str">
            <v>ET</v>
          </cell>
          <cell r="P193" t="str">
            <v>ET</v>
          </cell>
          <cell r="Q193" t="str">
            <v>ET</v>
          </cell>
          <cell r="R193" t="str">
            <v>ET</v>
          </cell>
          <cell r="S193" t="str">
            <v>ET</v>
          </cell>
        </row>
        <row r="194">
          <cell r="B194" t="str">
            <v>Härnösand</v>
          </cell>
          <cell r="C194">
            <v>2013</v>
          </cell>
          <cell r="D194">
            <v>2.8</v>
          </cell>
          <cell r="E194">
            <v>6.3</v>
          </cell>
          <cell r="F194" t="str">
            <v>'Biokraft'</v>
          </cell>
          <cell r="G194">
            <v>2</v>
          </cell>
          <cell r="H194">
            <v>0</v>
          </cell>
          <cell r="I194">
            <v>0</v>
          </cell>
          <cell r="J194" t="str">
            <v>ET</v>
          </cell>
          <cell r="K194" t="str">
            <v>ET</v>
          </cell>
          <cell r="L194" t="str">
            <v>ET</v>
          </cell>
          <cell r="M194" t="str">
            <v>ET</v>
          </cell>
          <cell r="N194" t="str">
            <v>ET</v>
          </cell>
          <cell r="O194" t="str">
            <v>ET</v>
          </cell>
          <cell r="P194" t="str">
            <v>ET</v>
          </cell>
          <cell r="Q194" t="str">
            <v>ET</v>
          </cell>
          <cell r="R194" t="str">
            <v>ET</v>
          </cell>
          <cell r="S194" t="str">
            <v>ET</v>
          </cell>
        </row>
        <row r="195">
          <cell r="B195" t="str">
            <v>Hässleholm</v>
          </cell>
          <cell r="C195">
            <v>2013</v>
          </cell>
          <cell r="D195">
            <v>9.5</v>
          </cell>
          <cell r="E195" t="str">
            <v>ET</v>
          </cell>
          <cell r="F195" t="str">
            <v>'-'</v>
          </cell>
          <cell r="G195">
            <v>2.23</v>
          </cell>
          <cell r="H195">
            <v>258</v>
          </cell>
          <cell r="I195">
            <v>0.33</v>
          </cell>
          <cell r="J195" t="str">
            <v>ET</v>
          </cell>
          <cell r="K195" t="str">
            <v>ET</v>
          </cell>
          <cell r="L195" t="str">
            <v>ET</v>
          </cell>
          <cell r="M195" t="str">
            <v>ET</v>
          </cell>
          <cell r="N195" t="str">
            <v>ET</v>
          </cell>
          <cell r="O195" t="str">
            <v>ET</v>
          </cell>
          <cell r="P195" t="str">
            <v>ET</v>
          </cell>
          <cell r="Q195" t="str">
            <v>ET</v>
          </cell>
          <cell r="R195" t="str">
            <v>ET</v>
          </cell>
          <cell r="S195" t="str">
            <v>ET</v>
          </cell>
        </row>
        <row r="196">
          <cell r="B196" t="str">
            <v>Tyringe</v>
          </cell>
          <cell r="C196">
            <v>2013</v>
          </cell>
          <cell r="D196">
            <v>0.6</v>
          </cell>
          <cell r="E196" t="str">
            <v>ET</v>
          </cell>
          <cell r="F196" t="str">
            <v>'-'</v>
          </cell>
          <cell r="G196">
            <v>2.23</v>
          </cell>
          <cell r="H196">
            <v>258</v>
          </cell>
          <cell r="I196">
            <v>0.33</v>
          </cell>
          <cell r="J196" t="str">
            <v>ET</v>
          </cell>
          <cell r="K196" t="str">
            <v>ET</v>
          </cell>
          <cell r="L196" t="str">
            <v>ET</v>
          </cell>
          <cell r="M196" t="str">
            <v>ET</v>
          </cell>
          <cell r="N196" t="str">
            <v>ET</v>
          </cell>
          <cell r="O196" t="str">
            <v>ET</v>
          </cell>
          <cell r="P196" t="str">
            <v>ET</v>
          </cell>
          <cell r="Q196" t="str">
            <v>ET</v>
          </cell>
          <cell r="R196" t="str">
            <v>ET</v>
          </cell>
          <cell r="S196" t="str">
            <v>ET</v>
          </cell>
        </row>
        <row r="197">
          <cell r="B197" t="str">
            <v>Höganäs</v>
          </cell>
          <cell r="C197">
            <v>2013</v>
          </cell>
          <cell r="D197">
            <v>0.36199999999999999</v>
          </cell>
          <cell r="E197">
            <v>0</v>
          </cell>
          <cell r="F197" t="str">
            <v>-</v>
          </cell>
          <cell r="G197">
            <v>2.23</v>
          </cell>
          <cell r="H197">
            <v>258</v>
          </cell>
          <cell r="I197">
            <v>0.33</v>
          </cell>
          <cell r="J197" t="str">
            <v>ET</v>
          </cell>
          <cell r="K197" t="str">
            <v>ET</v>
          </cell>
          <cell r="L197" t="str">
            <v>ET</v>
          </cell>
          <cell r="M197" t="str">
            <v>ET</v>
          </cell>
          <cell r="N197" t="str">
            <v>ET</v>
          </cell>
          <cell r="O197" t="str">
            <v>ET</v>
          </cell>
          <cell r="P197" t="str">
            <v>ET</v>
          </cell>
          <cell r="Q197" t="str">
            <v>ET</v>
          </cell>
          <cell r="R197" t="str">
            <v>ET</v>
          </cell>
          <cell r="S197" t="str">
            <v>ET</v>
          </cell>
        </row>
        <row r="198">
          <cell r="B198" t="str">
            <v>Jokkmokk</v>
          </cell>
          <cell r="C198">
            <v>2013</v>
          </cell>
          <cell r="D198">
            <v>1</v>
          </cell>
          <cell r="E198" t="str">
            <v>ET</v>
          </cell>
          <cell r="F198" t="str">
            <v>'Vattenkraft el'</v>
          </cell>
          <cell r="G198">
            <v>1.1000000000000001</v>
          </cell>
          <cell r="H198">
            <v>0</v>
          </cell>
          <cell r="I198">
            <v>0</v>
          </cell>
          <cell r="J198" t="str">
            <v>ET</v>
          </cell>
          <cell r="K198" t="str">
            <v>ET</v>
          </cell>
          <cell r="L198" t="str">
            <v>ET</v>
          </cell>
          <cell r="M198" t="str">
            <v>ET</v>
          </cell>
          <cell r="N198" t="str">
            <v>ET</v>
          </cell>
          <cell r="O198" t="str">
            <v>ET</v>
          </cell>
          <cell r="P198" t="str">
            <v>ET</v>
          </cell>
          <cell r="Q198" t="str">
            <v>ET</v>
          </cell>
          <cell r="R198" t="str">
            <v>ET</v>
          </cell>
          <cell r="S198" t="str">
            <v>ET</v>
          </cell>
        </row>
        <row r="199">
          <cell r="B199" t="str">
            <v>Brunflo</v>
          </cell>
          <cell r="C199">
            <v>2013</v>
          </cell>
          <cell r="D199" t="str">
            <v>ET</v>
          </cell>
          <cell r="E199" t="str">
            <v>ET</v>
          </cell>
          <cell r="F199" t="str">
            <v>-</v>
          </cell>
          <cell r="G199">
            <v>2.23</v>
          </cell>
          <cell r="H199">
            <v>258</v>
          </cell>
          <cell r="I199">
            <v>0.33</v>
          </cell>
          <cell r="J199" t="str">
            <v>ET</v>
          </cell>
          <cell r="K199" t="str">
            <v>ET</v>
          </cell>
          <cell r="L199" t="str">
            <v>ET</v>
          </cell>
          <cell r="M199" t="str">
            <v>ET</v>
          </cell>
          <cell r="N199" t="str">
            <v>ET</v>
          </cell>
          <cell r="O199" t="str">
            <v>ET</v>
          </cell>
          <cell r="P199" t="str">
            <v>ET</v>
          </cell>
          <cell r="Q199" t="str">
            <v>ET</v>
          </cell>
          <cell r="R199" t="str">
            <v>ET</v>
          </cell>
          <cell r="S199" t="str">
            <v>ET</v>
          </cell>
        </row>
        <row r="200">
          <cell r="B200" t="str">
            <v>Krokom</v>
          </cell>
          <cell r="C200">
            <v>2013</v>
          </cell>
          <cell r="D200">
            <v>0.4</v>
          </cell>
          <cell r="E200" t="str">
            <v>ET</v>
          </cell>
          <cell r="F200" t="str">
            <v>'Jämtkraft lokalprisel'</v>
          </cell>
          <cell r="G200">
            <v>1.28</v>
          </cell>
          <cell r="H200">
            <v>2.87</v>
          </cell>
          <cell r="I200">
            <v>0</v>
          </cell>
          <cell r="J200" t="str">
            <v>ET</v>
          </cell>
          <cell r="K200" t="str">
            <v>ET</v>
          </cell>
          <cell r="L200" t="str">
            <v>ET</v>
          </cell>
          <cell r="M200" t="str">
            <v>ET</v>
          </cell>
          <cell r="N200" t="str">
            <v>ET</v>
          </cell>
          <cell r="O200" t="str">
            <v>ET</v>
          </cell>
          <cell r="P200" t="str">
            <v>ET</v>
          </cell>
          <cell r="Q200" t="str">
            <v>ET</v>
          </cell>
          <cell r="R200" t="str">
            <v>ET</v>
          </cell>
          <cell r="S200" t="str">
            <v>ET</v>
          </cell>
        </row>
        <row r="201">
          <cell r="B201" t="str">
            <v>Åre</v>
          </cell>
          <cell r="C201">
            <v>2013</v>
          </cell>
          <cell r="D201">
            <v>2</v>
          </cell>
          <cell r="E201" t="str">
            <v>ET</v>
          </cell>
          <cell r="F201" t="str">
            <v>'Jämtkraft lokalel'</v>
          </cell>
          <cell r="G201">
            <v>1.28</v>
          </cell>
          <cell r="H201">
            <v>2.87</v>
          </cell>
          <cell r="I201">
            <v>0</v>
          </cell>
          <cell r="J201" t="str">
            <v>ET</v>
          </cell>
          <cell r="K201" t="str">
            <v>ET</v>
          </cell>
          <cell r="L201" t="str">
            <v>ET</v>
          </cell>
          <cell r="M201" t="str">
            <v>ET</v>
          </cell>
          <cell r="N201" t="str">
            <v>ET</v>
          </cell>
          <cell r="O201" t="str">
            <v>ET</v>
          </cell>
          <cell r="P201" t="str">
            <v>ET</v>
          </cell>
          <cell r="Q201" t="str">
            <v>ET</v>
          </cell>
          <cell r="R201" t="str">
            <v>ET</v>
          </cell>
          <cell r="S201" t="str">
            <v>ET</v>
          </cell>
        </row>
        <row r="202">
          <cell r="B202" t="str">
            <v>Östersund</v>
          </cell>
          <cell r="C202">
            <v>2013</v>
          </cell>
          <cell r="D202" t="str">
            <v>ET</v>
          </cell>
          <cell r="E202" t="str">
            <v>ET</v>
          </cell>
          <cell r="F202" t="str">
            <v>'Jämtkraft lokalel'</v>
          </cell>
          <cell r="G202">
            <v>1.28</v>
          </cell>
          <cell r="H202">
            <v>2.87</v>
          </cell>
          <cell r="I202">
            <v>0</v>
          </cell>
          <cell r="J202" t="str">
            <v>ET</v>
          </cell>
          <cell r="K202" t="str">
            <v>ET</v>
          </cell>
          <cell r="L202" t="str">
            <v>ET</v>
          </cell>
          <cell r="M202" t="str">
            <v>ET</v>
          </cell>
          <cell r="N202" t="str">
            <v>ET</v>
          </cell>
          <cell r="O202" t="str">
            <v>ET</v>
          </cell>
          <cell r="P202" t="str">
            <v>ET</v>
          </cell>
          <cell r="Q202" t="str">
            <v>ET</v>
          </cell>
          <cell r="R202" t="str">
            <v>ET</v>
          </cell>
          <cell r="S202" t="str">
            <v>ET</v>
          </cell>
        </row>
        <row r="203">
          <cell r="B203" t="str">
            <v>Axamo</v>
          </cell>
          <cell r="C203">
            <v>2013</v>
          </cell>
          <cell r="D203">
            <v>0.14799999999999999</v>
          </cell>
          <cell r="E203" t="str">
            <v>ET</v>
          </cell>
          <cell r="F203" t="str">
            <v>'Vattenkraft'</v>
          </cell>
          <cell r="G203">
            <v>1.1000000000000001</v>
          </cell>
          <cell r="H203">
            <v>0</v>
          </cell>
          <cell r="I203">
            <v>0</v>
          </cell>
          <cell r="J203" t="str">
            <v>ET</v>
          </cell>
          <cell r="K203" t="str">
            <v>ET</v>
          </cell>
          <cell r="L203" t="str">
            <v>ET</v>
          </cell>
          <cell r="M203" t="str">
            <v>ET</v>
          </cell>
          <cell r="N203" t="str">
            <v>ET</v>
          </cell>
          <cell r="O203" t="str">
            <v>ET</v>
          </cell>
          <cell r="P203" t="str">
            <v>ET</v>
          </cell>
          <cell r="Q203" t="str">
            <v>ET</v>
          </cell>
          <cell r="R203" t="str">
            <v>ET</v>
          </cell>
          <cell r="S203" t="str">
            <v>ET</v>
          </cell>
        </row>
        <row r="204">
          <cell r="B204" t="str">
            <v>Bankeryd</v>
          </cell>
          <cell r="C204">
            <v>2013</v>
          </cell>
          <cell r="D204" t="str">
            <v>-</v>
          </cell>
          <cell r="E204" t="str">
            <v>-</v>
          </cell>
          <cell r="F204" t="str">
            <v>-</v>
          </cell>
          <cell r="G204" t="str">
            <v>-</v>
          </cell>
          <cell r="H204" t="str">
            <v>-</v>
          </cell>
          <cell r="I204" t="str">
            <v>-</v>
          </cell>
          <cell r="J204" t="str">
            <v>-</v>
          </cell>
          <cell r="K204" t="str">
            <v>-</v>
          </cell>
          <cell r="L204" t="str">
            <v>-</v>
          </cell>
          <cell r="M204" t="str">
            <v>-</v>
          </cell>
          <cell r="N204" t="str">
            <v>-</v>
          </cell>
          <cell r="O204" t="str">
            <v>-</v>
          </cell>
          <cell r="P204" t="str">
            <v>-</v>
          </cell>
          <cell r="Q204" t="str">
            <v>-</v>
          </cell>
          <cell r="R204" t="str">
            <v>-</v>
          </cell>
          <cell r="S204" t="str">
            <v>-</v>
          </cell>
        </row>
        <row r="205">
          <cell r="B205" t="str">
            <v>Gränna</v>
          </cell>
          <cell r="C205">
            <v>2013</v>
          </cell>
          <cell r="D205">
            <v>0.39</v>
          </cell>
          <cell r="E205">
            <v>0</v>
          </cell>
          <cell r="F205" t="str">
            <v>'Vattenkraft'</v>
          </cell>
          <cell r="G205">
            <v>1.1000000000000001</v>
          </cell>
          <cell r="H205">
            <v>0</v>
          </cell>
          <cell r="I205">
            <v>0</v>
          </cell>
          <cell r="J205" t="str">
            <v>ET</v>
          </cell>
          <cell r="K205" t="str">
            <v>ET</v>
          </cell>
          <cell r="L205" t="str">
            <v>ET</v>
          </cell>
          <cell r="M205" t="str">
            <v>ET</v>
          </cell>
          <cell r="N205" t="str">
            <v>ET</v>
          </cell>
          <cell r="O205" t="str">
            <v>ET</v>
          </cell>
          <cell r="P205" t="str">
            <v>ET</v>
          </cell>
          <cell r="Q205" t="str">
            <v>ET</v>
          </cell>
          <cell r="R205" t="str">
            <v>ET</v>
          </cell>
          <cell r="S205" t="str">
            <v>ET</v>
          </cell>
        </row>
        <row r="206">
          <cell r="B206" t="str">
            <v>Jönköping</v>
          </cell>
          <cell r="C206">
            <v>2013</v>
          </cell>
          <cell r="D206">
            <v>7.42</v>
          </cell>
          <cell r="E206">
            <v>22.92</v>
          </cell>
          <cell r="F206" t="str">
            <v>'Vattenkraft'</v>
          </cell>
          <cell r="G206">
            <v>1.1000000000000001</v>
          </cell>
          <cell r="H206">
            <v>0</v>
          </cell>
          <cell r="I206">
            <v>0</v>
          </cell>
          <cell r="J206" t="str">
            <v>ET</v>
          </cell>
          <cell r="K206" t="str">
            <v>ET</v>
          </cell>
          <cell r="L206" t="str">
            <v>ET</v>
          </cell>
          <cell r="M206" t="str">
            <v>ET</v>
          </cell>
          <cell r="N206" t="str">
            <v>ET</v>
          </cell>
          <cell r="O206">
            <v>13.13</v>
          </cell>
          <cell r="P206">
            <v>0.11</v>
          </cell>
          <cell r="Q206">
            <v>6</v>
          </cell>
          <cell r="R206">
            <v>13</v>
          </cell>
          <cell r="S206">
            <v>0</v>
          </cell>
        </row>
        <row r="207">
          <cell r="B207" t="str">
            <v>Norrahammar</v>
          </cell>
          <cell r="C207">
            <v>2013</v>
          </cell>
          <cell r="D207" t="str">
            <v>-</v>
          </cell>
          <cell r="E207" t="str">
            <v>-</v>
          </cell>
          <cell r="F207" t="str">
            <v>-</v>
          </cell>
          <cell r="G207" t="str">
            <v>-</v>
          </cell>
          <cell r="H207" t="str">
            <v>-</v>
          </cell>
          <cell r="I207" t="str">
            <v>-</v>
          </cell>
          <cell r="J207" t="str">
            <v>-</v>
          </cell>
          <cell r="K207" t="str">
            <v>-</v>
          </cell>
          <cell r="L207" t="str">
            <v>-</v>
          </cell>
          <cell r="M207" t="str">
            <v>-</v>
          </cell>
          <cell r="N207" t="str">
            <v>-</v>
          </cell>
          <cell r="O207" t="str">
            <v>-</v>
          </cell>
          <cell r="P207" t="str">
            <v>-</v>
          </cell>
          <cell r="Q207" t="str">
            <v>-</v>
          </cell>
          <cell r="R207" t="str">
            <v>-</v>
          </cell>
          <cell r="S207" t="str">
            <v>-</v>
          </cell>
        </row>
        <row r="208">
          <cell r="B208" t="str">
            <v>Stensholm</v>
          </cell>
          <cell r="C208">
            <v>2013</v>
          </cell>
          <cell r="D208">
            <v>0.06</v>
          </cell>
          <cell r="E208">
            <v>0</v>
          </cell>
          <cell r="F208" t="str">
            <v>'Vattenkraft'</v>
          </cell>
          <cell r="G208">
            <v>1.1000000000000001</v>
          </cell>
          <cell r="H208">
            <v>0</v>
          </cell>
          <cell r="I208">
            <v>0</v>
          </cell>
          <cell r="J208" t="str">
            <v>ET</v>
          </cell>
          <cell r="K208" t="str">
            <v>ET</v>
          </cell>
          <cell r="L208" t="str">
            <v>ET</v>
          </cell>
          <cell r="M208" t="str">
            <v>ET</v>
          </cell>
          <cell r="N208" t="str">
            <v>ET</v>
          </cell>
          <cell r="O208" t="str">
            <v>ET</v>
          </cell>
          <cell r="P208" t="str">
            <v>ET</v>
          </cell>
          <cell r="Q208" t="str">
            <v>ET</v>
          </cell>
          <cell r="R208" t="str">
            <v>ET</v>
          </cell>
          <cell r="S208" t="str">
            <v>ET</v>
          </cell>
        </row>
        <row r="209">
          <cell r="B209" t="str">
            <v>Kalmar</v>
          </cell>
          <cell r="C209">
            <v>2013</v>
          </cell>
          <cell r="D209">
            <v>7.2</v>
          </cell>
          <cell r="E209">
            <v>18.600000000000001</v>
          </cell>
          <cell r="F209" t="str">
            <v>'100% förnybar el'</v>
          </cell>
          <cell r="G209">
            <v>1.1000000000000001</v>
          </cell>
          <cell r="H209">
            <v>0</v>
          </cell>
          <cell r="I209">
            <v>0</v>
          </cell>
          <cell r="J209" t="str">
            <v>ET</v>
          </cell>
          <cell r="K209" t="str">
            <v>ET</v>
          </cell>
          <cell r="L209" t="str">
            <v>ET</v>
          </cell>
          <cell r="M209" t="str">
            <v>ET</v>
          </cell>
          <cell r="N209" t="str">
            <v>ET</v>
          </cell>
          <cell r="O209" t="str">
            <v>ET</v>
          </cell>
          <cell r="P209" t="str">
            <v>ET</v>
          </cell>
          <cell r="Q209" t="str">
            <v>ET</v>
          </cell>
          <cell r="R209" t="str">
            <v>ET</v>
          </cell>
          <cell r="S209" t="str">
            <v>ET</v>
          </cell>
        </row>
        <row r="210">
          <cell r="B210" t="str">
            <v>Nybro, ta bort detta nät</v>
          </cell>
          <cell r="C210">
            <v>2013</v>
          </cell>
          <cell r="D210" t="str">
            <v>-</v>
          </cell>
          <cell r="E210" t="str">
            <v>-</v>
          </cell>
          <cell r="F210" t="str">
            <v>-</v>
          </cell>
          <cell r="G210" t="str">
            <v>-</v>
          </cell>
          <cell r="H210" t="str">
            <v>-</v>
          </cell>
          <cell r="I210" t="str">
            <v>-</v>
          </cell>
          <cell r="J210" t="str">
            <v>-</v>
          </cell>
          <cell r="K210" t="str">
            <v>-</v>
          </cell>
          <cell r="L210" t="str">
            <v>-</v>
          </cell>
          <cell r="M210" t="str">
            <v>-</v>
          </cell>
          <cell r="N210" t="str">
            <v>-</v>
          </cell>
          <cell r="O210" t="str">
            <v>-</v>
          </cell>
          <cell r="P210" t="str">
            <v>-</v>
          </cell>
          <cell r="Q210" t="str">
            <v>-</v>
          </cell>
          <cell r="R210" t="str">
            <v>-</v>
          </cell>
          <cell r="S210" t="str">
            <v>-</v>
          </cell>
        </row>
        <row r="211">
          <cell r="B211" t="str">
            <v>Karlshamn</v>
          </cell>
          <cell r="C211">
            <v>2013</v>
          </cell>
          <cell r="D211">
            <v>0</v>
          </cell>
          <cell r="E211">
            <v>0</v>
          </cell>
          <cell r="F211" t="str">
            <v>'100% Vindkraft'</v>
          </cell>
          <cell r="G211">
            <v>0</v>
          </cell>
          <cell r="H211">
            <v>0</v>
          </cell>
          <cell r="I211">
            <v>0</v>
          </cell>
          <cell r="J211" t="str">
            <v>ET</v>
          </cell>
          <cell r="K211" t="str">
            <v>ET</v>
          </cell>
          <cell r="L211" t="str">
            <v>ET</v>
          </cell>
          <cell r="M211" t="str">
            <v>ET</v>
          </cell>
          <cell r="N211" t="str">
            <v>ET</v>
          </cell>
          <cell r="O211" t="str">
            <v>ET</v>
          </cell>
          <cell r="P211" t="str">
            <v>ET</v>
          </cell>
          <cell r="Q211" t="str">
            <v>ET</v>
          </cell>
          <cell r="R211" t="str">
            <v>ET</v>
          </cell>
          <cell r="S211" t="str">
            <v>ET</v>
          </cell>
        </row>
        <row r="212">
          <cell r="B212" t="str">
            <v>Karlstad</v>
          </cell>
          <cell r="C212">
            <v>2013</v>
          </cell>
          <cell r="D212">
            <v>8.5109999999999992</v>
          </cell>
          <cell r="E212">
            <v>22.114999999999998</v>
          </cell>
          <cell r="F212" t="str">
            <v>'VärmlandsEl'</v>
          </cell>
          <cell r="G212">
            <v>1.2</v>
          </cell>
          <cell r="H212">
            <v>0</v>
          </cell>
          <cell r="I212">
            <v>0</v>
          </cell>
          <cell r="J212" t="str">
            <v>ET</v>
          </cell>
          <cell r="K212" t="str">
            <v>ET</v>
          </cell>
          <cell r="L212" t="str">
            <v>ET</v>
          </cell>
          <cell r="M212" t="str">
            <v>ET</v>
          </cell>
          <cell r="N212" t="str">
            <v>ET</v>
          </cell>
          <cell r="O212" t="str">
            <v>ET</v>
          </cell>
          <cell r="P212" t="str">
            <v>ET</v>
          </cell>
          <cell r="Q212" t="str">
            <v>ET</v>
          </cell>
          <cell r="R212" t="str">
            <v>ET</v>
          </cell>
          <cell r="S212" t="str">
            <v>ET</v>
          </cell>
        </row>
        <row r="213">
          <cell r="B213" t="str">
            <v>Skåre</v>
          </cell>
          <cell r="C213">
            <v>2013</v>
          </cell>
          <cell r="D213" t="str">
            <v>-</v>
          </cell>
          <cell r="E213" t="str">
            <v>-</v>
          </cell>
          <cell r="F213" t="str">
            <v>-</v>
          </cell>
          <cell r="G213" t="str">
            <v>-</v>
          </cell>
          <cell r="H213" t="str">
            <v>-</v>
          </cell>
          <cell r="I213" t="str">
            <v>-</v>
          </cell>
          <cell r="J213" t="str">
            <v>-</v>
          </cell>
          <cell r="K213" t="str">
            <v>-</v>
          </cell>
          <cell r="L213" t="str">
            <v>-</v>
          </cell>
          <cell r="M213" t="str">
            <v>-</v>
          </cell>
          <cell r="N213" t="str">
            <v>-</v>
          </cell>
          <cell r="O213" t="str">
            <v>-</v>
          </cell>
          <cell r="P213" t="str">
            <v>-</v>
          </cell>
          <cell r="Q213" t="str">
            <v>-</v>
          </cell>
          <cell r="R213" t="str">
            <v>-</v>
          </cell>
          <cell r="S213" t="str">
            <v>-</v>
          </cell>
        </row>
        <row r="214">
          <cell r="B214" t="str">
            <v>Katrinefors Kraftvärme (producent)</v>
          </cell>
          <cell r="C214">
            <v>2013</v>
          </cell>
          <cell r="D214" t="str">
            <v>-</v>
          </cell>
          <cell r="E214" t="str">
            <v>-</v>
          </cell>
          <cell r="F214" t="str">
            <v>-</v>
          </cell>
          <cell r="G214" t="str">
            <v>-</v>
          </cell>
          <cell r="H214" t="str">
            <v>-</v>
          </cell>
          <cell r="I214" t="str">
            <v>-</v>
          </cell>
          <cell r="J214" t="str">
            <v>-</v>
          </cell>
          <cell r="K214" t="str">
            <v>-</v>
          </cell>
          <cell r="L214" t="str">
            <v>-</v>
          </cell>
          <cell r="M214" t="str">
            <v>-</v>
          </cell>
          <cell r="N214" t="str">
            <v>-</v>
          </cell>
          <cell r="O214" t="str">
            <v>-</v>
          </cell>
          <cell r="P214" t="str">
            <v>-</v>
          </cell>
          <cell r="Q214" t="str">
            <v>-</v>
          </cell>
          <cell r="R214" t="str">
            <v>-</v>
          </cell>
          <cell r="S214" t="str">
            <v>-</v>
          </cell>
        </row>
        <row r="215">
          <cell r="B215" t="str">
            <v>Kil</v>
          </cell>
          <cell r="C215">
            <v>2013</v>
          </cell>
          <cell r="D215">
            <v>1.97</v>
          </cell>
          <cell r="E215" t="str">
            <v>ET</v>
          </cell>
          <cell r="F215" t="str">
            <v>'Mix El'</v>
          </cell>
          <cell r="G215">
            <v>1.87</v>
          </cell>
          <cell r="H215">
            <v>133</v>
          </cell>
          <cell r="I215">
            <v>16.100000000000001</v>
          </cell>
          <cell r="J215" t="str">
            <v>ET</v>
          </cell>
          <cell r="K215" t="str">
            <v>ET</v>
          </cell>
          <cell r="L215" t="str">
            <v>ET</v>
          </cell>
          <cell r="M215" t="str">
            <v>ET</v>
          </cell>
          <cell r="N215" t="str">
            <v>ET</v>
          </cell>
          <cell r="O215" t="str">
            <v>ET</v>
          </cell>
          <cell r="P215" t="str">
            <v>ET</v>
          </cell>
          <cell r="Q215" t="str">
            <v>ET</v>
          </cell>
          <cell r="R215" t="str">
            <v>ET</v>
          </cell>
          <cell r="S215" t="str">
            <v>ET</v>
          </cell>
        </row>
        <row r="216">
          <cell r="B216" t="str">
            <v>Eslöv-Lund-Lomma</v>
          </cell>
          <cell r="C216">
            <v>2013</v>
          </cell>
          <cell r="D216">
            <v>26.338000000000001</v>
          </cell>
          <cell r="E216" t="str">
            <v>ET</v>
          </cell>
          <cell r="F216" t="str">
            <v>ET</v>
          </cell>
          <cell r="G216">
            <v>2.23</v>
          </cell>
          <cell r="H216">
            <v>258</v>
          </cell>
          <cell r="I216">
            <v>0.33</v>
          </cell>
          <cell r="J216" t="str">
            <v>ET</v>
          </cell>
          <cell r="K216" t="str">
            <v>ET</v>
          </cell>
          <cell r="L216" t="str">
            <v>ET</v>
          </cell>
          <cell r="M216" t="str">
            <v>ET</v>
          </cell>
          <cell r="N216" t="str">
            <v>ET</v>
          </cell>
          <cell r="O216" t="str">
            <v>ET</v>
          </cell>
          <cell r="P216" t="str">
            <v>ET</v>
          </cell>
          <cell r="Q216" t="str">
            <v>ET</v>
          </cell>
          <cell r="R216" t="str">
            <v>ET</v>
          </cell>
          <cell r="S216" t="str">
            <v>ET</v>
          </cell>
        </row>
        <row r="217">
          <cell r="B217" t="str">
            <v>Klippan-Ljungbyhed</v>
          </cell>
          <cell r="C217">
            <v>2013</v>
          </cell>
          <cell r="D217">
            <v>1.819</v>
          </cell>
          <cell r="E217" t="str">
            <v>ET</v>
          </cell>
          <cell r="F217" t="str">
            <v>ET</v>
          </cell>
          <cell r="G217">
            <v>2.23</v>
          </cell>
          <cell r="H217">
            <v>258</v>
          </cell>
          <cell r="I217">
            <v>0.33</v>
          </cell>
          <cell r="J217" t="str">
            <v>ET</v>
          </cell>
          <cell r="K217" t="str">
            <v>ET</v>
          </cell>
          <cell r="L217" t="str">
            <v>ET</v>
          </cell>
          <cell r="M217" t="str">
            <v>ET</v>
          </cell>
          <cell r="N217" t="str">
            <v>ET</v>
          </cell>
          <cell r="O217" t="str">
            <v>ET</v>
          </cell>
          <cell r="P217" t="str">
            <v>ET</v>
          </cell>
          <cell r="Q217" t="str">
            <v>ET</v>
          </cell>
          <cell r="R217" t="str">
            <v>ET</v>
          </cell>
          <cell r="S217" t="str">
            <v>ET</v>
          </cell>
        </row>
        <row r="218">
          <cell r="B218" t="str">
            <v>Kristinehamn</v>
          </cell>
          <cell r="C218">
            <v>2013</v>
          </cell>
          <cell r="D218" t="str">
            <v>ET</v>
          </cell>
          <cell r="E218" t="str">
            <v>ET</v>
          </cell>
          <cell r="F218" t="str">
            <v>-</v>
          </cell>
          <cell r="G218">
            <v>2.23</v>
          </cell>
          <cell r="H218">
            <v>258</v>
          </cell>
          <cell r="I218">
            <v>0.33</v>
          </cell>
          <cell r="J218">
            <v>115</v>
          </cell>
          <cell r="K218">
            <v>0.09</v>
          </cell>
          <cell r="L218">
            <v>13</v>
          </cell>
          <cell r="M218">
            <v>6.7</v>
          </cell>
          <cell r="N218">
            <v>1.5</v>
          </cell>
          <cell r="O218" t="str">
            <v>ET</v>
          </cell>
          <cell r="P218">
            <v>0.27</v>
          </cell>
          <cell r="Q218" t="str">
            <v>ET</v>
          </cell>
          <cell r="R218" t="str">
            <v>ET</v>
          </cell>
          <cell r="S218">
            <v>1.7</v>
          </cell>
        </row>
        <row r="219">
          <cell r="B219" t="str">
            <v>HVC Kode</v>
          </cell>
          <cell r="C219">
            <v>2013</v>
          </cell>
          <cell r="D219">
            <v>0.03</v>
          </cell>
          <cell r="E219" t="str">
            <v>ET</v>
          </cell>
          <cell r="F219" t="str">
            <v>'Vattenkraft'</v>
          </cell>
          <cell r="G219">
            <v>2.23</v>
          </cell>
          <cell r="H219">
            <v>258</v>
          </cell>
          <cell r="I219">
            <v>0.33</v>
          </cell>
          <cell r="J219" t="str">
            <v>ET</v>
          </cell>
          <cell r="K219" t="str">
            <v>ET</v>
          </cell>
          <cell r="L219" t="str">
            <v>ET</v>
          </cell>
          <cell r="M219" t="str">
            <v>ET</v>
          </cell>
          <cell r="N219" t="str">
            <v>ET</v>
          </cell>
          <cell r="O219" t="str">
            <v>ET</v>
          </cell>
          <cell r="P219" t="str">
            <v>ET</v>
          </cell>
          <cell r="Q219" t="str">
            <v>ET</v>
          </cell>
          <cell r="R219" t="str">
            <v>ET</v>
          </cell>
          <cell r="S219" t="str">
            <v>ET</v>
          </cell>
        </row>
        <row r="220">
          <cell r="B220" t="str">
            <v>HVC Kärna</v>
          </cell>
          <cell r="C220">
            <v>2013</v>
          </cell>
          <cell r="D220">
            <v>3.5000000000000003E-2</v>
          </cell>
          <cell r="E220" t="str">
            <v>ET</v>
          </cell>
          <cell r="F220" t="str">
            <v>'Vattenkraft'</v>
          </cell>
          <cell r="G220">
            <v>2.23</v>
          </cell>
          <cell r="H220">
            <v>258</v>
          </cell>
          <cell r="I220">
            <v>0.33</v>
          </cell>
          <cell r="J220" t="str">
            <v>ET</v>
          </cell>
          <cell r="K220" t="str">
            <v>ET</v>
          </cell>
          <cell r="L220" t="str">
            <v>ET</v>
          </cell>
          <cell r="M220" t="str">
            <v>ET</v>
          </cell>
          <cell r="N220" t="str">
            <v>ET</v>
          </cell>
          <cell r="O220" t="str">
            <v>ET</v>
          </cell>
          <cell r="P220" t="str">
            <v>ET</v>
          </cell>
          <cell r="Q220" t="str">
            <v>ET</v>
          </cell>
          <cell r="R220" t="str">
            <v>ET</v>
          </cell>
          <cell r="S220" t="str">
            <v>ET</v>
          </cell>
        </row>
        <row r="221">
          <cell r="B221" t="str">
            <v>HVC Stålkullen</v>
          </cell>
          <cell r="C221">
            <v>2013</v>
          </cell>
          <cell r="D221">
            <v>4.7600000000000003E-2</v>
          </cell>
          <cell r="E221" t="str">
            <v>ET</v>
          </cell>
          <cell r="F221" t="str">
            <v>'Vattenkraft'</v>
          </cell>
          <cell r="G221">
            <v>2.23</v>
          </cell>
          <cell r="H221">
            <v>258</v>
          </cell>
          <cell r="I221">
            <v>0.33</v>
          </cell>
          <cell r="J221" t="str">
            <v>ET</v>
          </cell>
          <cell r="K221" t="str">
            <v>ET</v>
          </cell>
          <cell r="L221" t="str">
            <v>ET</v>
          </cell>
          <cell r="M221" t="str">
            <v>ET</v>
          </cell>
          <cell r="N221" t="str">
            <v>ET</v>
          </cell>
          <cell r="O221" t="str">
            <v>ET</v>
          </cell>
          <cell r="P221" t="str">
            <v>ET</v>
          </cell>
          <cell r="Q221" t="str">
            <v>ET</v>
          </cell>
          <cell r="R221" t="str">
            <v>ET</v>
          </cell>
          <cell r="S221" t="str">
            <v>ET</v>
          </cell>
        </row>
        <row r="222">
          <cell r="B222" t="str">
            <v>Kungälv</v>
          </cell>
          <cell r="C222">
            <v>2013</v>
          </cell>
          <cell r="D222" t="str">
            <v>ET</v>
          </cell>
          <cell r="E222">
            <v>4.0999999999999996</v>
          </cell>
          <cell r="F222" t="str">
            <v>'Vattenkraft'</v>
          </cell>
          <cell r="G222">
            <v>2.23</v>
          </cell>
          <cell r="H222">
            <v>258</v>
          </cell>
          <cell r="I222">
            <v>0.33</v>
          </cell>
          <cell r="J222">
            <v>35.6</v>
          </cell>
          <cell r="K222">
            <v>0.31</v>
          </cell>
          <cell r="L222">
            <v>69</v>
          </cell>
          <cell r="M222">
            <v>10</v>
          </cell>
          <cell r="N222">
            <v>13</v>
          </cell>
          <cell r="O222" t="str">
            <v>ET</v>
          </cell>
          <cell r="P222" t="str">
            <v>ET</v>
          </cell>
          <cell r="Q222" t="str">
            <v>ET</v>
          </cell>
          <cell r="R222" t="str">
            <v>ET</v>
          </cell>
          <cell r="S222" t="str">
            <v>ET</v>
          </cell>
        </row>
        <row r="223">
          <cell r="B223" t="str">
            <v>Kolsva</v>
          </cell>
          <cell r="C223">
            <v>2013</v>
          </cell>
          <cell r="D223" t="str">
            <v>ET</v>
          </cell>
          <cell r="E223" t="str">
            <v>ET</v>
          </cell>
          <cell r="F223" t="str">
            <v>'Förnybar'</v>
          </cell>
          <cell r="G223">
            <v>1.1000000000000001</v>
          </cell>
          <cell r="H223">
            <v>0</v>
          </cell>
          <cell r="I223">
            <v>0</v>
          </cell>
          <cell r="J223" t="str">
            <v>ET</v>
          </cell>
          <cell r="K223" t="str">
            <v>ET</v>
          </cell>
          <cell r="L223" t="str">
            <v>ET</v>
          </cell>
          <cell r="M223" t="str">
            <v>ET</v>
          </cell>
          <cell r="N223" t="str">
            <v>ET</v>
          </cell>
          <cell r="O223" t="str">
            <v>ET</v>
          </cell>
          <cell r="P223" t="str">
            <v>ET</v>
          </cell>
          <cell r="Q223" t="str">
            <v>ET</v>
          </cell>
          <cell r="R223" t="str">
            <v>ET</v>
          </cell>
          <cell r="S223" t="str">
            <v>ET</v>
          </cell>
        </row>
        <row r="224">
          <cell r="B224" t="str">
            <v>Köping</v>
          </cell>
          <cell r="C224">
            <v>2013</v>
          </cell>
          <cell r="D224" t="str">
            <v>ET</v>
          </cell>
          <cell r="E224" t="str">
            <v>ET</v>
          </cell>
          <cell r="F224" t="str">
            <v>'Förnybar'</v>
          </cell>
          <cell r="G224">
            <v>1.1000000000000001</v>
          </cell>
          <cell r="H224">
            <v>0</v>
          </cell>
          <cell r="I224">
            <v>0</v>
          </cell>
          <cell r="J224" t="str">
            <v>ET</v>
          </cell>
          <cell r="K224" t="str">
            <v>ET</v>
          </cell>
          <cell r="L224" t="str">
            <v>ET</v>
          </cell>
          <cell r="M224" t="str">
            <v>ET</v>
          </cell>
          <cell r="N224" t="str">
            <v>ET</v>
          </cell>
          <cell r="O224" t="str">
            <v>ET</v>
          </cell>
          <cell r="P224" t="str">
            <v>ET</v>
          </cell>
          <cell r="Q224" t="str">
            <v>ET</v>
          </cell>
          <cell r="R224" t="str">
            <v>ET</v>
          </cell>
          <cell r="S224" t="str">
            <v>ET</v>
          </cell>
        </row>
        <row r="225">
          <cell r="B225" t="str">
            <v>Landskrona</v>
          </cell>
          <cell r="C225">
            <v>2013</v>
          </cell>
          <cell r="D225">
            <v>2.41</v>
          </cell>
          <cell r="E225">
            <v>9.3699999999999992</v>
          </cell>
          <cell r="F225" t="str">
            <v>-</v>
          </cell>
          <cell r="G225">
            <v>2.23</v>
          </cell>
          <cell r="H225">
            <v>258</v>
          </cell>
          <cell r="I225">
            <v>0.33</v>
          </cell>
          <cell r="J225">
            <v>77.36</v>
          </cell>
          <cell r="K225">
            <v>0.11</v>
          </cell>
          <cell r="L225">
            <v>6</v>
          </cell>
          <cell r="M225">
            <v>13</v>
          </cell>
          <cell r="N225">
            <v>0</v>
          </cell>
          <cell r="O225" t="str">
            <v>ET</v>
          </cell>
          <cell r="P225" t="str">
            <v>ET</v>
          </cell>
          <cell r="Q225" t="str">
            <v>ET</v>
          </cell>
          <cell r="R225" t="str">
            <v>ET</v>
          </cell>
          <cell r="S225" t="str">
            <v>ET</v>
          </cell>
        </row>
        <row r="226">
          <cell r="B226" t="str">
            <v>Bjärnum</v>
          </cell>
          <cell r="C226">
            <v>2013</v>
          </cell>
          <cell r="D226">
            <v>0.222</v>
          </cell>
          <cell r="E226" t="str">
            <v>ET</v>
          </cell>
          <cell r="F226" t="str">
            <v>-</v>
          </cell>
          <cell r="G226">
            <v>2.23</v>
          </cell>
          <cell r="H226">
            <v>258</v>
          </cell>
          <cell r="I226">
            <v>0.33</v>
          </cell>
          <cell r="J226" t="str">
            <v>ET</v>
          </cell>
          <cell r="K226" t="str">
            <v>ET</v>
          </cell>
          <cell r="L226" t="str">
            <v>ET</v>
          </cell>
          <cell r="M226" t="str">
            <v>ET</v>
          </cell>
          <cell r="N226" t="str">
            <v>ET</v>
          </cell>
          <cell r="O226" t="str">
            <v>ET</v>
          </cell>
          <cell r="P226" t="str">
            <v>ET</v>
          </cell>
          <cell r="Q226" t="str">
            <v>ET</v>
          </cell>
          <cell r="R226" t="str">
            <v>ET</v>
          </cell>
          <cell r="S226" t="str">
            <v>ET</v>
          </cell>
        </row>
        <row r="227">
          <cell r="B227" t="str">
            <v>Ed</v>
          </cell>
          <cell r="C227">
            <v>2013</v>
          </cell>
          <cell r="D227">
            <v>0.14499999999999999</v>
          </cell>
          <cell r="E227" t="str">
            <v>ET</v>
          </cell>
          <cell r="F227" t="str">
            <v>-</v>
          </cell>
          <cell r="G227">
            <v>2.23</v>
          </cell>
          <cell r="H227">
            <v>258</v>
          </cell>
          <cell r="I227">
            <v>0.33</v>
          </cell>
          <cell r="J227" t="str">
            <v>ET</v>
          </cell>
          <cell r="K227" t="str">
            <v>ET</v>
          </cell>
          <cell r="L227" t="str">
            <v>ET</v>
          </cell>
          <cell r="M227" t="str">
            <v>ET</v>
          </cell>
          <cell r="N227" t="str">
            <v>ET</v>
          </cell>
          <cell r="O227" t="str">
            <v>ET</v>
          </cell>
          <cell r="P227" t="str">
            <v>ET</v>
          </cell>
          <cell r="Q227" t="str">
            <v>ET</v>
          </cell>
          <cell r="R227" t="str">
            <v>ET</v>
          </cell>
          <cell r="S227" t="str">
            <v>ET</v>
          </cell>
        </row>
        <row r="228">
          <cell r="B228" t="str">
            <v>Grästorp</v>
          </cell>
          <cell r="C228">
            <v>2013</v>
          </cell>
          <cell r="D228">
            <v>0.22700000000000001</v>
          </cell>
          <cell r="E228" t="str">
            <v>ET</v>
          </cell>
          <cell r="F228" t="str">
            <v>-</v>
          </cell>
          <cell r="G228">
            <v>2.23</v>
          </cell>
          <cell r="H228">
            <v>258</v>
          </cell>
          <cell r="I228">
            <v>0.33</v>
          </cell>
          <cell r="J228" t="str">
            <v>ET</v>
          </cell>
          <cell r="K228" t="str">
            <v>ET</v>
          </cell>
          <cell r="L228" t="str">
            <v>ET</v>
          </cell>
          <cell r="M228" t="str">
            <v>ET</v>
          </cell>
          <cell r="N228" t="str">
            <v>ET</v>
          </cell>
          <cell r="O228" t="str">
            <v>ET</v>
          </cell>
          <cell r="P228" t="str">
            <v>ET</v>
          </cell>
          <cell r="Q228" t="str">
            <v>ET</v>
          </cell>
          <cell r="R228" t="str">
            <v>ET</v>
          </cell>
          <cell r="S228" t="str">
            <v>ET</v>
          </cell>
        </row>
        <row r="229">
          <cell r="B229" t="str">
            <v>Horred</v>
          </cell>
          <cell r="C229">
            <v>2013</v>
          </cell>
          <cell r="D229">
            <v>0.182</v>
          </cell>
          <cell r="E229" t="str">
            <v>ET</v>
          </cell>
          <cell r="F229" t="str">
            <v>-</v>
          </cell>
          <cell r="G229">
            <v>2.23</v>
          </cell>
          <cell r="H229">
            <v>258</v>
          </cell>
          <cell r="I229">
            <v>0.33</v>
          </cell>
          <cell r="J229" t="str">
            <v>ET</v>
          </cell>
          <cell r="K229" t="str">
            <v>ET</v>
          </cell>
          <cell r="L229" t="str">
            <v>ET</v>
          </cell>
          <cell r="M229" t="str">
            <v>ET</v>
          </cell>
          <cell r="N229" t="str">
            <v>ET</v>
          </cell>
          <cell r="O229" t="str">
            <v>ET</v>
          </cell>
          <cell r="P229" t="str">
            <v>ET</v>
          </cell>
          <cell r="Q229" t="str">
            <v>ET</v>
          </cell>
          <cell r="R229" t="str">
            <v>ET</v>
          </cell>
          <cell r="S229" t="str">
            <v>ET</v>
          </cell>
        </row>
        <row r="230">
          <cell r="B230" t="str">
            <v>Kvänum</v>
          </cell>
          <cell r="C230">
            <v>2013</v>
          </cell>
          <cell r="D230">
            <v>0.33600000000000002</v>
          </cell>
          <cell r="E230" t="str">
            <v>ET</v>
          </cell>
          <cell r="F230" t="str">
            <v>-</v>
          </cell>
          <cell r="G230">
            <v>2.23</v>
          </cell>
          <cell r="H230">
            <v>258</v>
          </cell>
          <cell r="I230">
            <v>0.33</v>
          </cell>
          <cell r="J230" t="str">
            <v>ET</v>
          </cell>
          <cell r="K230" t="str">
            <v>ET</v>
          </cell>
          <cell r="L230" t="str">
            <v>ET</v>
          </cell>
          <cell r="M230" t="str">
            <v>ET</v>
          </cell>
          <cell r="N230" t="str">
            <v>ET</v>
          </cell>
          <cell r="O230" t="str">
            <v>ET</v>
          </cell>
          <cell r="P230" t="str">
            <v>ET</v>
          </cell>
          <cell r="Q230" t="str">
            <v>ET</v>
          </cell>
          <cell r="R230" t="str">
            <v>ET</v>
          </cell>
          <cell r="S230" t="str">
            <v>ET</v>
          </cell>
        </row>
        <row r="231">
          <cell r="B231" t="str">
            <v>Skurup</v>
          </cell>
          <cell r="C231">
            <v>2013</v>
          </cell>
          <cell r="D231">
            <v>0.51</v>
          </cell>
          <cell r="E231" t="str">
            <v>ET</v>
          </cell>
          <cell r="F231" t="str">
            <v>-</v>
          </cell>
          <cell r="G231">
            <v>2.23</v>
          </cell>
          <cell r="H231">
            <v>258</v>
          </cell>
          <cell r="I231">
            <v>0.33</v>
          </cell>
          <cell r="J231" t="str">
            <v>ET</v>
          </cell>
          <cell r="K231" t="str">
            <v>ET</v>
          </cell>
          <cell r="L231" t="str">
            <v>ET</v>
          </cell>
          <cell r="M231" t="str">
            <v>ET</v>
          </cell>
          <cell r="N231" t="str">
            <v>ET</v>
          </cell>
          <cell r="O231" t="str">
            <v>ET</v>
          </cell>
          <cell r="P231" t="str">
            <v>ET</v>
          </cell>
          <cell r="Q231" t="str">
            <v>ET</v>
          </cell>
          <cell r="R231" t="str">
            <v>ET</v>
          </cell>
          <cell r="S231" t="str">
            <v>ET</v>
          </cell>
        </row>
        <row r="232">
          <cell r="B232" t="str">
            <v>Ödeshög</v>
          </cell>
          <cell r="C232">
            <v>2013</v>
          </cell>
          <cell r="D232">
            <v>0.26200000000000001</v>
          </cell>
          <cell r="E232" t="str">
            <v>ET</v>
          </cell>
          <cell r="F232" t="str">
            <v>-</v>
          </cell>
          <cell r="G232">
            <v>2.23</v>
          </cell>
          <cell r="H232">
            <v>258</v>
          </cell>
          <cell r="I232">
            <v>0.33</v>
          </cell>
          <cell r="J232" t="str">
            <v>ET</v>
          </cell>
          <cell r="K232" t="str">
            <v>ET</v>
          </cell>
          <cell r="L232" t="str">
            <v>ET</v>
          </cell>
          <cell r="M232" t="str">
            <v>ET</v>
          </cell>
          <cell r="N232" t="str">
            <v>ET</v>
          </cell>
          <cell r="O232" t="str">
            <v>ET</v>
          </cell>
          <cell r="P232" t="str">
            <v>ET</v>
          </cell>
          <cell r="Q232" t="str">
            <v>ET</v>
          </cell>
          <cell r="R232" t="str">
            <v>ET</v>
          </cell>
          <cell r="S232" t="str">
            <v>ET</v>
          </cell>
        </row>
        <row r="233">
          <cell r="B233" t="str">
            <v>Örsundsbro</v>
          </cell>
          <cell r="C233">
            <v>2013</v>
          </cell>
          <cell r="D233">
            <v>0.14499999999999999</v>
          </cell>
          <cell r="E233" t="str">
            <v>ET</v>
          </cell>
          <cell r="F233" t="str">
            <v>-</v>
          </cell>
          <cell r="G233">
            <v>2.23</v>
          </cell>
          <cell r="H233">
            <v>258</v>
          </cell>
          <cell r="I233">
            <v>0.33</v>
          </cell>
          <cell r="J233" t="str">
            <v>ET</v>
          </cell>
          <cell r="K233" t="str">
            <v>ET</v>
          </cell>
          <cell r="L233" t="str">
            <v>ET</v>
          </cell>
          <cell r="M233" t="str">
            <v>ET</v>
          </cell>
          <cell r="N233" t="str">
            <v>ET</v>
          </cell>
          <cell r="O233" t="str">
            <v>ET</v>
          </cell>
          <cell r="P233" t="str">
            <v>ET</v>
          </cell>
          <cell r="Q233" t="str">
            <v>ET</v>
          </cell>
          <cell r="R233" t="str">
            <v>ET</v>
          </cell>
          <cell r="S233" t="str">
            <v>ET</v>
          </cell>
        </row>
        <row r="234">
          <cell r="B234" t="str">
            <v>Laxå</v>
          </cell>
          <cell r="C234">
            <v>2013</v>
          </cell>
          <cell r="D234">
            <v>0.42599999999999999</v>
          </cell>
          <cell r="E234" t="str">
            <v>ET</v>
          </cell>
          <cell r="F234" t="str">
            <v>-</v>
          </cell>
          <cell r="G234">
            <v>2.23</v>
          </cell>
          <cell r="H234">
            <v>258</v>
          </cell>
          <cell r="I234">
            <v>0.33</v>
          </cell>
          <cell r="J234" t="str">
            <v>ET</v>
          </cell>
          <cell r="K234" t="str">
            <v>ET</v>
          </cell>
          <cell r="L234" t="str">
            <v>ET</v>
          </cell>
          <cell r="M234" t="str">
            <v>ET</v>
          </cell>
          <cell r="N234" t="str">
            <v>ET</v>
          </cell>
          <cell r="O234" t="str">
            <v>ET</v>
          </cell>
          <cell r="P234" t="str">
            <v>ET</v>
          </cell>
          <cell r="Q234" t="str">
            <v>ET</v>
          </cell>
          <cell r="R234" t="str">
            <v>ET</v>
          </cell>
          <cell r="S234" t="str">
            <v>ET</v>
          </cell>
        </row>
        <row r="235">
          <cell r="B235" t="str">
            <v>Floda</v>
          </cell>
          <cell r="C235">
            <v>2013</v>
          </cell>
          <cell r="D235" t="str">
            <v>ET</v>
          </cell>
          <cell r="E235" t="str">
            <v>ET</v>
          </cell>
          <cell r="F235" t="str">
            <v>-</v>
          </cell>
          <cell r="G235">
            <v>2.23</v>
          </cell>
          <cell r="H235">
            <v>258</v>
          </cell>
          <cell r="I235">
            <v>0.33</v>
          </cell>
          <cell r="J235" t="str">
            <v>ET</v>
          </cell>
          <cell r="K235" t="str">
            <v>ET</v>
          </cell>
          <cell r="L235" t="str">
            <v>ET</v>
          </cell>
          <cell r="M235" t="str">
            <v>ET</v>
          </cell>
          <cell r="N235" t="str">
            <v>ET</v>
          </cell>
          <cell r="O235" t="str">
            <v>ET</v>
          </cell>
          <cell r="P235" t="str">
            <v>ET</v>
          </cell>
          <cell r="Q235" t="str">
            <v>ET</v>
          </cell>
          <cell r="R235" t="str">
            <v>ET</v>
          </cell>
          <cell r="S235" t="str">
            <v>ET</v>
          </cell>
        </row>
        <row r="236">
          <cell r="B236" t="str">
            <v>Gråbo</v>
          </cell>
          <cell r="C236">
            <v>2013</v>
          </cell>
          <cell r="D236">
            <v>0.15</v>
          </cell>
          <cell r="E236" t="str">
            <v>ET</v>
          </cell>
          <cell r="F236" t="str">
            <v>'Lokal VindEl Från DinEl Göteborg Energi'</v>
          </cell>
          <cell r="G236">
            <v>0.1</v>
          </cell>
          <cell r="H236">
            <v>0</v>
          </cell>
          <cell r="I236">
            <v>0</v>
          </cell>
          <cell r="J236" t="str">
            <v>ET</v>
          </cell>
          <cell r="K236" t="str">
            <v>ET</v>
          </cell>
          <cell r="L236" t="str">
            <v>ET</v>
          </cell>
          <cell r="M236" t="str">
            <v>ET</v>
          </cell>
          <cell r="N236" t="str">
            <v>ET</v>
          </cell>
          <cell r="O236" t="str">
            <v>ET</v>
          </cell>
          <cell r="P236" t="str">
            <v>ET</v>
          </cell>
          <cell r="Q236" t="str">
            <v>ET</v>
          </cell>
          <cell r="R236" t="str">
            <v>ET</v>
          </cell>
          <cell r="S236" t="str">
            <v>ET</v>
          </cell>
        </row>
        <row r="237">
          <cell r="B237" t="str">
            <v>Lerum</v>
          </cell>
          <cell r="C237">
            <v>2013</v>
          </cell>
          <cell r="D237">
            <v>0.5</v>
          </cell>
          <cell r="E237" t="str">
            <v>ET</v>
          </cell>
          <cell r="F237" t="str">
            <v>'Lokal VindEl från DinEl Göteborg Energi'</v>
          </cell>
          <cell r="G237">
            <v>0.1</v>
          </cell>
          <cell r="H237">
            <v>0</v>
          </cell>
          <cell r="I237">
            <v>0</v>
          </cell>
          <cell r="J237" t="str">
            <v>ET</v>
          </cell>
          <cell r="K237" t="str">
            <v>ET</v>
          </cell>
          <cell r="L237" t="str">
            <v>ET</v>
          </cell>
          <cell r="M237" t="str">
            <v>ET</v>
          </cell>
          <cell r="N237" t="str">
            <v>ET</v>
          </cell>
          <cell r="O237" t="str">
            <v>ET</v>
          </cell>
          <cell r="P237" t="str">
            <v>ET</v>
          </cell>
          <cell r="Q237" t="str">
            <v>ET</v>
          </cell>
          <cell r="R237" t="str">
            <v>ET</v>
          </cell>
          <cell r="S237" t="str">
            <v>ET</v>
          </cell>
        </row>
        <row r="238">
          <cell r="B238" t="str">
            <v>Stenkullen</v>
          </cell>
          <cell r="C238">
            <v>2013</v>
          </cell>
          <cell r="D238">
            <v>1.4999999999999999E-2</v>
          </cell>
          <cell r="E238" t="str">
            <v>ET</v>
          </cell>
          <cell r="F238" t="str">
            <v>'Lokal VindEl från DinEl Göteborg Energi'</v>
          </cell>
          <cell r="G238">
            <v>0.1</v>
          </cell>
          <cell r="H238">
            <v>0</v>
          </cell>
          <cell r="I238">
            <v>0</v>
          </cell>
          <cell r="J238" t="str">
            <v>ET</v>
          </cell>
          <cell r="K238" t="str">
            <v>ET</v>
          </cell>
          <cell r="L238" t="str">
            <v>ET</v>
          </cell>
          <cell r="M238" t="str">
            <v>ET</v>
          </cell>
          <cell r="N238" t="str">
            <v>ET</v>
          </cell>
          <cell r="O238" t="str">
            <v>ET</v>
          </cell>
          <cell r="P238" t="str">
            <v>ET</v>
          </cell>
          <cell r="Q238" t="str">
            <v>ET</v>
          </cell>
          <cell r="R238" t="str">
            <v>ET</v>
          </cell>
          <cell r="S238" t="str">
            <v>ET</v>
          </cell>
        </row>
        <row r="239">
          <cell r="B239" t="str">
            <v>Lessebo</v>
          </cell>
          <cell r="C239">
            <v>2013</v>
          </cell>
          <cell r="D239" t="str">
            <v>-</v>
          </cell>
          <cell r="E239" t="str">
            <v>-</v>
          </cell>
          <cell r="F239" t="str">
            <v>-</v>
          </cell>
          <cell r="G239" t="str">
            <v>-</v>
          </cell>
          <cell r="H239" t="str">
            <v>-</v>
          </cell>
          <cell r="I239" t="str">
            <v>-</v>
          </cell>
          <cell r="J239" t="str">
            <v>-</v>
          </cell>
          <cell r="K239" t="str">
            <v>-</v>
          </cell>
          <cell r="L239" t="str">
            <v>-</v>
          </cell>
          <cell r="M239" t="str">
            <v>-</v>
          </cell>
          <cell r="N239" t="str">
            <v>-</v>
          </cell>
          <cell r="O239" t="str">
            <v>-</v>
          </cell>
          <cell r="P239" t="str">
            <v>-</v>
          </cell>
          <cell r="Q239" t="str">
            <v>-</v>
          </cell>
          <cell r="R239" t="str">
            <v>-</v>
          </cell>
          <cell r="S239" t="str">
            <v>-</v>
          </cell>
        </row>
        <row r="240">
          <cell r="B240" t="str">
            <v>Lysekil</v>
          </cell>
          <cell r="C240">
            <v>2013</v>
          </cell>
          <cell r="D240">
            <v>1.2989999999999999</v>
          </cell>
          <cell r="E240" t="str">
            <v>ET</v>
          </cell>
          <cell r="F240" t="str">
            <v>-</v>
          </cell>
          <cell r="G240">
            <v>2.23</v>
          </cell>
          <cell r="H240">
            <v>258</v>
          </cell>
          <cell r="I240">
            <v>0.33</v>
          </cell>
          <cell r="J240" t="str">
            <v>ET</v>
          </cell>
          <cell r="K240" t="str">
            <v>ET</v>
          </cell>
          <cell r="L240" t="str">
            <v>ET</v>
          </cell>
          <cell r="M240" t="str">
            <v>ET</v>
          </cell>
          <cell r="N240" t="str">
            <v>ET</v>
          </cell>
          <cell r="O240" t="str">
            <v>ET</v>
          </cell>
          <cell r="P240" t="str">
            <v>ET</v>
          </cell>
          <cell r="Q240" t="str">
            <v>ET</v>
          </cell>
          <cell r="R240" t="str">
            <v>ET</v>
          </cell>
          <cell r="S240" t="str">
            <v>ET</v>
          </cell>
        </row>
        <row r="241">
          <cell r="B241" t="str">
            <v>Lidköping</v>
          </cell>
          <cell r="C241">
            <v>2013</v>
          </cell>
          <cell r="D241">
            <v>4.6680000000000001</v>
          </cell>
          <cell r="E241">
            <v>11.55</v>
          </cell>
          <cell r="F241" t="str">
            <v>-</v>
          </cell>
          <cell r="G241">
            <v>2.23</v>
          </cell>
          <cell r="H241">
            <v>258</v>
          </cell>
          <cell r="I241">
            <v>0.33</v>
          </cell>
          <cell r="J241" t="str">
            <v>ET</v>
          </cell>
          <cell r="K241" t="str">
            <v>ET</v>
          </cell>
          <cell r="L241" t="str">
            <v>ET</v>
          </cell>
          <cell r="M241" t="str">
            <v>ET</v>
          </cell>
          <cell r="N241" t="str">
            <v>ET</v>
          </cell>
          <cell r="O241" t="str">
            <v>ET</v>
          </cell>
          <cell r="P241" t="str">
            <v>ET</v>
          </cell>
          <cell r="Q241" t="str">
            <v>ET</v>
          </cell>
          <cell r="R241" t="str">
            <v>ET</v>
          </cell>
          <cell r="S241" t="str">
            <v>ET</v>
          </cell>
        </row>
        <row r="242">
          <cell r="B242" t="str">
            <v>Lilla Edet</v>
          </cell>
          <cell r="C242">
            <v>2013</v>
          </cell>
          <cell r="D242" t="str">
            <v>ET</v>
          </cell>
          <cell r="E242" t="str">
            <v>ET</v>
          </cell>
          <cell r="F242" t="str">
            <v>-</v>
          </cell>
          <cell r="G242">
            <v>2.23</v>
          </cell>
          <cell r="H242">
            <v>258</v>
          </cell>
          <cell r="I242">
            <v>0.33</v>
          </cell>
          <cell r="J242" t="str">
            <v>ET</v>
          </cell>
          <cell r="K242" t="str">
            <v>ET</v>
          </cell>
          <cell r="L242" t="str">
            <v>ET</v>
          </cell>
          <cell r="M242" t="str">
            <v>ET</v>
          </cell>
          <cell r="N242" t="str">
            <v>ET</v>
          </cell>
          <cell r="O242" t="str">
            <v>ET</v>
          </cell>
          <cell r="P242" t="str">
            <v>ET</v>
          </cell>
          <cell r="Q242" t="str">
            <v>ET</v>
          </cell>
          <cell r="R242" t="str">
            <v>ET</v>
          </cell>
          <cell r="S242" t="str">
            <v>ET</v>
          </cell>
        </row>
        <row r="243">
          <cell r="B243" t="str">
            <v>Frövi</v>
          </cell>
          <cell r="C243">
            <v>2013</v>
          </cell>
          <cell r="D243">
            <v>0.08</v>
          </cell>
          <cell r="E243" t="str">
            <v>ET</v>
          </cell>
          <cell r="F243" t="str">
            <v>'Förnybar'</v>
          </cell>
          <cell r="G243">
            <v>2.23</v>
          </cell>
          <cell r="H243">
            <v>258</v>
          </cell>
          <cell r="I243">
            <v>0.33</v>
          </cell>
          <cell r="J243" t="str">
            <v>ET</v>
          </cell>
          <cell r="K243" t="str">
            <v>ET</v>
          </cell>
          <cell r="L243" t="str">
            <v>ET</v>
          </cell>
          <cell r="M243" t="str">
            <v>ET</v>
          </cell>
          <cell r="N243" t="str">
            <v>ET</v>
          </cell>
          <cell r="O243" t="str">
            <v>ET</v>
          </cell>
          <cell r="P243" t="str">
            <v>ET</v>
          </cell>
          <cell r="Q243" t="str">
            <v>ET</v>
          </cell>
          <cell r="R243" t="str">
            <v>ET</v>
          </cell>
          <cell r="S243">
            <v>1.4</v>
          </cell>
        </row>
        <row r="244">
          <cell r="B244" t="str">
            <v>Lindesberg</v>
          </cell>
          <cell r="C244">
            <v>2013</v>
          </cell>
          <cell r="D244">
            <v>1.3</v>
          </cell>
          <cell r="E244" t="str">
            <v>ET</v>
          </cell>
          <cell r="F244" t="str">
            <v>'Förnybar'</v>
          </cell>
          <cell r="G244">
            <v>2.23</v>
          </cell>
          <cell r="H244">
            <v>258</v>
          </cell>
          <cell r="I244">
            <v>0.33</v>
          </cell>
          <cell r="J244" t="str">
            <v>ET</v>
          </cell>
          <cell r="K244" t="str">
            <v>ET</v>
          </cell>
          <cell r="L244" t="str">
            <v>ET</v>
          </cell>
          <cell r="M244" t="str">
            <v>ET</v>
          </cell>
          <cell r="N244" t="str">
            <v>ET</v>
          </cell>
          <cell r="O244" t="str">
            <v>ET</v>
          </cell>
          <cell r="P244" t="str">
            <v>ET</v>
          </cell>
          <cell r="Q244" t="str">
            <v>ET</v>
          </cell>
          <cell r="R244" t="str">
            <v>ET</v>
          </cell>
          <cell r="S244">
            <v>7.2</v>
          </cell>
        </row>
        <row r="245">
          <cell r="B245" t="str">
            <v>Spillvattennät</v>
          </cell>
          <cell r="C245">
            <v>2013</v>
          </cell>
          <cell r="D245" t="str">
            <v>DS</v>
          </cell>
          <cell r="E245" t="str">
            <v>ET</v>
          </cell>
          <cell r="F245" t="str">
            <v>-</v>
          </cell>
          <cell r="G245">
            <v>2.23</v>
          </cell>
          <cell r="H245">
            <v>258</v>
          </cell>
          <cell r="I245">
            <v>0.33</v>
          </cell>
          <cell r="J245" t="str">
            <v>ET</v>
          </cell>
          <cell r="K245" t="str">
            <v>ET</v>
          </cell>
          <cell r="L245" t="str">
            <v>ET</v>
          </cell>
          <cell r="M245" t="str">
            <v>ET</v>
          </cell>
          <cell r="N245" t="str">
            <v>ET</v>
          </cell>
          <cell r="O245" t="str">
            <v>ET</v>
          </cell>
          <cell r="P245" t="str">
            <v>ET</v>
          </cell>
          <cell r="Q245" t="str">
            <v>ET</v>
          </cell>
          <cell r="R245" t="str">
            <v>ET</v>
          </cell>
          <cell r="S245" t="str">
            <v>ET</v>
          </cell>
        </row>
        <row r="246">
          <cell r="B246" t="str">
            <v>Vedevåg</v>
          </cell>
          <cell r="C246">
            <v>2013</v>
          </cell>
          <cell r="D246">
            <v>0.04</v>
          </cell>
          <cell r="E246" t="str">
            <v>ET</v>
          </cell>
          <cell r="F246" t="str">
            <v>-</v>
          </cell>
          <cell r="G246">
            <v>2.23</v>
          </cell>
          <cell r="H246">
            <v>258</v>
          </cell>
          <cell r="I246">
            <v>0.33</v>
          </cell>
          <cell r="J246" t="str">
            <v>ET</v>
          </cell>
          <cell r="K246" t="str">
            <v>ET</v>
          </cell>
          <cell r="L246" t="str">
            <v>ET</v>
          </cell>
          <cell r="M246" t="str">
            <v>ET</v>
          </cell>
          <cell r="N246">
            <v>0</v>
          </cell>
          <cell r="O246" t="str">
            <v>ET</v>
          </cell>
          <cell r="P246" t="str">
            <v>ET</v>
          </cell>
          <cell r="Q246" t="str">
            <v>ET</v>
          </cell>
          <cell r="R246" t="str">
            <v>ET</v>
          </cell>
          <cell r="S246">
            <v>8</v>
          </cell>
        </row>
        <row r="247">
          <cell r="B247" t="str">
            <v>Ljungby</v>
          </cell>
          <cell r="C247">
            <v>2013</v>
          </cell>
          <cell r="D247" t="str">
            <v>ET</v>
          </cell>
          <cell r="E247">
            <v>6</v>
          </cell>
          <cell r="F247" t="str">
            <v>-</v>
          </cell>
          <cell r="G247">
            <v>2.23</v>
          </cell>
          <cell r="H247">
            <v>258</v>
          </cell>
          <cell r="I247">
            <v>0.33</v>
          </cell>
          <cell r="J247" t="str">
            <v>ET</v>
          </cell>
          <cell r="K247" t="str">
            <v>ET</v>
          </cell>
          <cell r="L247" t="str">
            <v>ET</v>
          </cell>
          <cell r="M247" t="str">
            <v>ET</v>
          </cell>
          <cell r="N247" t="str">
            <v>ET</v>
          </cell>
          <cell r="O247" t="str">
            <v>ET</v>
          </cell>
          <cell r="P247" t="str">
            <v>ET</v>
          </cell>
          <cell r="Q247" t="str">
            <v>ET</v>
          </cell>
          <cell r="R247" t="str">
            <v>ET</v>
          </cell>
          <cell r="S247" t="str">
            <v>ET</v>
          </cell>
        </row>
        <row r="248">
          <cell r="B248" t="str">
            <v>Färila</v>
          </cell>
          <cell r="C248">
            <v>2013</v>
          </cell>
          <cell r="D248">
            <v>0.159</v>
          </cell>
          <cell r="E248" t="str">
            <v>ET</v>
          </cell>
          <cell r="F248" t="str">
            <v>'Vattenkraftel'</v>
          </cell>
          <cell r="G248">
            <v>1.1000000000000001</v>
          </cell>
          <cell r="H248">
            <v>0</v>
          </cell>
          <cell r="I248">
            <v>0</v>
          </cell>
          <cell r="J248" t="str">
            <v>ET</v>
          </cell>
          <cell r="K248" t="str">
            <v>ET</v>
          </cell>
          <cell r="L248" t="str">
            <v>ET</v>
          </cell>
          <cell r="M248" t="str">
            <v>ET</v>
          </cell>
          <cell r="N248" t="str">
            <v>ET</v>
          </cell>
          <cell r="O248" t="str">
            <v>ET</v>
          </cell>
          <cell r="P248" t="str">
            <v>ET</v>
          </cell>
          <cell r="Q248" t="str">
            <v>ET</v>
          </cell>
          <cell r="R248" t="str">
            <v>ET</v>
          </cell>
          <cell r="S248" t="str">
            <v>ET</v>
          </cell>
        </row>
        <row r="249">
          <cell r="B249" t="str">
            <v>Järvsö</v>
          </cell>
          <cell r="C249">
            <v>2013</v>
          </cell>
          <cell r="D249">
            <v>0.28299999999999997</v>
          </cell>
          <cell r="E249" t="str">
            <v>ET</v>
          </cell>
          <cell r="F249" t="str">
            <v>'vattenkraftel'</v>
          </cell>
          <cell r="G249">
            <v>1.1000000000000001</v>
          </cell>
          <cell r="H249">
            <v>0</v>
          </cell>
          <cell r="I249">
            <v>0</v>
          </cell>
          <cell r="J249" t="str">
            <v>ET</v>
          </cell>
          <cell r="K249" t="str">
            <v>ET</v>
          </cell>
          <cell r="L249" t="str">
            <v>ET</v>
          </cell>
          <cell r="M249" t="str">
            <v>ET</v>
          </cell>
          <cell r="N249" t="str">
            <v>ET</v>
          </cell>
          <cell r="O249" t="str">
            <v>ET</v>
          </cell>
          <cell r="P249" t="str">
            <v>ET</v>
          </cell>
          <cell r="Q249" t="str">
            <v>ET</v>
          </cell>
          <cell r="R249" t="str">
            <v>ET</v>
          </cell>
          <cell r="S249" t="str">
            <v>ET</v>
          </cell>
        </row>
        <row r="250">
          <cell r="B250" t="str">
            <v>Ljusdal</v>
          </cell>
          <cell r="C250">
            <v>2013</v>
          </cell>
          <cell r="D250">
            <v>2.15</v>
          </cell>
          <cell r="E250" t="str">
            <v>ET</v>
          </cell>
          <cell r="F250" t="str">
            <v>'vattenkraftel'</v>
          </cell>
          <cell r="G250">
            <v>1.1000000000000001</v>
          </cell>
          <cell r="H250">
            <v>0</v>
          </cell>
          <cell r="I250">
            <v>0</v>
          </cell>
          <cell r="J250" t="str">
            <v>ET</v>
          </cell>
          <cell r="K250" t="str">
            <v>ET</v>
          </cell>
          <cell r="L250" t="str">
            <v>ET</v>
          </cell>
          <cell r="M250" t="str">
            <v>ET</v>
          </cell>
          <cell r="N250" t="str">
            <v>ET</v>
          </cell>
          <cell r="O250" t="str">
            <v>ET</v>
          </cell>
          <cell r="P250" t="str">
            <v>ET</v>
          </cell>
          <cell r="Q250" t="str">
            <v>ET</v>
          </cell>
          <cell r="R250" t="str">
            <v>ET</v>
          </cell>
          <cell r="S250" t="str">
            <v>ET</v>
          </cell>
        </row>
        <row r="251">
          <cell r="B251" t="str">
            <v>Luleå</v>
          </cell>
          <cell r="C251">
            <v>2013</v>
          </cell>
          <cell r="D251">
            <v>41.9</v>
          </cell>
          <cell r="E251" t="str">
            <v>ET</v>
          </cell>
          <cell r="F251" t="str">
            <v>'Vindel+El från Kraftvärmeverket'</v>
          </cell>
          <cell r="G251">
            <v>0.14499999999999999</v>
          </cell>
          <cell r="H251">
            <v>13.4</v>
          </cell>
          <cell r="I251">
            <v>2.1999999999999999E-2</v>
          </cell>
          <cell r="J251" t="str">
            <v>ET</v>
          </cell>
          <cell r="K251" t="str">
            <v>ET</v>
          </cell>
          <cell r="L251" t="str">
            <v>ET</v>
          </cell>
          <cell r="M251" t="str">
            <v>ET</v>
          </cell>
          <cell r="N251" t="str">
            <v>ET</v>
          </cell>
          <cell r="O251" t="str">
            <v>ET</v>
          </cell>
          <cell r="P251" t="str">
            <v>ET</v>
          </cell>
          <cell r="Q251" t="str">
            <v>ET</v>
          </cell>
          <cell r="R251" t="str">
            <v>ET</v>
          </cell>
          <cell r="S251" t="str">
            <v>ET</v>
          </cell>
        </row>
        <row r="252">
          <cell r="B252" t="str">
            <v>Råneå</v>
          </cell>
          <cell r="C252">
            <v>2013</v>
          </cell>
          <cell r="D252">
            <v>0.47</v>
          </cell>
          <cell r="E252" t="str">
            <v>ET</v>
          </cell>
          <cell r="F252" t="str">
            <v>'Vindel'</v>
          </cell>
          <cell r="G252">
            <v>0.1</v>
          </cell>
          <cell r="H252">
            <v>0</v>
          </cell>
          <cell r="I252">
            <v>0</v>
          </cell>
          <cell r="J252" t="str">
            <v>ET</v>
          </cell>
          <cell r="K252" t="str">
            <v>ET</v>
          </cell>
          <cell r="L252" t="str">
            <v>ET</v>
          </cell>
          <cell r="M252" t="str">
            <v>ET</v>
          </cell>
          <cell r="N252" t="str">
            <v>ET</v>
          </cell>
          <cell r="O252" t="str">
            <v>ET</v>
          </cell>
          <cell r="P252" t="str">
            <v>ET</v>
          </cell>
          <cell r="Q252" t="str">
            <v>ET</v>
          </cell>
          <cell r="R252" t="str">
            <v>ET</v>
          </cell>
          <cell r="S252" t="str">
            <v>ET</v>
          </cell>
        </row>
        <row r="253">
          <cell r="B253" t="str">
            <v>Malmköping</v>
          </cell>
          <cell r="C253">
            <v>2013</v>
          </cell>
          <cell r="D253" t="str">
            <v>-</v>
          </cell>
          <cell r="E253" t="str">
            <v>-</v>
          </cell>
          <cell r="F253" t="str">
            <v>-</v>
          </cell>
          <cell r="G253" t="str">
            <v>-</v>
          </cell>
          <cell r="H253" t="str">
            <v>-</v>
          </cell>
          <cell r="I253" t="str">
            <v>-</v>
          </cell>
          <cell r="J253" t="str">
            <v>-</v>
          </cell>
          <cell r="K253" t="str">
            <v>-</v>
          </cell>
          <cell r="L253" t="str">
            <v>-</v>
          </cell>
          <cell r="M253" t="str">
            <v>-</v>
          </cell>
          <cell r="N253" t="str">
            <v>-</v>
          </cell>
          <cell r="O253" t="str">
            <v>-</v>
          </cell>
          <cell r="P253" t="str">
            <v>-</v>
          </cell>
          <cell r="Q253" t="str">
            <v>-</v>
          </cell>
          <cell r="R253" t="str">
            <v>-</v>
          </cell>
          <cell r="S253" t="str">
            <v>-</v>
          </cell>
        </row>
        <row r="254">
          <cell r="B254" t="str">
            <v>Malung</v>
          </cell>
          <cell r="C254">
            <v>2013</v>
          </cell>
          <cell r="D254">
            <v>0.5</v>
          </cell>
          <cell r="E254" t="str">
            <v>ET</v>
          </cell>
          <cell r="F254" t="str">
            <v>-</v>
          </cell>
          <cell r="G254">
            <v>2.23</v>
          </cell>
          <cell r="H254">
            <v>258</v>
          </cell>
          <cell r="I254">
            <v>0.33</v>
          </cell>
          <cell r="J254" t="str">
            <v>ET</v>
          </cell>
          <cell r="K254" t="str">
            <v>ET</v>
          </cell>
          <cell r="L254" t="str">
            <v>ET</v>
          </cell>
          <cell r="M254" t="str">
            <v>ET</v>
          </cell>
          <cell r="N254" t="str">
            <v>ET</v>
          </cell>
          <cell r="O254" t="str">
            <v>ET</v>
          </cell>
          <cell r="P254" t="str">
            <v>ET</v>
          </cell>
          <cell r="Q254" t="str">
            <v>ET</v>
          </cell>
          <cell r="R254" t="str">
            <v>ET</v>
          </cell>
          <cell r="S254" t="str">
            <v>ET</v>
          </cell>
        </row>
        <row r="255">
          <cell r="B255" t="str">
            <v>Assbergs nätet</v>
          </cell>
          <cell r="C255">
            <v>2013</v>
          </cell>
          <cell r="D255">
            <v>0.98</v>
          </cell>
          <cell r="E255">
            <v>2.9</v>
          </cell>
          <cell r="F255" t="str">
            <v>'Bra miljöval'</v>
          </cell>
          <cell r="G255">
            <v>0.03</v>
          </cell>
          <cell r="H255">
            <v>3</v>
          </cell>
          <cell r="I255">
            <v>0.05</v>
          </cell>
          <cell r="J255" t="str">
            <v>ET</v>
          </cell>
          <cell r="K255" t="str">
            <v>ET</v>
          </cell>
          <cell r="L255" t="str">
            <v>ET</v>
          </cell>
          <cell r="M255" t="str">
            <v>ET</v>
          </cell>
          <cell r="N255" t="str">
            <v>ET</v>
          </cell>
          <cell r="O255" t="str">
            <v>ET</v>
          </cell>
          <cell r="P255" t="str">
            <v>ET</v>
          </cell>
          <cell r="Q255" t="str">
            <v>ET</v>
          </cell>
          <cell r="R255" t="str">
            <v>ET</v>
          </cell>
          <cell r="S255" t="str">
            <v>ET</v>
          </cell>
        </row>
        <row r="256">
          <cell r="B256" t="str">
            <v>Fritsla</v>
          </cell>
          <cell r="C256">
            <v>2013</v>
          </cell>
          <cell r="D256">
            <v>0.23</v>
          </cell>
          <cell r="E256" t="str">
            <v>ET</v>
          </cell>
          <cell r="F256" t="str">
            <v>'Bra miljöval'</v>
          </cell>
          <cell r="G256">
            <v>0.08</v>
          </cell>
          <cell r="H256">
            <v>23</v>
          </cell>
          <cell r="I256">
            <v>0.04</v>
          </cell>
          <cell r="J256" t="str">
            <v>ET</v>
          </cell>
          <cell r="K256" t="str">
            <v>ET</v>
          </cell>
          <cell r="L256" t="str">
            <v>ET</v>
          </cell>
          <cell r="M256" t="str">
            <v>ET</v>
          </cell>
          <cell r="N256" t="str">
            <v>ET</v>
          </cell>
          <cell r="O256" t="str">
            <v>ET</v>
          </cell>
          <cell r="P256" t="str">
            <v>ET</v>
          </cell>
          <cell r="Q256" t="str">
            <v>ET</v>
          </cell>
          <cell r="R256" t="str">
            <v>ET</v>
          </cell>
          <cell r="S256" t="str">
            <v>ET</v>
          </cell>
        </row>
        <row r="257">
          <cell r="B257" t="str">
            <v>Hyssna</v>
          </cell>
          <cell r="C257">
            <v>2013</v>
          </cell>
          <cell r="D257">
            <v>0.05</v>
          </cell>
          <cell r="E257" t="str">
            <v>ET</v>
          </cell>
          <cell r="F257" t="str">
            <v>-</v>
          </cell>
          <cell r="G257">
            <v>2.23</v>
          </cell>
          <cell r="H257">
            <v>258</v>
          </cell>
          <cell r="I257">
            <v>0.33</v>
          </cell>
          <cell r="J257" t="str">
            <v>ET</v>
          </cell>
          <cell r="K257" t="str">
            <v>ET</v>
          </cell>
          <cell r="L257" t="str">
            <v>ET</v>
          </cell>
          <cell r="M257" t="str">
            <v>ET</v>
          </cell>
          <cell r="N257" t="str">
            <v>ET</v>
          </cell>
          <cell r="O257">
            <v>1.1200000000000001</v>
          </cell>
          <cell r="P257">
            <v>1.4999999999999999E-2</v>
          </cell>
          <cell r="Q257">
            <v>5</v>
          </cell>
          <cell r="R257">
            <v>12</v>
          </cell>
          <cell r="S257">
            <v>0.6</v>
          </cell>
        </row>
        <row r="258">
          <cell r="B258" t="str">
            <v>Mellerud</v>
          </cell>
          <cell r="C258">
            <v>2013</v>
          </cell>
          <cell r="D258" t="str">
            <v>ET</v>
          </cell>
          <cell r="E258" t="str">
            <v>ET</v>
          </cell>
          <cell r="F258" t="str">
            <v>-</v>
          </cell>
          <cell r="G258">
            <v>2.23</v>
          </cell>
          <cell r="H258">
            <v>258</v>
          </cell>
          <cell r="I258">
            <v>0.33</v>
          </cell>
          <cell r="J258" t="str">
            <v>ET</v>
          </cell>
          <cell r="K258" t="str">
            <v>ET</v>
          </cell>
          <cell r="L258" t="str">
            <v>ET</v>
          </cell>
          <cell r="M258" t="str">
            <v>ET</v>
          </cell>
          <cell r="N258" t="str">
            <v>ET</v>
          </cell>
          <cell r="O258" t="str">
            <v>ET</v>
          </cell>
          <cell r="P258" t="str">
            <v>ET</v>
          </cell>
          <cell r="Q258" t="str">
            <v>ET</v>
          </cell>
          <cell r="R258" t="str">
            <v>ET</v>
          </cell>
          <cell r="S258" t="str">
            <v>ET</v>
          </cell>
        </row>
        <row r="259">
          <cell r="B259" t="str">
            <v>Mjölby-skänninge</v>
          </cell>
          <cell r="C259">
            <v>2013</v>
          </cell>
          <cell r="D259" t="str">
            <v>ET</v>
          </cell>
          <cell r="E259" t="str">
            <v>ET</v>
          </cell>
          <cell r="F259" t="str">
            <v>'residual'</v>
          </cell>
          <cell r="G259">
            <v>2.23</v>
          </cell>
          <cell r="H259">
            <v>258</v>
          </cell>
          <cell r="I259">
            <v>0.33</v>
          </cell>
          <cell r="J259">
            <v>92.866</v>
          </cell>
          <cell r="K259">
            <v>0.27</v>
          </cell>
          <cell r="L259">
            <v>105</v>
          </cell>
          <cell r="M259">
            <v>7</v>
          </cell>
          <cell r="N259">
            <v>41</v>
          </cell>
          <cell r="O259" t="str">
            <v>ET</v>
          </cell>
          <cell r="P259" t="str">
            <v>ET</v>
          </cell>
          <cell r="Q259" t="str">
            <v>ET</v>
          </cell>
          <cell r="R259" t="str">
            <v>ET</v>
          </cell>
          <cell r="S259" t="str">
            <v>ET</v>
          </cell>
        </row>
        <row r="260">
          <cell r="B260" t="str">
            <v>Mullsjö</v>
          </cell>
          <cell r="C260">
            <v>2013</v>
          </cell>
          <cell r="D260" t="str">
            <v>-</v>
          </cell>
          <cell r="E260" t="str">
            <v>-</v>
          </cell>
          <cell r="F260" t="str">
            <v>-</v>
          </cell>
          <cell r="G260" t="str">
            <v>-</v>
          </cell>
          <cell r="H260" t="str">
            <v>-</v>
          </cell>
          <cell r="I260" t="str">
            <v>-</v>
          </cell>
          <cell r="J260" t="str">
            <v>-</v>
          </cell>
          <cell r="K260" t="str">
            <v>-</v>
          </cell>
          <cell r="L260" t="str">
            <v>-</v>
          </cell>
          <cell r="M260" t="str">
            <v>-</v>
          </cell>
          <cell r="N260" t="str">
            <v>-</v>
          </cell>
          <cell r="O260" t="str">
            <v>-</v>
          </cell>
          <cell r="P260" t="str">
            <v>-</v>
          </cell>
          <cell r="Q260" t="str">
            <v>-</v>
          </cell>
          <cell r="R260" t="str">
            <v>-</v>
          </cell>
          <cell r="S260" t="str">
            <v>-</v>
          </cell>
        </row>
        <row r="261">
          <cell r="B261" t="str">
            <v>Munkfors</v>
          </cell>
          <cell r="C261">
            <v>2013</v>
          </cell>
          <cell r="D261" t="str">
            <v>-</v>
          </cell>
          <cell r="E261" t="str">
            <v>-</v>
          </cell>
          <cell r="F261" t="str">
            <v>-</v>
          </cell>
          <cell r="G261" t="str">
            <v>-</v>
          </cell>
          <cell r="H261" t="str">
            <v>-</v>
          </cell>
          <cell r="I261" t="str">
            <v>-</v>
          </cell>
          <cell r="J261" t="str">
            <v>-</v>
          </cell>
          <cell r="K261" t="str">
            <v>-</v>
          </cell>
          <cell r="L261" t="str">
            <v>-</v>
          </cell>
          <cell r="M261" t="str">
            <v>-</v>
          </cell>
          <cell r="N261" t="str">
            <v>-</v>
          </cell>
          <cell r="O261" t="str">
            <v>-</v>
          </cell>
          <cell r="P261" t="str">
            <v>-</v>
          </cell>
          <cell r="Q261" t="str">
            <v>-</v>
          </cell>
          <cell r="R261" t="str">
            <v>-</v>
          </cell>
          <cell r="S261" t="str">
            <v>-</v>
          </cell>
        </row>
        <row r="262">
          <cell r="B262" t="str">
            <v>Hallstahammar</v>
          </cell>
          <cell r="C262">
            <v>2013</v>
          </cell>
          <cell r="D262" t="str">
            <v>ET</v>
          </cell>
          <cell r="E262" t="str">
            <v>ET</v>
          </cell>
          <cell r="F262" t="str">
            <v>-</v>
          </cell>
          <cell r="G262">
            <v>2.23</v>
          </cell>
          <cell r="H262">
            <v>258</v>
          </cell>
          <cell r="I262">
            <v>0.33</v>
          </cell>
          <cell r="J262" t="str">
            <v>ET</v>
          </cell>
          <cell r="K262" t="str">
            <v>ET</v>
          </cell>
          <cell r="L262" t="str">
            <v>ET</v>
          </cell>
          <cell r="M262" t="str">
            <v>ET</v>
          </cell>
          <cell r="N262" t="str">
            <v>ET</v>
          </cell>
          <cell r="O262" t="str">
            <v>ET</v>
          </cell>
          <cell r="P262" t="str">
            <v>ET</v>
          </cell>
          <cell r="Q262" t="str">
            <v>ET</v>
          </cell>
          <cell r="R262" t="str">
            <v>ET</v>
          </cell>
          <cell r="S262" t="str">
            <v>ET</v>
          </cell>
        </row>
        <row r="263">
          <cell r="B263" t="str">
            <v>Kungsör</v>
          </cell>
          <cell r="C263">
            <v>2013</v>
          </cell>
          <cell r="D263">
            <v>1.3</v>
          </cell>
          <cell r="E263" t="str">
            <v>ET</v>
          </cell>
          <cell r="F263" t="str">
            <v>-</v>
          </cell>
          <cell r="G263">
            <v>2.23</v>
          </cell>
          <cell r="H263">
            <v>258</v>
          </cell>
          <cell r="I263">
            <v>0.33</v>
          </cell>
          <cell r="J263" t="str">
            <v>ET</v>
          </cell>
          <cell r="K263" t="str">
            <v>ET</v>
          </cell>
          <cell r="L263" t="str">
            <v>ET</v>
          </cell>
          <cell r="M263" t="str">
            <v>ET</v>
          </cell>
          <cell r="N263" t="str">
            <v>ET</v>
          </cell>
          <cell r="O263" t="str">
            <v>ET</v>
          </cell>
          <cell r="P263" t="str">
            <v>ET</v>
          </cell>
          <cell r="Q263" t="str">
            <v>ET</v>
          </cell>
          <cell r="R263" t="str">
            <v>ET</v>
          </cell>
          <cell r="S263" t="str">
            <v>ET</v>
          </cell>
        </row>
        <row r="264">
          <cell r="B264" t="str">
            <v>Västerås</v>
          </cell>
          <cell r="C264">
            <v>2013</v>
          </cell>
          <cell r="D264">
            <v>0.13800000000000001</v>
          </cell>
          <cell r="E264">
            <v>101.232</v>
          </cell>
          <cell r="F264" t="str">
            <v>-</v>
          </cell>
          <cell r="G264">
            <v>2.23</v>
          </cell>
          <cell r="H264">
            <v>258</v>
          </cell>
          <cell r="I264">
            <v>0.33</v>
          </cell>
          <cell r="J264" t="str">
            <v>ET</v>
          </cell>
          <cell r="K264" t="str">
            <v>ET</v>
          </cell>
          <cell r="L264" t="str">
            <v>ET</v>
          </cell>
          <cell r="M264" t="str">
            <v>ET</v>
          </cell>
          <cell r="N264" t="str">
            <v>ET</v>
          </cell>
          <cell r="O264" t="str">
            <v>ET</v>
          </cell>
          <cell r="P264" t="str">
            <v>ET</v>
          </cell>
          <cell r="Q264" t="str">
            <v>ET</v>
          </cell>
          <cell r="R264" t="str">
            <v>ET</v>
          </cell>
          <cell r="S264" t="str">
            <v>ET</v>
          </cell>
        </row>
        <row r="265">
          <cell r="B265" t="str">
            <v>Mölndal</v>
          </cell>
          <cell r="C265">
            <v>2013</v>
          </cell>
          <cell r="D265">
            <v>3.0049999999999999</v>
          </cell>
          <cell r="E265">
            <v>20.736000000000001</v>
          </cell>
          <cell r="F265" t="str">
            <v>'Ursprungsgaranterad förnybar el'</v>
          </cell>
          <cell r="G265">
            <v>0.09</v>
          </cell>
          <cell r="H265">
            <v>25</v>
          </cell>
          <cell r="I265">
            <v>0</v>
          </cell>
          <cell r="J265">
            <v>18.091000000000001</v>
          </cell>
          <cell r="K265">
            <v>0.02</v>
          </cell>
          <cell r="L265">
            <v>0.12</v>
          </cell>
          <cell r="M265">
            <v>0</v>
          </cell>
          <cell r="N265">
            <v>0</v>
          </cell>
          <cell r="O265">
            <v>173.79</v>
          </cell>
          <cell r="P265">
            <v>0.46600000000000003</v>
          </cell>
          <cell r="Q265">
            <v>179</v>
          </cell>
          <cell r="R265">
            <v>19.61</v>
          </cell>
          <cell r="S265">
            <v>0</v>
          </cell>
        </row>
        <row r="266">
          <cell r="B266" t="str">
            <v>Mölndal Bra Miljöval</v>
          </cell>
          <cell r="C266">
            <v>2013</v>
          </cell>
          <cell r="D266" t="str">
            <v>ET</v>
          </cell>
          <cell r="E266">
            <v>1.1890000000000001</v>
          </cell>
          <cell r="F266" t="str">
            <v>'Ursprungsgaranterad förnybar el'</v>
          </cell>
          <cell r="G266">
            <v>0.4</v>
          </cell>
          <cell r="H266">
            <v>0</v>
          </cell>
          <cell r="I266">
            <v>0</v>
          </cell>
          <cell r="J266" t="str">
            <v>ET</v>
          </cell>
          <cell r="K266" t="str">
            <v>ET</v>
          </cell>
          <cell r="L266" t="str">
            <v>ET</v>
          </cell>
          <cell r="M266" t="str">
            <v>ET</v>
          </cell>
          <cell r="N266" t="str">
            <v>ET</v>
          </cell>
          <cell r="O266" t="str">
            <v>ET</v>
          </cell>
          <cell r="P266" t="str">
            <v>ET</v>
          </cell>
          <cell r="Q266" t="str">
            <v>ET</v>
          </cell>
          <cell r="R266" t="str">
            <v>ET</v>
          </cell>
          <cell r="S266" t="str">
            <v>ET</v>
          </cell>
        </row>
        <row r="267">
          <cell r="B267" t="str">
            <v>Sundbyberg-Solna</v>
          </cell>
          <cell r="C267">
            <v>2013</v>
          </cell>
          <cell r="D267">
            <v>17.138400000000001</v>
          </cell>
          <cell r="E267" t="str">
            <v>ET</v>
          </cell>
          <cell r="F267" t="str">
            <v>'Vattenel'</v>
          </cell>
          <cell r="G267">
            <v>1.1000000000000001</v>
          </cell>
          <cell r="H267">
            <v>0</v>
          </cell>
          <cell r="I267">
            <v>0</v>
          </cell>
          <cell r="J267">
            <v>103.508</v>
          </cell>
          <cell r="K267">
            <v>0.36699999999999999</v>
          </cell>
          <cell r="L267">
            <v>0</v>
          </cell>
          <cell r="M267">
            <v>0</v>
          </cell>
          <cell r="N267">
            <v>0</v>
          </cell>
          <cell r="O267">
            <v>4.6680000000000001</v>
          </cell>
          <cell r="P267">
            <v>0.36699999999999999</v>
          </cell>
          <cell r="Q267">
            <v>0</v>
          </cell>
          <cell r="R267">
            <v>0</v>
          </cell>
          <cell r="S267">
            <v>0</v>
          </cell>
        </row>
        <row r="268">
          <cell r="B268" t="str">
            <v>Hallstavik</v>
          </cell>
          <cell r="C268">
            <v>2013</v>
          </cell>
          <cell r="D268">
            <v>0.05</v>
          </cell>
          <cell r="E268" t="str">
            <v>ET</v>
          </cell>
          <cell r="F268" t="str">
            <v>'Nordisk residual'</v>
          </cell>
          <cell r="G268">
            <v>2.23</v>
          </cell>
          <cell r="H268">
            <v>258</v>
          </cell>
          <cell r="I268">
            <v>0.33</v>
          </cell>
          <cell r="J268" t="str">
            <v>ET</v>
          </cell>
          <cell r="K268" t="str">
            <v>ET</v>
          </cell>
          <cell r="L268" t="str">
            <v>ET</v>
          </cell>
          <cell r="M268" t="str">
            <v>ET</v>
          </cell>
          <cell r="N268" t="str">
            <v>ET</v>
          </cell>
          <cell r="O268" t="str">
            <v>ET</v>
          </cell>
          <cell r="P268" t="str">
            <v>ET</v>
          </cell>
          <cell r="Q268" t="str">
            <v>ET</v>
          </cell>
          <cell r="R268" t="str">
            <v>ET</v>
          </cell>
          <cell r="S268" t="str">
            <v>ET</v>
          </cell>
        </row>
        <row r="269">
          <cell r="B269" t="str">
            <v>Norrtälje</v>
          </cell>
          <cell r="C269">
            <v>2013</v>
          </cell>
          <cell r="D269">
            <v>3.073</v>
          </cell>
          <cell r="E269">
            <v>1.65</v>
          </cell>
          <cell r="F269" t="str">
            <v>'nordisk residual'</v>
          </cell>
          <cell r="G269">
            <v>2.23</v>
          </cell>
          <cell r="H269">
            <v>258</v>
          </cell>
          <cell r="I269">
            <v>0.33</v>
          </cell>
          <cell r="J269" t="str">
            <v>ET</v>
          </cell>
          <cell r="K269" t="str">
            <v>ET</v>
          </cell>
          <cell r="L269" t="str">
            <v>ET</v>
          </cell>
          <cell r="M269" t="str">
            <v>ET</v>
          </cell>
          <cell r="N269" t="str">
            <v>ET</v>
          </cell>
          <cell r="O269" t="str">
            <v>ET</v>
          </cell>
          <cell r="P269" t="str">
            <v>ET</v>
          </cell>
          <cell r="Q269" t="str">
            <v>ET</v>
          </cell>
          <cell r="R269" t="str">
            <v>ET</v>
          </cell>
          <cell r="S269" t="str">
            <v>ET</v>
          </cell>
        </row>
        <row r="270">
          <cell r="B270" t="str">
            <v>Rimbo</v>
          </cell>
          <cell r="C270">
            <v>2013</v>
          </cell>
          <cell r="D270">
            <v>0.63700000000000001</v>
          </cell>
          <cell r="E270" t="str">
            <v>ET</v>
          </cell>
          <cell r="F270" t="str">
            <v>'Nordisk residual'</v>
          </cell>
          <cell r="G270">
            <v>2.23</v>
          </cell>
          <cell r="H270">
            <v>258</v>
          </cell>
          <cell r="I270">
            <v>0.33</v>
          </cell>
          <cell r="J270" t="str">
            <v>ET</v>
          </cell>
          <cell r="K270" t="str">
            <v>ET</v>
          </cell>
          <cell r="L270" t="str">
            <v>ET</v>
          </cell>
          <cell r="M270" t="str">
            <v>ET</v>
          </cell>
          <cell r="N270" t="str">
            <v>ET</v>
          </cell>
          <cell r="O270" t="str">
            <v>ET</v>
          </cell>
          <cell r="P270" t="str">
            <v>ET</v>
          </cell>
          <cell r="Q270" t="str">
            <v>ET</v>
          </cell>
          <cell r="R270" t="str">
            <v>ET</v>
          </cell>
          <cell r="S270" t="str">
            <v>ET</v>
          </cell>
        </row>
        <row r="271">
          <cell r="B271" t="str">
            <v>Nybro</v>
          </cell>
          <cell r="C271">
            <v>2013</v>
          </cell>
          <cell r="D271">
            <v>0.15</v>
          </cell>
          <cell r="E271">
            <v>4.01</v>
          </cell>
          <cell r="F271" t="str">
            <v>-</v>
          </cell>
          <cell r="G271">
            <v>2.23</v>
          </cell>
          <cell r="H271">
            <v>258</v>
          </cell>
          <cell r="I271">
            <v>0.33</v>
          </cell>
          <cell r="J271" t="str">
            <v>ET</v>
          </cell>
          <cell r="K271" t="str">
            <v>ET</v>
          </cell>
          <cell r="L271" t="str">
            <v>ET</v>
          </cell>
          <cell r="M271" t="str">
            <v>ET</v>
          </cell>
          <cell r="N271" t="str">
            <v>ET</v>
          </cell>
          <cell r="O271" t="str">
            <v>ET</v>
          </cell>
          <cell r="P271" t="str">
            <v>ET</v>
          </cell>
          <cell r="Q271" t="str">
            <v>ET</v>
          </cell>
          <cell r="R271" t="str">
            <v>ET</v>
          </cell>
          <cell r="S271" t="str">
            <v>ET</v>
          </cell>
        </row>
        <row r="272">
          <cell r="B272" t="str">
            <v>Anneberg</v>
          </cell>
          <cell r="C272">
            <v>2013</v>
          </cell>
          <cell r="D272">
            <v>3.4000000000000002E-2</v>
          </cell>
          <cell r="E272" t="str">
            <v>ET</v>
          </cell>
          <cell r="F272" t="str">
            <v>'Bixia mix'</v>
          </cell>
          <cell r="G272">
            <v>2.23</v>
          </cell>
          <cell r="H272">
            <v>157</v>
          </cell>
          <cell r="I272">
            <v>0.24</v>
          </cell>
          <cell r="J272" t="str">
            <v>ET</v>
          </cell>
          <cell r="K272" t="str">
            <v>ET</v>
          </cell>
          <cell r="L272" t="str">
            <v>ET</v>
          </cell>
          <cell r="M272" t="str">
            <v>ET</v>
          </cell>
          <cell r="N272" t="str">
            <v>ET</v>
          </cell>
          <cell r="O272" t="str">
            <v>ET</v>
          </cell>
          <cell r="P272" t="str">
            <v>ET</v>
          </cell>
          <cell r="Q272" t="str">
            <v>ET</v>
          </cell>
          <cell r="R272" t="str">
            <v>ET</v>
          </cell>
          <cell r="S272" t="str">
            <v>ET</v>
          </cell>
        </row>
        <row r="273">
          <cell r="B273" t="str">
            <v>Bodafors</v>
          </cell>
          <cell r="C273">
            <v>2013</v>
          </cell>
          <cell r="D273">
            <v>0.26100000000000001</v>
          </cell>
          <cell r="E273" t="str">
            <v>ET</v>
          </cell>
          <cell r="F273" t="str">
            <v>'Bixia mix'</v>
          </cell>
          <cell r="G273">
            <v>2.23</v>
          </cell>
          <cell r="H273">
            <v>157</v>
          </cell>
          <cell r="I273">
            <v>0.24</v>
          </cell>
          <cell r="J273" t="str">
            <v>ET</v>
          </cell>
          <cell r="K273" t="str">
            <v>ET</v>
          </cell>
          <cell r="L273" t="str">
            <v>ET</v>
          </cell>
          <cell r="M273" t="str">
            <v>ET</v>
          </cell>
          <cell r="N273" t="str">
            <v>ET</v>
          </cell>
          <cell r="O273" t="str">
            <v>ET</v>
          </cell>
          <cell r="P273" t="str">
            <v>ET</v>
          </cell>
          <cell r="Q273" t="str">
            <v>ET</v>
          </cell>
          <cell r="R273" t="str">
            <v>ET</v>
          </cell>
          <cell r="S273" t="str">
            <v>ET</v>
          </cell>
        </row>
        <row r="274">
          <cell r="B274" t="str">
            <v>Nässjö</v>
          </cell>
          <cell r="C274">
            <v>2013</v>
          </cell>
          <cell r="D274">
            <v>0.93400000000000005</v>
          </cell>
          <cell r="E274">
            <v>5.819</v>
          </cell>
          <cell r="F274" t="str">
            <v>'Bixia mix'</v>
          </cell>
          <cell r="G274">
            <v>2.23</v>
          </cell>
          <cell r="H274">
            <v>157</v>
          </cell>
          <cell r="I274">
            <v>0.24</v>
          </cell>
          <cell r="J274" t="str">
            <v>ET</v>
          </cell>
          <cell r="K274" t="str">
            <v>ET</v>
          </cell>
          <cell r="L274" t="str">
            <v>ET</v>
          </cell>
          <cell r="M274" t="str">
            <v>ET</v>
          </cell>
          <cell r="N274" t="str">
            <v>ET</v>
          </cell>
          <cell r="O274" t="str">
            <v>ET</v>
          </cell>
          <cell r="P274" t="str">
            <v>ET</v>
          </cell>
          <cell r="Q274" t="str">
            <v>ET</v>
          </cell>
          <cell r="R274" t="str">
            <v>ET</v>
          </cell>
          <cell r="S274" t="str">
            <v>ET</v>
          </cell>
        </row>
        <row r="275">
          <cell r="B275" t="str">
            <v>Olofström</v>
          </cell>
          <cell r="C275">
            <v>2013</v>
          </cell>
          <cell r="D275">
            <v>1</v>
          </cell>
          <cell r="E275" t="str">
            <v>ET</v>
          </cell>
          <cell r="F275" t="str">
            <v>'-'</v>
          </cell>
          <cell r="G275">
            <v>2.23</v>
          </cell>
          <cell r="H275">
            <v>258</v>
          </cell>
          <cell r="I275">
            <v>0.33</v>
          </cell>
          <cell r="J275" t="str">
            <v>ET</v>
          </cell>
          <cell r="K275" t="str">
            <v>ET</v>
          </cell>
          <cell r="L275" t="str">
            <v>ET</v>
          </cell>
          <cell r="M275" t="str">
            <v>ET</v>
          </cell>
          <cell r="N275" t="str">
            <v>ET</v>
          </cell>
          <cell r="O275" t="str">
            <v>ET</v>
          </cell>
          <cell r="P275" t="str">
            <v>ET</v>
          </cell>
          <cell r="Q275" t="str">
            <v>ET</v>
          </cell>
          <cell r="R275" t="str">
            <v>ET</v>
          </cell>
          <cell r="S275" t="str">
            <v>ET</v>
          </cell>
        </row>
        <row r="276">
          <cell r="B276" t="str">
            <v>Oskarshamn</v>
          </cell>
          <cell r="C276">
            <v>2013</v>
          </cell>
          <cell r="D276">
            <v>2.6</v>
          </cell>
          <cell r="E276">
            <v>0.18</v>
          </cell>
          <cell r="F276" t="str">
            <v>'vattenkraft/kärnkraft'</v>
          </cell>
          <cell r="G276">
            <v>0</v>
          </cell>
          <cell r="H276">
            <v>5</v>
          </cell>
          <cell r="I276">
            <v>0</v>
          </cell>
          <cell r="J276" t="str">
            <v>ET</v>
          </cell>
          <cell r="K276" t="str">
            <v>ET</v>
          </cell>
          <cell r="L276" t="str">
            <v>ET</v>
          </cell>
          <cell r="M276" t="str">
            <v>ET</v>
          </cell>
          <cell r="N276" t="str">
            <v>ET</v>
          </cell>
          <cell r="O276" t="str">
            <v>ET</v>
          </cell>
          <cell r="P276" t="str">
            <v>ET</v>
          </cell>
          <cell r="Q276" t="str">
            <v>ET</v>
          </cell>
          <cell r="R276" t="str">
            <v>ET</v>
          </cell>
          <cell r="S276" t="str">
            <v>ET</v>
          </cell>
        </row>
        <row r="277">
          <cell r="B277" t="str">
            <v>Oxelösund</v>
          </cell>
          <cell r="C277">
            <v>2013</v>
          </cell>
          <cell r="D277" t="str">
            <v>ET</v>
          </cell>
          <cell r="E277" t="str">
            <v>ET</v>
          </cell>
          <cell r="F277" t="str">
            <v>-</v>
          </cell>
          <cell r="G277">
            <v>2.23</v>
          </cell>
          <cell r="H277">
            <v>258</v>
          </cell>
          <cell r="I277">
            <v>0.33</v>
          </cell>
          <cell r="J277" t="str">
            <v>ET</v>
          </cell>
          <cell r="K277" t="str">
            <v>ET</v>
          </cell>
          <cell r="L277" t="str">
            <v>ET</v>
          </cell>
          <cell r="M277" t="str">
            <v>ET</v>
          </cell>
          <cell r="N277" t="str">
            <v>ET</v>
          </cell>
          <cell r="O277" t="str">
            <v>ET</v>
          </cell>
          <cell r="P277" t="str">
            <v>ET</v>
          </cell>
          <cell r="Q277" t="str">
            <v>ET</v>
          </cell>
          <cell r="R277" t="str">
            <v>ET</v>
          </cell>
          <cell r="S277" t="str">
            <v>ET</v>
          </cell>
        </row>
        <row r="278">
          <cell r="B278" t="str">
            <v>Åstorps Bioenergi</v>
          </cell>
          <cell r="C278">
            <v>2013</v>
          </cell>
          <cell r="D278">
            <v>0.3</v>
          </cell>
          <cell r="E278" t="str">
            <v>ET</v>
          </cell>
          <cell r="F278" t="str">
            <v>-</v>
          </cell>
          <cell r="G278">
            <v>2.23</v>
          </cell>
          <cell r="H278">
            <v>258</v>
          </cell>
          <cell r="I278">
            <v>0.33</v>
          </cell>
          <cell r="J278" t="str">
            <v>ET</v>
          </cell>
          <cell r="K278" t="str">
            <v>ET</v>
          </cell>
          <cell r="L278" t="str">
            <v>ET</v>
          </cell>
          <cell r="M278" t="str">
            <v>ET</v>
          </cell>
          <cell r="N278" t="str">
            <v>ET</v>
          </cell>
          <cell r="O278" t="str">
            <v>ET</v>
          </cell>
          <cell r="P278" t="str">
            <v>ET</v>
          </cell>
          <cell r="Q278" t="str">
            <v>ET</v>
          </cell>
          <cell r="R278" t="str">
            <v>ET</v>
          </cell>
          <cell r="S278" t="str">
            <v>ET</v>
          </cell>
        </row>
        <row r="279">
          <cell r="B279" t="str">
            <v>Perstorp</v>
          </cell>
          <cell r="C279">
            <v>2013</v>
          </cell>
          <cell r="D279">
            <v>0.31</v>
          </cell>
          <cell r="E279" t="str">
            <v>ET</v>
          </cell>
          <cell r="F279" t="str">
            <v>-</v>
          </cell>
          <cell r="G279">
            <v>2.23</v>
          </cell>
          <cell r="H279">
            <v>258</v>
          </cell>
          <cell r="I279">
            <v>0.33</v>
          </cell>
          <cell r="J279" t="str">
            <v>ET</v>
          </cell>
          <cell r="K279" t="str">
            <v>ET</v>
          </cell>
          <cell r="L279" t="str">
            <v>ET</v>
          </cell>
          <cell r="M279" t="str">
            <v>ET</v>
          </cell>
          <cell r="N279" t="str">
            <v>ET</v>
          </cell>
          <cell r="O279" t="str">
            <v>ET</v>
          </cell>
          <cell r="P279" t="str">
            <v>ET</v>
          </cell>
          <cell r="Q279" t="str">
            <v>ET</v>
          </cell>
          <cell r="R279" t="str">
            <v>ET</v>
          </cell>
          <cell r="S279" t="str">
            <v>ET</v>
          </cell>
        </row>
        <row r="280">
          <cell r="B280" t="str">
            <v>Norrfjärden</v>
          </cell>
          <cell r="C280">
            <v>2013</v>
          </cell>
          <cell r="D280">
            <v>0.5</v>
          </cell>
          <cell r="E280" t="str">
            <v>ET</v>
          </cell>
          <cell r="F280" t="str">
            <v>-</v>
          </cell>
          <cell r="G280">
            <v>2.23</v>
          </cell>
          <cell r="H280">
            <v>258</v>
          </cell>
          <cell r="I280">
            <v>0.33</v>
          </cell>
          <cell r="J280" t="str">
            <v>ET</v>
          </cell>
          <cell r="K280" t="str">
            <v>ET</v>
          </cell>
          <cell r="L280" t="str">
            <v>ET</v>
          </cell>
          <cell r="M280" t="str">
            <v>ET</v>
          </cell>
          <cell r="N280" t="str">
            <v>ET</v>
          </cell>
          <cell r="O280" t="str">
            <v>ET</v>
          </cell>
          <cell r="P280" t="str">
            <v>ET</v>
          </cell>
          <cell r="Q280" t="str">
            <v>ET</v>
          </cell>
          <cell r="R280" t="str">
            <v>ET</v>
          </cell>
          <cell r="S280" t="str">
            <v>ET</v>
          </cell>
        </row>
        <row r="281">
          <cell r="B281" t="str">
            <v>Piteå</v>
          </cell>
          <cell r="C281">
            <v>2013</v>
          </cell>
          <cell r="D281">
            <v>2</v>
          </cell>
          <cell r="E281" t="str">
            <v>ET</v>
          </cell>
          <cell r="F281" t="str">
            <v>-</v>
          </cell>
          <cell r="G281">
            <v>2.23</v>
          </cell>
          <cell r="H281">
            <v>258</v>
          </cell>
          <cell r="I281">
            <v>0.33</v>
          </cell>
          <cell r="J281" t="str">
            <v>ET</v>
          </cell>
          <cell r="K281" t="str">
            <v>ET</v>
          </cell>
          <cell r="L281" t="str">
            <v>ET</v>
          </cell>
          <cell r="M281" t="str">
            <v>ET</v>
          </cell>
          <cell r="N281" t="str">
            <v>ET</v>
          </cell>
          <cell r="O281" t="str">
            <v>ET</v>
          </cell>
          <cell r="P281" t="str">
            <v>ET</v>
          </cell>
          <cell r="Q281" t="str">
            <v>ET</v>
          </cell>
          <cell r="R281" t="str">
            <v>ET</v>
          </cell>
          <cell r="S281" t="str">
            <v>ET</v>
          </cell>
        </row>
        <row r="282">
          <cell r="B282" t="str">
            <v>Rosvik</v>
          </cell>
          <cell r="C282">
            <v>2013</v>
          </cell>
          <cell r="D282">
            <v>0.1</v>
          </cell>
          <cell r="E282">
            <v>0</v>
          </cell>
          <cell r="F282" t="str">
            <v>-</v>
          </cell>
          <cell r="G282">
            <v>2.23</v>
          </cell>
          <cell r="H282">
            <v>258</v>
          </cell>
          <cell r="I282">
            <v>0.33</v>
          </cell>
          <cell r="J282" t="str">
            <v>ET</v>
          </cell>
          <cell r="K282" t="str">
            <v>ET</v>
          </cell>
          <cell r="L282" t="str">
            <v>ET</v>
          </cell>
          <cell r="M282" t="str">
            <v>ET</v>
          </cell>
          <cell r="N282" t="str">
            <v>ET</v>
          </cell>
          <cell r="O282" t="str">
            <v>ET</v>
          </cell>
          <cell r="P282" t="str">
            <v>ET</v>
          </cell>
          <cell r="Q282" t="str">
            <v>ET</v>
          </cell>
          <cell r="R282" t="str">
            <v>ET</v>
          </cell>
          <cell r="S282" t="str">
            <v>ET</v>
          </cell>
        </row>
        <row r="283">
          <cell r="B283" t="str">
            <v>Sjulnäs</v>
          </cell>
          <cell r="C283">
            <v>2013</v>
          </cell>
          <cell r="D283" t="str">
            <v>ET</v>
          </cell>
          <cell r="E283" t="str">
            <v>ET</v>
          </cell>
          <cell r="F283" t="str">
            <v>-</v>
          </cell>
          <cell r="G283">
            <v>2.23</v>
          </cell>
          <cell r="H283">
            <v>258</v>
          </cell>
          <cell r="I283">
            <v>0.33</v>
          </cell>
          <cell r="J283" t="str">
            <v>ET</v>
          </cell>
          <cell r="K283" t="str">
            <v>ET</v>
          </cell>
          <cell r="L283" t="str">
            <v>ET</v>
          </cell>
          <cell r="M283" t="str">
            <v>ET</v>
          </cell>
          <cell r="N283" t="str">
            <v>ET</v>
          </cell>
          <cell r="O283" t="str">
            <v>ET</v>
          </cell>
          <cell r="P283" t="str">
            <v>ET</v>
          </cell>
          <cell r="Q283" t="str">
            <v>ET</v>
          </cell>
          <cell r="R283" t="str">
            <v>ET</v>
          </cell>
          <cell r="S283" t="str">
            <v>ET</v>
          </cell>
        </row>
        <row r="284">
          <cell r="B284" t="str">
            <v>Hammarstrand</v>
          </cell>
          <cell r="C284">
            <v>2013</v>
          </cell>
          <cell r="D284">
            <v>0.42</v>
          </cell>
          <cell r="E284" t="str">
            <v>ET</v>
          </cell>
          <cell r="F284" t="str">
            <v>-</v>
          </cell>
          <cell r="G284">
            <v>2.23</v>
          </cell>
          <cell r="H284">
            <v>258</v>
          </cell>
          <cell r="I284">
            <v>0.33</v>
          </cell>
          <cell r="J284" t="str">
            <v>ET</v>
          </cell>
          <cell r="K284" t="str">
            <v>ET</v>
          </cell>
          <cell r="L284" t="str">
            <v>ET</v>
          </cell>
          <cell r="M284" t="str">
            <v>ET</v>
          </cell>
          <cell r="N284" t="str">
            <v>ET</v>
          </cell>
          <cell r="O284" t="str">
            <v>ET</v>
          </cell>
          <cell r="P284" t="str">
            <v>ET</v>
          </cell>
          <cell r="Q284" t="str">
            <v>ET</v>
          </cell>
          <cell r="R284" t="str">
            <v>ET</v>
          </cell>
          <cell r="S284" t="str">
            <v>ET</v>
          </cell>
        </row>
        <row r="285">
          <cell r="B285" t="str">
            <v>Filipstad</v>
          </cell>
          <cell r="C285">
            <v>2013</v>
          </cell>
          <cell r="D285">
            <v>0.78</v>
          </cell>
          <cell r="E285" t="str">
            <v>ET</v>
          </cell>
          <cell r="F285" t="str">
            <v>-</v>
          </cell>
          <cell r="G285">
            <v>2.23</v>
          </cell>
          <cell r="H285">
            <v>258</v>
          </cell>
          <cell r="I285">
            <v>0.33</v>
          </cell>
          <cell r="J285" t="str">
            <v>ET</v>
          </cell>
          <cell r="K285" t="str">
            <v>ET</v>
          </cell>
          <cell r="L285" t="str">
            <v>ET</v>
          </cell>
          <cell r="M285" t="str">
            <v>ET</v>
          </cell>
          <cell r="N285" t="str">
            <v>ET</v>
          </cell>
          <cell r="O285" t="str">
            <v>ET</v>
          </cell>
          <cell r="P285" t="str">
            <v>ET</v>
          </cell>
          <cell r="Q285" t="str">
            <v>ET</v>
          </cell>
          <cell r="R285" t="str">
            <v>ET</v>
          </cell>
          <cell r="S285" t="str">
            <v>ET</v>
          </cell>
        </row>
        <row r="286">
          <cell r="B286" t="str">
            <v>Flen</v>
          </cell>
          <cell r="C286">
            <v>2013</v>
          </cell>
          <cell r="D286">
            <v>1</v>
          </cell>
          <cell r="E286" t="str">
            <v>ET</v>
          </cell>
          <cell r="F286" t="str">
            <v>-</v>
          </cell>
          <cell r="G286">
            <v>2.23</v>
          </cell>
          <cell r="H286">
            <v>258</v>
          </cell>
          <cell r="I286">
            <v>0.33</v>
          </cell>
          <cell r="J286" t="str">
            <v>ET</v>
          </cell>
          <cell r="K286" t="str">
            <v>ET</v>
          </cell>
          <cell r="L286" t="str">
            <v>ET</v>
          </cell>
          <cell r="M286" t="str">
            <v>ET</v>
          </cell>
          <cell r="N286" t="str">
            <v>ET</v>
          </cell>
          <cell r="O286" t="str">
            <v>ET</v>
          </cell>
          <cell r="P286" t="str">
            <v>ET</v>
          </cell>
          <cell r="Q286" t="str">
            <v>ET</v>
          </cell>
          <cell r="R286" t="str">
            <v>ET</v>
          </cell>
          <cell r="S286" t="str">
            <v>ET</v>
          </cell>
        </row>
        <row r="287">
          <cell r="B287" t="str">
            <v>Gnesta</v>
          </cell>
          <cell r="C287">
            <v>2013</v>
          </cell>
          <cell r="D287">
            <v>0.5</v>
          </cell>
          <cell r="E287" t="str">
            <v>ET</v>
          </cell>
          <cell r="F287" t="str">
            <v>-</v>
          </cell>
          <cell r="G287">
            <v>2.23</v>
          </cell>
          <cell r="H287">
            <v>258</v>
          </cell>
          <cell r="I287">
            <v>0.33</v>
          </cell>
          <cell r="J287" t="str">
            <v>ET</v>
          </cell>
          <cell r="K287" t="str">
            <v>ET</v>
          </cell>
          <cell r="L287" t="str">
            <v>ET</v>
          </cell>
          <cell r="M287" t="str">
            <v>ET</v>
          </cell>
          <cell r="N287" t="str">
            <v>ET</v>
          </cell>
          <cell r="O287" t="str">
            <v>ET</v>
          </cell>
          <cell r="P287" t="str">
            <v>ET</v>
          </cell>
          <cell r="Q287" t="str">
            <v>ET</v>
          </cell>
          <cell r="R287" t="str">
            <v>ET</v>
          </cell>
          <cell r="S287" t="str">
            <v>ET</v>
          </cell>
        </row>
        <row r="288">
          <cell r="B288" t="str">
            <v>Hörby</v>
          </cell>
          <cell r="C288">
            <v>2013</v>
          </cell>
          <cell r="D288">
            <v>0.7</v>
          </cell>
          <cell r="E288" t="str">
            <v>ET</v>
          </cell>
          <cell r="F288" t="str">
            <v>-</v>
          </cell>
          <cell r="G288">
            <v>2.23</v>
          </cell>
          <cell r="H288">
            <v>258</v>
          </cell>
          <cell r="I288">
            <v>0.33</v>
          </cell>
          <cell r="J288" t="str">
            <v>ET</v>
          </cell>
          <cell r="K288" t="str">
            <v>ET</v>
          </cell>
          <cell r="L288" t="str">
            <v>ET</v>
          </cell>
          <cell r="M288" t="str">
            <v>ET</v>
          </cell>
          <cell r="N288" t="str">
            <v>ET</v>
          </cell>
          <cell r="O288" t="str">
            <v>ET</v>
          </cell>
          <cell r="P288" t="str">
            <v>ET</v>
          </cell>
          <cell r="Q288" t="str">
            <v>ET</v>
          </cell>
          <cell r="R288" t="str">
            <v>ET</v>
          </cell>
          <cell r="S288" t="str">
            <v>ET</v>
          </cell>
        </row>
        <row r="289">
          <cell r="B289" t="str">
            <v>Höör</v>
          </cell>
          <cell r="C289">
            <v>2013</v>
          </cell>
          <cell r="D289">
            <v>0.8</v>
          </cell>
          <cell r="E289" t="str">
            <v>ET</v>
          </cell>
          <cell r="F289" t="str">
            <v>-</v>
          </cell>
          <cell r="G289">
            <v>2.23</v>
          </cell>
          <cell r="H289">
            <v>258</v>
          </cell>
          <cell r="I289">
            <v>0.33</v>
          </cell>
          <cell r="J289" t="str">
            <v>ET</v>
          </cell>
          <cell r="K289" t="str">
            <v>ET</v>
          </cell>
          <cell r="L289" t="str">
            <v>ET</v>
          </cell>
          <cell r="M289" t="str">
            <v>ET</v>
          </cell>
          <cell r="N289" t="str">
            <v>ET</v>
          </cell>
          <cell r="O289" t="str">
            <v>ET</v>
          </cell>
          <cell r="P289" t="str">
            <v>ET</v>
          </cell>
          <cell r="Q289" t="str">
            <v>ET</v>
          </cell>
          <cell r="R289" t="str">
            <v>ET</v>
          </cell>
          <cell r="S289" t="str">
            <v>ET</v>
          </cell>
        </row>
        <row r="290">
          <cell r="B290" t="str">
            <v>Karlsborg- Äger ej längre!</v>
          </cell>
          <cell r="C290">
            <v>2013</v>
          </cell>
          <cell r="D290" t="str">
            <v>-</v>
          </cell>
          <cell r="E290" t="str">
            <v>-</v>
          </cell>
          <cell r="F290" t="str">
            <v>-</v>
          </cell>
          <cell r="G290" t="str">
            <v>-</v>
          </cell>
          <cell r="H290" t="str">
            <v>-</v>
          </cell>
          <cell r="I290" t="str">
            <v>-</v>
          </cell>
          <cell r="J290" t="str">
            <v>-</v>
          </cell>
          <cell r="K290" t="str">
            <v>-</v>
          </cell>
          <cell r="L290" t="str">
            <v>-</v>
          </cell>
          <cell r="M290" t="str">
            <v>-</v>
          </cell>
          <cell r="N290" t="str">
            <v>-</v>
          </cell>
          <cell r="O290" t="str">
            <v>-</v>
          </cell>
          <cell r="P290" t="str">
            <v>-</v>
          </cell>
          <cell r="Q290" t="str">
            <v>-</v>
          </cell>
          <cell r="R290" t="str">
            <v>-</v>
          </cell>
          <cell r="S290" t="str">
            <v>-</v>
          </cell>
        </row>
        <row r="291">
          <cell r="B291" t="str">
            <v>Sjöbo</v>
          </cell>
          <cell r="C291">
            <v>2013</v>
          </cell>
          <cell r="D291">
            <v>0.5</v>
          </cell>
          <cell r="E291" t="str">
            <v>ET</v>
          </cell>
          <cell r="F291" t="str">
            <v>-</v>
          </cell>
          <cell r="G291">
            <v>2.23</v>
          </cell>
          <cell r="H291">
            <v>258</v>
          </cell>
          <cell r="I291">
            <v>0.33</v>
          </cell>
          <cell r="J291" t="str">
            <v>ET</v>
          </cell>
          <cell r="K291" t="str">
            <v>ET</v>
          </cell>
          <cell r="L291" t="str">
            <v>ET</v>
          </cell>
          <cell r="M291" t="str">
            <v>ET</v>
          </cell>
          <cell r="N291" t="str">
            <v>ET</v>
          </cell>
          <cell r="O291" t="str">
            <v>ET</v>
          </cell>
          <cell r="P291" t="str">
            <v>ET</v>
          </cell>
          <cell r="Q291" t="str">
            <v>ET</v>
          </cell>
          <cell r="R291" t="str">
            <v>ET</v>
          </cell>
          <cell r="S291" t="str">
            <v>ET</v>
          </cell>
        </row>
        <row r="292">
          <cell r="B292" t="str">
            <v>Storfors</v>
          </cell>
          <cell r="C292">
            <v>2013</v>
          </cell>
          <cell r="D292">
            <v>0.51700000000000002</v>
          </cell>
          <cell r="E292" t="str">
            <v>ET</v>
          </cell>
          <cell r="F292" t="str">
            <v>-</v>
          </cell>
          <cell r="G292">
            <v>2.23</v>
          </cell>
          <cell r="H292">
            <v>258</v>
          </cell>
          <cell r="I292">
            <v>0.33</v>
          </cell>
          <cell r="J292" t="str">
            <v>ET</v>
          </cell>
          <cell r="K292" t="str">
            <v>ET</v>
          </cell>
          <cell r="L292" t="str">
            <v>ET</v>
          </cell>
          <cell r="M292" t="str">
            <v>ET</v>
          </cell>
          <cell r="N292" t="str">
            <v>ET</v>
          </cell>
          <cell r="O292" t="str">
            <v>ET</v>
          </cell>
          <cell r="P292" t="str">
            <v>ET</v>
          </cell>
          <cell r="Q292" t="str">
            <v>ET</v>
          </cell>
          <cell r="R292" t="str">
            <v>ET</v>
          </cell>
          <cell r="S292" t="str">
            <v>ET</v>
          </cell>
        </row>
        <row r="293">
          <cell r="B293" t="str">
            <v>Sunne</v>
          </cell>
          <cell r="C293">
            <v>2013</v>
          </cell>
          <cell r="D293">
            <v>0.92200000000000004</v>
          </cell>
          <cell r="E293" t="str">
            <v>ET</v>
          </cell>
          <cell r="F293" t="str">
            <v>-</v>
          </cell>
          <cell r="G293">
            <v>2.23</v>
          </cell>
          <cell r="H293">
            <v>258</v>
          </cell>
          <cell r="I293">
            <v>0.33</v>
          </cell>
          <cell r="J293" t="str">
            <v>ET</v>
          </cell>
          <cell r="K293" t="str">
            <v>ET</v>
          </cell>
          <cell r="L293" t="str">
            <v>ET</v>
          </cell>
          <cell r="M293" t="str">
            <v>ET</v>
          </cell>
          <cell r="N293" t="str">
            <v>ET</v>
          </cell>
          <cell r="O293" t="str">
            <v>ET</v>
          </cell>
          <cell r="P293" t="str">
            <v>ET</v>
          </cell>
          <cell r="Q293" t="str">
            <v>ET</v>
          </cell>
          <cell r="R293" t="str">
            <v>ET</v>
          </cell>
          <cell r="S293" t="str">
            <v>ET</v>
          </cell>
        </row>
        <row r="294">
          <cell r="B294" t="str">
            <v>Tomelilla</v>
          </cell>
          <cell r="C294">
            <v>2013</v>
          </cell>
          <cell r="D294">
            <v>0.7</v>
          </cell>
          <cell r="E294" t="str">
            <v>ET</v>
          </cell>
          <cell r="F294" t="str">
            <v>-</v>
          </cell>
          <cell r="G294">
            <v>2.23</v>
          </cell>
          <cell r="H294">
            <v>258</v>
          </cell>
          <cell r="I294">
            <v>0.33</v>
          </cell>
          <cell r="J294" t="str">
            <v>ET</v>
          </cell>
          <cell r="K294" t="str">
            <v>ET</v>
          </cell>
          <cell r="L294" t="str">
            <v>ET</v>
          </cell>
          <cell r="M294" t="str">
            <v>ET</v>
          </cell>
          <cell r="N294" t="str">
            <v>ET</v>
          </cell>
          <cell r="O294" t="str">
            <v>ET</v>
          </cell>
          <cell r="P294" t="str">
            <v>ET</v>
          </cell>
          <cell r="Q294" t="str">
            <v>ET</v>
          </cell>
          <cell r="R294" t="str">
            <v>ET</v>
          </cell>
          <cell r="S294" t="str">
            <v>ET</v>
          </cell>
        </row>
        <row r="295">
          <cell r="B295" t="str">
            <v>Vadstena</v>
          </cell>
          <cell r="C295">
            <v>2013</v>
          </cell>
          <cell r="D295">
            <v>0.8</v>
          </cell>
          <cell r="E295" t="str">
            <v>ET</v>
          </cell>
          <cell r="F295" t="str">
            <v>-</v>
          </cell>
          <cell r="G295">
            <v>2.23</v>
          </cell>
          <cell r="H295">
            <v>258</v>
          </cell>
          <cell r="I295">
            <v>0.33</v>
          </cell>
          <cell r="J295" t="str">
            <v>ET</v>
          </cell>
          <cell r="K295" t="str">
            <v>ET</v>
          </cell>
          <cell r="L295" t="str">
            <v>ET</v>
          </cell>
          <cell r="M295" t="str">
            <v>ET</v>
          </cell>
          <cell r="N295" t="str">
            <v>ET</v>
          </cell>
          <cell r="O295" t="str">
            <v>ET</v>
          </cell>
          <cell r="P295" t="str">
            <v>ET</v>
          </cell>
          <cell r="Q295" t="str">
            <v>ET</v>
          </cell>
          <cell r="R295" t="str">
            <v>ET</v>
          </cell>
          <cell r="S295" t="str">
            <v>ET</v>
          </cell>
        </row>
        <row r="296">
          <cell r="B296" t="str">
            <v>Vansbro</v>
          </cell>
          <cell r="C296">
            <v>2013</v>
          </cell>
          <cell r="D296">
            <v>0.3</v>
          </cell>
          <cell r="E296" t="str">
            <v>ET</v>
          </cell>
          <cell r="F296" t="str">
            <v>-</v>
          </cell>
          <cell r="G296">
            <v>2.23</v>
          </cell>
          <cell r="H296">
            <v>258</v>
          </cell>
          <cell r="I296">
            <v>0.33</v>
          </cell>
          <cell r="J296" t="str">
            <v>ET</v>
          </cell>
          <cell r="K296" t="str">
            <v>ET</v>
          </cell>
          <cell r="L296" t="str">
            <v>ET</v>
          </cell>
          <cell r="M296" t="str">
            <v>ET</v>
          </cell>
          <cell r="N296" t="str">
            <v>ET</v>
          </cell>
          <cell r="O296" t="str">
            <v>ET</v>
          </cell>
          <cell r="P296" t="str">
            <v>ET</v>
          </cell>
          <cell r="Q296" t="str">
            <v>ET</v>
          </cell>
          <cell r="R296" t="str">
            <v>ET</v>
          </cell>
          <cell r="S296" t="str">
            <v>ET</v>
          </cell>
        </row>
        <row r="297">
          <cell r="B297" t="str">
            <v>Vingåker</v>
          </cell>
          <cell r="C297">
            <v>2013</v>
          </cell>
          <cell r="D297">
            <v>0.6</v>
          </cell>
          <cell r="E297" t="str">
            <v>ET</v>
          </cell>
          <cell r="F297" t="str">
            <v>-</v>
          </cell>
          <cell r="G297">
            <v>2.23</v>
          </cell>
          <cell r="H297">
            <v>258</v>
          </cell>
          <cell r="I297">
            <v>0.33</v>
          </cell>
          <cell r="J297" t="str">
            <v>ET</v>
          </cell>
          <cell r="K297" t="str">
            <v>ET</v>
          </cell>
          <cell r="L297" t="str">
            <v>ET</v>
          </cell>
          <cell r="M297" t="str">
            <v>ET</v>
          </cell>
          <cell r="N297" t="str">
            <v>ET</v>
          </cell>
          <cell r="O297" t="str">
            <v>ET</v>
          </cell>
          <cell r="P297" t="str">
            <v>ET</v>
          </cell>
          <cell r="Q297" t="str">
            <v>ET</v>
          </cell>
          <cell r="R297" t="str">
            <v>ET</v>
          </cell>
          <cell r="S297" t="str">
            <v>ET</v>
          </cell>
        </row>
        <row r="298">
          <cell r="B298" t="str">
            <v>Vårgårda</v>
          </cell>
          <cell r="C298">
            <v>2013</v>
          </cell>
          <cell r="D298" t="str">
            <v>-</v>
          </cell>
          <cell r="E298" t="str">
            <v>-</v>
          </cell>
          <cell r="F298" t="str">
            <v>-</v>
          </cell>
          <cell r="G298" t="str">
            <v>-</v>
          </cell>
          <cell r="H298" t="str">
            <v>-</v>
          </cell>
          <cell r="I298" t="str">
            <v>-</v>
          </cell>
          <cell r="J298" t="str">
            <v>-</v>
          </cell>
          <cell r="K298" t="str">
            <v>-</v>
          </cell>
          <cell r="L298" t="str">
            <v>-</v>
          </cell>
          <cell r="M298" t="str">
            <v>-</v>
          </cell>
          <cell r="N298" t="str">
            <v>-</v>
          </cell>
          <cell r="O298" t="str">
            <v>-</v>
          </cell>
          <cell r="P298" t="str">
            <v>-</v>
          </cell>
          <cell r="Q298" t="str">
            <v>-</v>
          </cell>
          <cell r="R298" t="str">
            <v>-</v>
          </cell>
          <cell r="S298" t="str">
            <v>-</v>
          </cell>
        </row>
        <row r="299">
          <cell r="B299" t="str">
            <v>Västerdala,samma nät som Vansbro. Ta bort detta.</v>
          </cell>
          <cell r="C299">
            <v>2013</v>
          </cell>
          <cell r="D299" t="str">
            <v>-</v>
          </cell>
          <cell r="E299" t="str">
            <v>-</v>
          </cell>
          <cell r="F299" t="str">
            <v>-</v>
          </cell>
          <cell r="G299" t="str">
            <v>-</v>
          </cell>
          <cell r="H299" t="str">
            <v>-</v>
          </cell>
          <cell r="I299" t="str">
            <v>-</v>
          </cell>
          <cell r="J299" t="str">
            <v>-</v>
          </cell>
          <cell r="K299" t="str">
            <v>-</v>
          </cell>
          <cell r="L299" t="str">
            <v>-</v>
          </cell>
          <cell r="M299" t="str">
            <v>-</v>
          </cell>
          <cell r="N299" t="str">
            <v>-</v>
          </cell>
          <cell r="O299" t="str">
            <v>-</v>
          </cell>
          <cell r="P299" t="str">
            <v>-</v>
          </cell>
          <cell r="Q299" t="str">
            <v>-</v>
          </cell>
          <cell r="R299" t="str">
            <v>-</v>
          </cell>
          <cell r="S299" t="str">
            <v>-</v>
          </cell>
        </row>
        <row r="300">
          <cell r="B300" t="str">
            <v>Älvdalen</v>
          </cell>
          <cell r="C300">
            <v>2013</v>
          </cell>
          <cell r="D300">
            <v>0.13900000000000001</v>
          </cell>
          <cell r="E300" t="str">
            <v>ET</v>
          </cell>
          <cell r="F300" t="str">
            <v>-</v>
          </cell>
          <cell r="G300">
            <v>2.23</v>
          </cell>
          <cell r="H300">
            <v>258</v>
          </cell>
          <cell r="I300">
            <v>0.33</v>
          </cell>
          <cell r="J300" t="str">
            <v>ET</v>
          </cell>
          <cell r="K300" t="str">
            <v>ET</v>
          </cell>
          <cell r="L300" t="str">
            <v>ET</v>
          </cell>
          <cell r="M300" t="str">
            <v>ET</v>
          </cell>
          <cell r="N300" t="str">
            <v>ET</v>
          </cell>
          <cell r="O300" t="str">
            <v>ET</v>
          </cell>
          <cell r="P300" t="str">
            <v>ET</v>
          </cell>
          <cell r="Q300" t="str">
            <v>ET</v>
          </cell>
          <cell r="R300" t="str">
            <v>ET</v>
          </cell>
          <cell r="S300" t="str">
            <v>ET</v>
          </cell>
        </row>
        <row r="301">
          <cell r="B301" t="str">
            <v>Bräkne-Hoby</v>
          </cell>
          <cell r="C301">
            <v>2013</v>
          </cell>
          <cell r="D301" t="str">
            <v>ET</v>
          </cell>
          <cell r="E301" t="str">
            <v>ET</v>
          </cell>
          <cell r="F301" t="str">
            <v>-</v>
          </cell>
          <cell r="G301">
            <v>2.23</v>
          </cell>
          <cell r="H301">
            <v>258</v>
          </cell>
          <cell r="I301">
            <v>0.33</v>
          </cell>
          <cell r="J301" t="str">
            <v>ET</v>
          </cell>
          <cell r="K301" t="str">
            <v>ET</v>
          </cell>
          <cell r="L301" t="str">
            <v>ET</v>
          </cell>
          <cell r="M301" t="str">
            <v>ET</v>
          </cell>
          <cell r="N301" t="str">
            <v>ET</v>
          </cell>
          <cell r="O301" t="str">
            <v>ET</v>
          </cell>
          <cell r="P301" t="str">
            <v>ET</v>
          </cell>
          <cell r="Q301" t="str">
            <v>ET</v>
          </cell>
          <cell r="R301" t="str">
            <v>ET</v>
          </cell>
          <cell r="S301" t="str">
            <v>ET</v>
          </cell>
        </row>
        <row r="302">
          <cell r="B302" t="str">
            <v>Ronneby-Kallinge</v>
          </cell>
          <cell r="C302">
            <v>2013</v>
          </cell>
          <cell r="D302" t="str">
            <v>ET</v>
          </cell>
          <cell r="E302" t="str">
            <v>ET</v>
          </cell>
          <cell r="F302" t="str">
            <v>-</v>
          </cell>
          <cell r="G302">
            <v>2.23</v>
          </cell>
          <cell r="H302">
            <v>258</v>
          </cell>
          <cell r="I302">
            <v>0.33</v>
          </cell>
          <cell r="J302" t="str">
            <v>ET</v>
          </cell>
          <cell r="K302" t="str">
            <v>ET</v>
          </cell>
          <cell r="L302" t="str">
            <v>ET</v>
          </cell>
          <cell r="M302" t="str">
            <v>ET</v>
          </cell>
          <cell r="N302" t="str">
            <v>ET</v>
          </cell>
          <cell r="O302" t="str">
            <v>ET</v>
          </cell>
          <cell r="P302" t="str">
            <v>ET</v>
          </cell>
          <cell r="Q302" t="str">
            <v>ET</v>
          </cell>
          <cell r="R302" t="str">
            <v>ET</v>
          </cell>
          <cell r="S302" t="str">
            <v>ET</v>
          </cell>
        </row>
        <row r="303">
          <cell r="B303" t="str">
            <v>Rättvik</v>
          </cell>
          <cell r="C303">
            <v>2013</v>
          </cell>
          <cell r="D303">
            <v>1.3</v>
          </cell>
          <cell r="E303" t="str">
            <v>ET</v>
          </cell>
          <cell r="F303" t="str">
            <v>-</v>
          </cell>
          <cell r="G303">
            <v>2.23</v>
          </cell>
          <cell r="H303">
            <v>258</v>
          </cell>
          <cell r="I303">
            <v>0.33</v>
          </cell>
          <cell r="J303" t="str">
            <v>ET</v>
          </cell>
          <cell r="K303" t="str">
            <v>ET</v>
          </cell>
          <cell r="L303" t="str">
            <v>ET</v>
          </cell>
          <cell r="M303" t="str">
            <v>ET</v>
          </cell>
          <cell r="N303" t="str">
            <v>ET</v>
          </cell>
          <cell r="O303" t="str">
            <v>ET</v>
          </cell>
          <cell r="P303" t="str">
            <v>ET</v>
          </cell>
          <cell r="Q303" t="str">
            <v>ET</v>
          </cell>
          <cell r="R303" t="str">
            <v>ET</v>
          </cell>
          <cell r="S303" t="str">
            <v>ET</v>
          </cell>
        </row>
        <row r="304">
          <cell r="B304" t="str">
            <v>Heby</v>
          </cell>
          <cell r="C304">
            <v>2013</v>
          </cell>
          <cell r="D304" t="str">
            <v>ET</v>
          </cell>
          <cell r="E304" t="str">
            <v>ET</v>
          </cell>
          <cell r="F304" t="str">
            <v>-</v>
          </cell>
          <cell r="G304">
            <v>2.23</v>
          </cell>
          <cell r="H304">
            <v>258</v>
          </cell>
          <cell r="I304">
            <v>0.33</v>
          </cell>
          <cell r="J304" t="str">
            <v>ET</v>
          </cell>
          <cell r="K304" t="str">
            <v>ET</v>
          </cell>
          <cell r="L304" t="str">
            <v>ET</v>
          </cell>
          <cell r="M304" t="str">
            <v>ET</v>
          </cell>
          <cell r="N304" t="str">
            <v>ET</v>
          </cell>
          <cell r="O304" t="str">
            <v>ET</v>
          </cell>
          <cell r="P304" t="str">
            <v>ET</v>
          </cell>
          <cell r="Q304" t="str">
            <v>ET</v>
          </cell>
          <cell r="R304" t="str">
            <v>ET</v>
          </cell>
          <cell r="S304" t="str">
            <v>ET</v>
          </cell>
        </row>
        <row r="305">
          <cell r="B305" t="str">
            <v>Morgongåva</v>
          </cell>
          <cell r="C305">
            <v>2013</v>
          </cell>
          <cell r="D305" t="str">
            <v>ET</v>
          </cell>
          <cell r="E305" t="str">
            <v>ET</v>
          </cell>
          <cell r="F305" t="str">
            <v>-</v>
          </cell>
          <cell r="G305">
            <v>2.23</v>
          </cell>
          <cell r="H305">
            <v>258</v>
          </cell>
          <cell r="I305">
            <v>0.33</v>
          </cell>
          <cell r="J305" t="str">
            <v>ET</v>
          </cell>
          <cell r="K305" t="str">
            <v>ET</v>
          </cell>
          <cell r="L305" t="str">
            <v>ET</v>
          </cell>
          <cell r="M305" t="str">
            <v>ET</v>
          </cell>
          <cell r="N305" t="str">
            <v>ET</v>
          </cell>
          <cell r="O305" t="str">
            <v>ET</v>
          </cell>
          <cell r="P305" t="str">
            <v>ET</v>
          </cell>
          <cell r="Q305" t="str">
            <v>ET</v>
          </cell>
          <cell r="R305" t="str">
            <v>ET</v>
          </cell>
          <cell r="S305" t="str">
            <v>ET</v>
          </cell>
        </row>
        <row r="306">
          <cell r="B306" t="str">
            <v>Sala-Heby</v>
          </cell>
          <cell r="C306">
            <v>2013</v>
          </cell>
          <cell r="D306">
            <v>1.9</v>
          </cell>
          <cell r="E306">
            <v>4.5999999999999996</v>
          </cell>
          <cell r="F306" t="str">
            <v>'Biopoduktion.vattenkaraft och solel'</v>
          </cell>
          <cell r="G306">
            <v>1.1000000000000001</v>
          </cell>
          <cell r="H306">
            <v>0</v>
          </cell>
          <cell r="I306">
            <v>0</v>
          </cell>
          <cell r="J306" t="str">
            <v>ET</v>
          </cell>
          <cell r="K306" t="str">
            <v>ET</v>
          </cell>
          <cell r="L306" t="str">
            <v>ET</v>
          </cell>
          <cell r="M306" t="str">
            <v>ET</v>
          </cell>
          <cell r="N306" t="str">
            <v>ET</v>
          </cell>
          <cell r="O306" t="str">
            <v>ET</v>
          </cell>
          <cell r="P306" t="str">
            <v>ET</v>
          </cell>
          <cell r="Q306" t="str">
            <v>ET</v>
          </cell>
          <cell r="R306" t="str">
            <v>ET</v>
          </cell>
          <cell r="S306" t="str">
            <v>ET</v>
          </cell>
        </row>
        <row r="307">
          <cell r="B307" t="str">
            <v>Tärnsjö</v>
          </cell>
          <cell r="C307">
            <v>2013</v>
          </cell>
          <cell r="D307" t="str">
            <v>ET</v>
          </cell>
          <cell r="E307" t="str">
            <v>ET</v>
          </cell>
          <cell r="F307" t="str">
            <v>-</v>
          </cell>
          <cell r="G307">
            <v>2.23</v>
          </cell>
          <cell r="H307">
            <v>258</v>
          </cell>
          <cell r="I307">
            <v>0.33</v>
          </cell>
          <cell r="J307" t="str">
            <v>ET</v>
          </cell>
          <cell r="K307" t="str">
            <v>ET</v>
          </cell>
          <cell r="L307" t="str">
            <v>ET</v>
          </cell>
          <cell r="M307" t="str">
            <v>ET</v>
          </cell>
          <cell r="N307" t="str">
            <v>ET</v>
          </cell>
          <cell r="O307" t="str">
            <v>ET</v>
          </cell>
          <cell r="P307" t="str">
            <v>ET</v>
          </cell>
          <cell r="Q307" t="str">
            <v>ET</v>
          </cell>
          <cell r="R307" t="str">
            <v>ET</v>
          </cell>
          <cell r="S307" t="str">
            <v>ET</v>
          </cell>
        </row>
        <row r="308">
          <cell r="B308" t="str">
            <v>Östervåla</v>
          </cell>
          <cell r="C308">
            <v>2013</v>
          </cell>
          <cell r="D308" t="str">
            <v>ET</v>
          </cell>
          <cell r="E308" t="str">
            <v>ET</v>
          </cell>
          <cell r="F308" t="str">
            <v>-</v>
          </cell>
          <cell r="G308">
            <v>2.23</v>
          </cell>
          <cell r="H308">
            <v>258</v>
          </cell>
          <cell r="I308">
            <v>0.33</v>
          </cell>
          <cell r="J308" t="str">
            <v>ET</v>
          </cell>
          <cell r="K308" t="str">
            <v>ET</v>
          </cell>
          <cell r="L308" t="str">
            <v>ET</v>
          </cell>
          <cell r="M308" t="str">
            <v>ET</v>
          </cell>
          <cell r="N308" t="str">
            <v>ET</v>
          </cell>
          <cell r="O308" t="str">
            <v>ET</v>
          </cell>
          <cell r="P308" t="str">
            <v>ET</v>
          </cell>
          <cell r="Q308" t="str">
            <v>ET</v>
          </cell>
          <cell r="R308" t="str">
            <v>ET</v>
          </cell>
          <cell r="S308" t="str">
            <v>ET</v>
          </cell>
        </row>
        <row r="309">
          <cell r="B309" t="str">
            <v>Sandviken</v>
          </cell>
          <cell r="C309">
            <v>2013</v>
          </cell>
          <cell r="D309">
            <v>7.6</v>
          </cell>
          <cell r="E309">
            <v>2.7</v>
          </cell>
          <cell r="F309" t="str">
            <v>-</v>
          </cell>
          <cell r="G309">
            <v>2.23</v>
          </cell>
          <cell r="H309">
            <v>258</v>
          </cell>
          <cell r="I309">
            <v>0.33</v>
          </cell>
          <cell r="J309" t="str">
            <v>ET</v>
          </cell>
          <cell r="K309" t="str">
            <v>ET</v>
          </cell>
          <cell r="L309" t="str">
            <v>ET</v>
          </cell>
          <cell r="M309" t="str">
            <v>ET</v>
          </cell>
          <cell r="N309" t="str">
            <v>ET</v>
          </cell>
          <cell r="O309" t="str">
            <v>ET</v>
          </cell>
          <cell r="P309" t="str">
            <v>ET</v>
          </cell>
          <cell r="Q309" t="str">
            <v>ET</v>
          </cell>
          <cell r="R309" t="str">
            <v>ET</v>
          </cell>
          <cell r="S309" t="str">
            <v>ET</v>
          </cell>
        </row>
        <row r="310">
          <cell r="B310" t="str">
            <v>Skara</v>
          </cell>
          <cell r="C310">
            <v>2013</v>
          </cell>
          <cell r="D310">
            <v>1.63</v>
          </cell>
          <cell r="E310">
            <v>0</v>
          </cell>
          <cell r="F310" t="str">
            <v>-</v>
          </cell>
          <cell r="G310">
            <v>2.23</v>
          </cell>
          <cell r="H310">
            <v>258</v>
          </cell>
          <cell r="I310">
            <v>0.33</v>
          </cell>
          <cell r="J310" t="str">
            <v>ET</v>
          </cell>
          <cell r="K310" t="str">
            <v>ET</v>
          </cell>
          <cell r="L310" t="str">
            <v>ET</v>
          </cell>
          <cell r="M310" t="str">
            <v>ET</v>
          </cell>
          <cell r="N310" t="str">
            <v>ET</v>
          </cell>
          <cell r="O310" t="str">
            <v>ET</v>
          </cell>
          <cell r="P310" t="str">
            <v>ET</v>
          </cell>
          <cell r="Q310" t="str">
            <v>ET</v>
          </cell>
          <cell r="R310" t="str">
            <v>ET</v>
          </cell>
          <cell r="S310">
            <v>1.5</v>
          </cell>
        </row>
        <row r="311">
          <cell r="B311" t="str">
            <v>Boliden</v>
          </cell>
          <cell r="C311">
            <v>2013</v>
          </cell>
          <cell r="D311">
            <v>0.139733</v>
          </cell>
          <cell r="E311" t="str">
            <v>ET</v>
          </cell>
          <cell r="F311" t="str">
            <v>'Vatten. bio. vind'</v>
          </cell>
          <cell r="G311">
            <v>1.1299999999999999</v>
          </cell>
          <cell r="H311">
            <v>0</v>
          </cell>
          <cell r="I311">
            <v>0</v>
          </cell>
          <cell r="J311" t="str">
            <v>ET</v>
          </cell>
          <cell r="K311" t="str">
            <v>ET</v>
          </cell>
          <cell r="L311" t="str">
            <v>ET</v>
          </cell>
          <cell r="M311" t="str">
            <v>ET</v>
          </cell>
          <cell r="N311" t="str">
            <v>ET</v>
          </cell>
          <cell r="O311" t="str">
            <v>ET</v>
          </cell>
          <cell r="P311" t="str">
            <v>ET</v>
          </cell>
          <cell r="Q311" t="str">
            <v>ET</v>
          </cell>
          <cell r="R311" t="str">
            <v>ET</v>
          </cell>
          <cell r="S311" t="str">
            <v>ET</v>
          </cell>
        </row>
        <row r="312">
          <cell r="B312" t="str">
            <v>Bureå</v>
          </cell>
          <cell r="C312">
            <v>2013</v>
          </cell>
          <cell r="D312">
            <v>8.8200000000000001E-2</v>
          </cell>
          <cell r="E312" t="str">
            <v>ET</v>
          </cell>
          <cell r="F312" t="str">
            <v>'Vatteb. bio. vind'</v>
          </cell>
          <cell r="G312">
            <v>1.1299999999999999</v>
          </cell>
          <cell r="H312">
            <v>0</v>
          </cell>
          <cell r="I312">
            <v>0</v>
          </cell>
          <cell r="J312" t="str">
            <v>ET</v>
          </cell>
          <cell r="K312" t="str">
            <v>ET</v>
          </cell>
          <cell r="L312" t="str">
            <v>ET</v>
          </cell>
          <cell r="M312" t="str">
            <v>ET</v>
          </cell>
          <cell r="N312" t="str">
            <v>ET</v>
          </cell>
          <cell r="O312" t="str">
            <v>ET</v>
          </cell>
          <cell r="P312" t="str">
            <v>ET</v>
          </cell>
          <cell r="Q312" t="str">
            <v>ET</v>
          </cell>
          <cell r="R312" t="str">
            <v>ET</v>
          </cell>
          <cell r="S312" t="str">
            <v>ET</v>
          </cell>
        </row>
        <row r="313">
          <cell r="B313" t="str">
            <v>Burträsk</v>
          </cell>
          <cell r="C313">
            <v>2013</v>
          </cell>
          <cell r="D313">
            <v>0.29899999999999999</v>
          </cell>
          <cell r="E313" t="str">
            <v>ET</v>
          </cell>
          <cell r="F313" t="str">
            <v>'vatten. bio. vind'</v>
          </cell>
          <cell r="G313">
            <v>1.1299999999999999</v>
          </cell>
          <cell r="H313">
            <v>0</v>
          </cell>
          <cell r="I313">
            <v>0</v>
          </cell>
          <cell r="J313" t="str">
            <v>ET</v>
          </cell>
          <cell r="K313" t="str">
            <v>ET</v>
          </cell>
          <cell r="L313" t="str">
            <v>ET</v>
          </cell>
          <cell r="M313" t="str">
            <v>ET</v>
          </cell>
          <cell r="N313" t="str">
            <v>ET</v>
          </cell>
          <cell r="O313" t="str">
            <v>ET</v>
          </cell>
          <cell r="P313" t="str">
            <v>ET</v>
          </cell>
          <cell r="Q313" t="str">
            <v>ET</v>
          </cell>
          <cell r="R313" t="str">
            <v>ET</v>
          </cell>
          <cell r="S313" t="str">
            <v>ET</v>
          </cell>
        </row>
        <row r="314">
          <cell r="B314" t="str">
            <v>Byske</v>
          </cell>
          <cell r="C314">
            <v>2013</v>
          </cell>
          <cell r="D314">
            <v>0.10299999999999999</v>
          </cell>
          <cell r="E314" t="str">
            <v>ET</v>
          </cell>
          <cell r="F314" t="str">
            <v>'Vatten. bio. vind'</v>
          </cell>
          <cell r="G314">
            <v>1.1299999999999999</v>
          </cell>
          <cell r="H314">
            <v>0</v>
          </cell>
          <cell r="I314">
            <v>0</v>
          </cell>
          <cell r="J314" t="str">
            <v>ET</v>
          </cell>
          <cell r="K314" t="str">
            <v>ET</v>
          </cell>
          <cell r="L314" t="str">
            <v>ET</v>
          </cell>
          <cell r="M314" t="str">
            <v>ET</v>
          </cell>
          <cell r="N314" t="str">
            <v>ET</v>
          </cell>
          <cell r="O314" t="str">
            <v>ET</v>
          </cell>
          <cell r="P314" t="str">
            <v>ET</v>
          </cell>
          <cell r="Q314" t="str">
            <v>ET</v>
          </cell>
          <cell r="R314" t="str">
            <v>ET</v>
          </cell>
          <cell r="S314" t="str">
            <v>ET</v>
          </cell>
        </row>
        <row r="315">
          <cell r="B315" t="str">
            <v>Jörn</v>
          </cell>
          <cell r="C315">
            <v>2013</v>
          </cell>
          <cell r="D315">
            <v>4.99E-2</v>
          </cell>
          <cell r="E315" t="str">
            <v>ET</v>
          </cell>
          <cell r="F315" t="str">
            <v>'Vatten. Bio. Vind'</v>
          </cell>
          <cell r="G315">
            <v>1.1299999999999999</v>
          </cell>
          <cell r="H315">
            <v>0</v>
          </cell>
          <cell r="I315">
            <v>0</v>
          </cell>
          <cell r="J315" t="str">
            <v>ET</v>
          </cell>
          <cell r="K315" t="str">
            <v>ET</v>
          </cell>
          <cell r="L315" t="str">
            <v>ET</v>
          </cell>
          <cell r="M315" t="str">
            <v>ET</v>
          </cell>
          <cell r="N315" t="str">
            <v>ET</v>
          </cell>
          <cell r="O315" t="str">
            <v>ET</v>
          </cell>
          <cell r="P315" t="str">
            <v>ET</v>
          </cell>
          <cell r="Q315" t="str">
            <v>ET</v>
          </cell>
          <cell r="R315" t="str">
            <v>ET</v>
          </cell>
          <cell r="S315" t="str">
            <v>ET</v>
          </cell>
        </row>
        <row r="316">
          <cell r="B316" t="str">
            <v>Kristineberg - Ej Fjärrvärme</v>
          </cell>
          <cell r="C316">
            <v>2013</v>
          </cell>
          <cell r="D316" t="str">
            <v>-</v>
          </cell>
          <cell r="E316" t="str">
            <v>-</v>
          </cell>
          <cell r="F316" t="str">
            <v>-</v>
          </cell>
          <cell r="G316" t="str">
            <v>-</v>
          </cell>
          <cell r="H316" t="str">
            <v>-</v>
          </cell>
          <cell r="I316" t="str">
            <v>-</v>
          </cell>
          <cell r="J316" t="str">
            <v>-</v>
          </cell>
          <cell r="K316" t="str">
            <v>-</v>
          </cell>
          <cell r="L316" t="str">
            <v>-</v>
          </cell>
          <cell r="M316" t="str">
            <v>-</v>
          </cell>
          <cell r="N316" t="str">
            <v>-</v>
          </cell>
          <cell r="O316" t="str">
            <v>-</v>
          </cell>
          <cell r="P316" t="str">
            <v>-</v>
          </cell>
          <cell r="Q316" t="str">
            <v>-</v>
          </cell>
          <cell r="R316" t="str">
            <v>-</v>
          </cell>
          <cell r="S316" t="str">
            <v>-</v>
          </cell>
        </row>
        <row r="317">
          <cell r="B317" t="str">
            <v>Kåge</v>
          </cell>
          <cell r="C317">
            <v>2013</v>
          </cell>
          <cell r="D317">
            <v>5.5278000000000001E-2</v>
          </cell>
          <cell r="E317" t="str">
            <v>ET</v>
          </cell>
          <cell r="F317" t="str">
            <v>'vatten. bio. vind'</v>
          </cell>
          <cell r="G317">
            <v>1.1299999999999999</v>
          </cell>
          <cell r="H317">
            <v>0</v>
          </cell>
          <cell r="I317">
            <v>0</v>
          </cell>
          <cell r="J317" t="str">
            <v>ET</v>
          </cell>
          <cell r="K317" t="str">
            <v>ET</v>
          </cell>
          <cell r="L317" t="str">
            <v>ET</v>
          </cell>
          <cell r="M317" t="str">
            <v>ET</v>
          </cell>
          <cell r="N317" t="str">
            <v>ET</v>
          </cell>
          <cell r="O317" t="str">
            <v>ET</v>
          </cell>
          <cell r="P317" t="str">
            <v>ET</v>
          </cell>
          <cell r="Q317" t="str">
            <v>ET</v>
          </cell>
          <cell r="R317" t="str">
            <v>ET</v>
          </cell>
          <cell r="S317" t="str">
            <v>ET</v>
          </cell>
        </row>
        <row r="318">
          <cell r="B318" t="str">
            <v>Lidbacken</v>
          </cell>
          <cell r="C318">
            <v>2013</v>
          </cell>
          <cell r="D318">
            <v>3.5000000000000003E-2</v>
          </cell>
          <cell r="E318" t="str">
            <v>ET</v>
          </cell>
          <cell r="F318" t="str">
            <v>'vatten. bio. vind'</v>
          </cell>
          <cell r="G318">
            <v>1.1299999999999999</v>
          </cell>
          <cell r="H318">
            <v>0</v>
          </cell>
          <cell r="I318">
            <v>0</v>
          </cell>
          <cell r="J318" t="str">
            <v>ET</v>
          </cell>
          <cell r="K318" t="str">
            <v>ET</v>
          </cell>
          <cell r="L318" t="str">
            <v>ET</v>
          </cell>
          <cell r="M318" t="str">
            <v>ET</v>
          </cell>
          <cell r="N318" t="str">
            <v>ET</v>
          </cell>
          <cell r="O318" t="str">
            <v>ET</v>
          </cell>
          <cell r="P318" t="str">
            <v>ET</v>
          </cell>
          <cell r="Q318" t="str">
            <v>ET</v>
          </cell>
          <cell r="R318" t="str">
            <v>ET</v>
          </cell>
          <cell r="S318" t="str">
            <v>ET</v>
          </cell>
        </row>
        <row r="319">
          <cell r="B319" t="str">
            <v>Lycksele</v>
          </cell>
          <cell r="C319">
            <v>2013</v>
          </cell>
          <cell r="D319">
            <v>1.1233</v>
          </cell>
          <cell r="E319">
            <v>4.5890000000000004</v>
          </cell>
          <cell r="F319" t="str">
            <v>'vatten. Bio. Vind'</v>
          </cell>
          <cell r="G319">
            <v>1.1299999999999999</v>
          </cell>
          <cell r="H319">
            <v>0</v>
          </cell>
          <cell r="I319">
            <v>0</v>
          </cell>
          <cell r="J319" t="str">
            <v>ET</v>
          </cell>
          <cell r="K319" t="str">
            <v>ET</v>
          </cell>
          <cell r="L319" t="str">
            <v>ET</v>
          </cell>
          <cell r="M319" t="str">
            <v>ET</v>
          </cell>
          <cell r="N319" t="str">
            <v>ET</v>
          </cell>
          <cell r="O319" t="str">
            <v>ET</v>
          </cell>
          <cell r="P319" t="str">
            <v>ET</v>
          </cell>
          <cell r="Q319" t="str">
            <v>ET</v>
          </cell>
          <cell r="R319" t="str">
            <v>ET</v>
          </cell>
          <cell r="S319" t="str">
            <v>ET</v>
          </cell>
        </row>
        <row r="320">
          <cell r="B320" t="str">
            <v>Lövånger</v>
          </cell>
          <cell r="C320">
            <v>2013</v>
          </cell>
          <cell r="D320">
            <v>0.124</v>
          </cell>
          <cell r="E320" t="str">
            <v>ET</v>
          </cell>
          <cell r="F320" t="str">
            <v>'vatten. Bio. Vind'</v>
          </cell>
          <cell r="G320">
            <v>1.1299999999999999</v>
          </cell>
          <cell r="H320">
            <v>0</v>
          </cell>
          <cell r="I320">
            <v>0</v>
          </cell>
          <cell r="J320" t="str">
            <v>ET</v>
          </cell>
          <cell r="K320" t="str">
            <v>ET</v>
          </cell>
          <cell r="L320" t="str">
            <v>ET</v>
          </cell>
          <cell r="M320" t="str">
            <v>ET</v>
          </cell>
          <cell r="N320" t="str">
            <v>ET</v>
          </cell>
          <cell r="O320" t="str">
            <v>ET</v>
          </cell>
          <cell r="P320" t="str">
            <v>ET</v>
          </cell>
          <cell r="Q320" t="str">
            <v>ET</v>
          </cell>
          <cell r="R320" t="str">
            <v>ET</v>
          </cell>
          <cell r="S320" t="str">
            <v>ET</v>
          </cell>
        </row>
        <row r="321">
          <cell r="B321" t="str">
            <v>Malå</v>
          </cell>
          <cell r="C321">
            <v>2013</v>
          </cell>
          <cell r="D321">
            <v>0.30499999999999999</v>
          </cell>
          <cell r="E321">
            <v>3.851</v>
          </cell>
          <cell r="F321" t="str">
            <v>'vatten. Bio. Vind'</v>
          </cell>
          <cell r="G321">
            <v>1.1299999999999999</v>
          </cell>
          <cell r="H321">
            <v>0</v>
          </cell>
          <cell r="I321">
            <v>0</v>
          </cell>
          <cell r="J321" t="str">
            <v>ET</v>
          </cell>
          <cell r="K321" t="str">
            <v>ET</v>
          </cell>
          <cell r="L321" t="str">
            <v>ET</v>
          </cell>
          <cell r="M321" t="str">
            <v>ET</v>
          </cell>
          <cell r="N321" t="str">
            <v>ET</v>
          </cell>
          <cell r="O321" t="str">
            <v>ET</v>
          </cell>
          <cell r="P321" t="str">
            <v>ET</v>
          </cell>
          <cell r="Q321" t="str">
            <v>ET</v>
          </cell>
          <cell r="R321" t="str">
            <v>ET</v>
          </cell>
          <cell r="S321" t="str">
            <v>ET</v>
          </cell>
        </row>
        <row r="322">
          <cell r="B322" t="str">
            <v>Norsjö</v>
          </cell>
          <cell r="C322">
            <v>2013</v>
          </cell>
          <cell r="D322">
            <v>0.126</v>
          </cell>
          <cell r="E322" t="str">
            <v>ET</v>
          </cell>
          <cell r="F322" t="str">
            <v>'vatten. Bio. Vind'</v>
          </cell>
          <cell r="G322">
            <v>1.1299999999999999</v>
          </cell>
          <cell r="H322">
            <v>0</v>
          </cell>
          <cell r="I322">
            <v>0</v>
          </cell>
          <cell r="J322" t="str">
            <v>ET</v>
          </cell>
          <cell r="K322" t="str">
            <v>ET</v>
          </cell>
          <cell r="L322" t="str">
            <v>ET</v>
          </cell>
          <cell r="M322" t="str">
            <v>ET</v>
          </cell>
          <cell r="N322" t="str">
            <v>ET</v>
          </cell>
          <cell r="O322" t="str">
            <v>ET</v>
          </cell>
          <cell r="P322" t="str">
            <v>ET</v>
          </cell>
          <cell r="Q322" t="str">
            <v>ET</v>
          </cell>
          <cell r="R322" t="str">
            <v>ET</v>
          </cell>
          <cell r="S322" t="str">
            <v>ET</v>
          </cell>
        </row>
        <row r="323">
          <cell r="B323" t="str">
            <v>Robertsfors</v>
          </cell>
          <cell r="C323">
            <v>2013</v>
          </cell>
          <cell r="D323">
            <v>0.17799999999999999</v>
          </cell>
          <cell r="E323" t="str">
            <v>ET</v>
          </cell>
          <cell r="F323" t="str">
            <v>'vatten. Bio. vind'</v>
          </cell>
          <cell r="G323">
            <v>1.1299999999999999</v>
          </cell>
          <cell r="H323">
            <v>0</v>
          </cell>
          <cell r="I323">
            <v>0</v>
          </cell>
          <cell r="J323" t="str">
            <v>ET</v>
          </cell>
          <cell r="K323" t="str">
            <v>ET</v>
          </cell>
          <cell r="L323" t="str">
            <v>ET</v>
          </cell>
          <cell r="M323" t="str">
            <v>ET</v>
          </cell>
          <cell r="N323" t="str">
            <v>ET</v>
          </cell>
          <cell r="O323" t="str">
            <v>ET</v>
          </cell>
          <cell r="P323" t="str">
            <v>ET</v>
          </cell>
          <cell r="Q323" t="str">
            <v>ET</v>
          </cell>
          <cell r="R323" t="str">
            <v>ET</v>
          </cell>
          <cell r="S323" t="str">
            <v>ET</v>
          </cell>
        </row>
        <row r="324">
          <cell r="B324" t="str">
            <v>Skellefteå</v>
          </cell>
          <cell r="C324">
            <v>2013</v>
          </cell>
          <cell r="D324">
            <v>0.91500000000000004</v>
          </cell>
          <cell r="E324">
            <v>21.768000000000001</v>
          </cell>
          <cell r="F324" t="str">
            <v>'Vatten. Bio. Vind'</v>
          </cell>
          <cell r="G324">
            <v>1.1299999999999999</v>
          </cell>
          <cell r="H324">
            <v>0</v>
          </cell>
          <cell r="I324">
            <v>0</v>
          </cell>
          <cell r="J324" t="str">
            <v>ET</v>
          </cell>
          <cell r="K324" t="str">
            <v>ET</v>
          </cell>
          <cell r="L324" t="str">
            <v>ET</v>
          </cell>
          <cell r="M324" t="str">
            <v>ET</v>
          </cell>
          <cell r="N324" t="str">
            <v>ET</v>
          </cell>
          <cell r="O324" t="str">
            <v>ET</v>
          </cell>
          <cell r="P324" t="str">
            <v>ET</v>
          </cell>
          <cell r="Q324" t="str">
            <v>ET</v>
          </cell>
          <cell r="R324" t="str">
            <v>ET</v>
          </cell>
          <cell r="S324" t="str">
            <v>ET</v>
          </cell>
        </row>
        <row r="325">
          <cell r="B325" t="str">
            <v>Storuman</v>
          </cell>
          <cell r="C325">
            <v>2013</v>
          </cell>
          <cell r="D325">
            <v>0.68799999999999994</v>
          </cell>
          <cell r="E325" t="str">
            <v>ET</v>
          </cell>
          <cell r="F325" t="str">
            <v>'Vatten. Bio. Vind'</v>
          </cell>
          <cell r="G325">
            <v>1.1299999999999999</v>
          </cell>
          <cell r="H325">
            <v>0</v>
          </cell>
          <cell r="I325">
            <v>0</v>
          </cell>
          <cell r="J325" t="str">
            <v>ET</v>
          </cell>
          <cell r="K325" t="str">
            <v>ET</v>
          </cell>
          <cell r="L325" t="str">
            <v>ET</v>
          </cell>
          <cell r="M325" t="str">
            <v>ET</v>
          </cell>
          <cell r="N325" t="str">
            <v>ET</v>
          </cell>
          <cell r="O325" t="str">
            <v>ET</v>
          </cell>
          <cell r="P325" t="str">
            <v>ET</v>
          </cell>
          <cell r="Q325" t="str">
            <v>ET</v>
          </cell>
          <cell r="R325" t="str">
            <v>ET</v>
          </cell>
          <cell r="S325" t="str">
            <v>ET</v>
          </cell>
        </row>
        <row r="326">
          <cell r="B326" t="str">
            <v>Ursviken-Skelleftehamn</v>
          </cell>
          <cell r="C326">
            <v>2013</v>
          </cell>
          <cell r="D326">
            <v>0</v>
          </cell>
          <cell r="E326" t="str">
            <v>ET</v>
          </cell>
          <cell r="F326" t="str">
            <v>'vatten. Bio. Vind'</v>
          </cell>
          <cell r="G326">
            <v>1.1299999999999999</v>
          </cell>
          <cell r="H326">
            <v>0</v>
          </cell>
          <cell r="I326">
            <v>0</v>
          </cell>
          <cell r="J326" t="str">
            <v>ET</v>
          </cell>
          <cell r="K326" t="str">
            <v>ET</v>
          </cell>
          <cell r="L326" t="str">
            <v>ET</v>
          </cell>
          <cell r="M326" t="str">
            <v>ET</v>
          </cell>
          <cell r="N326" t="str">
            <v>ET</v>
          </cell>
          <cell r="O326" t="str">
            <v>ET</v>
          </cell>
          <cell r="P326" t="str">
            <v>ET</v>
          </cell>
          <cell r="Q326" t="str">
            <v>ET</v>
          </cell>
          <cell r="R326" t="str">
            <v>ET</v>
          </cell>
          <cell r="S326" t="str">
            <v>ET</v>
          </cell>
        </row>
        <row r="327">
          <cell r="B327" t="str">
            <v>Vindeln</v>
          </cell>
          <cell r="C327">
            <v>2013</v>
          </cell>
          <cell r="D327">
            <v>0.2</v>
          </cell>
          <cell r="E327" t="str">
            <v>ET</v>
          </cell>
          <cell r="F327" t="str">
            <v>'vatten. Bio. Vind'</v>
          </cell>
          <cell r="G327">
            <v>1.1299999999999999</v>
          </cell>
          <cell r="H327">
            <v>0</v>
          </cell>
          <cell r="I327">
            <v>0</v>
          </cell>
          <cell r="J327" t="str">
            <v>ET</v>
          </cell>
          <cell r="K327" t="str">
            <v>ET</v>
          </cell>
          <cell r="L327" t="str">
            <v>ET</v>
          </cell>
          <cell r="M327" t="str">
            <v>ET</v>
          </cell>
          <cell r="N327" t="str">
            <v>ET</v>
          </cell>
          <cell r="O327" t="str">
            <v>ET</v>
          </cell>
          <cell r="P327" t="str">
            <v>ET</v>
          </cell>
          <cell r="Q327" t="str">
            <v>ET</v>
          </cell>
          <cell r="R327" t="str">
            <v>ET</v>
          </cell>
          <cell r="S327" t="str">
            <v>ET</v>
          </cell>
        </row>
        <row r="328">
          <cell r="B328" t="str">
            <v>Ånäset</v>
          </cell>
          <cell r="C328">
            <v>2013</v>
          </cell>
          <cell r="D328">
            <v>4.48E-2</v>
          </cell>
          <cell r="E328" t="str">
            <v>ET</v>
          </cell>
          <cell r="F328" t="str">
            <v>'Vatten. Bio. Vind'</v>
          </cell>
          <cell r="G328">
            <v>1.1299999999999999</v>
          </cell>
          <cell r="H328">
            <v>0</v>
          </cell>
          <cell r="I328">
            <v>0</v>
          </cell>
          <cell r="J328" t="str">
            <v>ET</v>
          </cell>
          <cell r="K328" t="str">
            <v>ET</v>
          </cell>
          <cell r="L328" t="str">
            <v>ET</v>
          </cell>
          <cell r="M328" t="str">
            <v>ET</v>
          </cell>
          <cell r="N328" t="str">
            <v>ET</v>
          </cell>
          <cell r="O328" t="str">
            <v>ET</v>
          </cell>
          <cell r="P328" t="str">
            <v>ET</v>
          </cell>
          <cell r="Q328" t="str">
            <v>ET</v>
          </cell>
          <cell r="R328" t="str">
            <v>ET</v>
          </cell>
          <cell r="S328" t="str">
            <v>ET</v>
          </cell>
        </row>
        <row r="329">
          <cell r="B329" t="str">
            <v>Skultorp</v>
          </cell>
          <cell r="C329">
            <v>2013</v>
          </cell>
          <cell r="D329">
            <v>8.5999999999999993E-2</v>
          </cell>
          <cell r="E329" t="str">
            <v>ET</v>
          </cell>
          <cell r="F329" t="str">
            <v>-</v>
          </cell>
          <cell r="G329">
            <v>2.23</v>
          </cell>
          <cell r="H329">
            <v>258</v>
          </cell>
          <cell r="I329">
            <v>0.33</v>
          </cell>
          <cell r="J329" t="str">
            <v>ET</v>
          </cell>
          <cell r="K329" t="str">
            <v>ET</v>
          </cell>
          <cell r="L329" t="str">
            <v>ET</v>
          </cell>
          <cell r="M329" t="str">
            <v>ET</v>
          </cell>
          <cell r="N329" t="str">
            <v>ET</v>
          </cell>
          <cell r="O329" t="str">
            <v>ET</v>
          </cell>
          <cell r="P329" t="str">
            <v>ET</v>
          </cell>
          <cell r="Q329" t="str">
            <v>ET</v>
          </cell>
          <cell r="R329" t="str">
            <v>ET</v>
          </cell>
          <cell r="S329" t="str">
            <v>ET</v>
          </cell>
        </row>
        <row r="330">
          <cell r="B330" t="str">
            <v>Skövde</v>
          </cell>
          <cell r="C330">
            <v>2013</v>
          </cell>
          <cell r="D330">
            <v>5.5</v>
          </cell>
          <cell r="E330">
            <v>1.8</v>
          </cell>
          <cell r="F330" t="str">
            <v>-</v>
          </cell>
          <cell r="G330">
            <v>2.23</v>
          </cell>
          <cell r="H330">
            <v>258</v>
          </cell>
          <cell r="I330">
            <v>0.33</v>
          </cell>
          <cell r="J330" t="str">
            <v>ET</v>
          </cell>
          <cell r="K330" t="str">
            <v>ET</v>
          </cell>
          <cell r="L330" t="str">
            <v>ET</v>
          </cell>
          <cell r="M330" t="str">
            <v>ET</v>
          </cell>
          <cell r="N330" t="str">
            <v>ET</v>
          </cell>
          <cell r="O330" t="str">
            <v>ET</v>
          </cell>
          <cell r="P330" t="str">
            <v>ET</v>
          </cell>
          <cell r="Q330" t="str">
            <v>ET</v>
          </cell>
          <cell r="R330" t="str">
            <v>ET</v>
          </cell>
          <cell r="S330" t="str">
            <v>ET</v>
          </cell>
        </row>
        <row r="331">
          <cell r="B331" t="str">
            <v>Stöpen</v>
          </cell>
          <cell r="C331">
            <v>2013</v>
          </cell>
          <cell r="D331">
            <v>0.06</v>
          </cell>
          <cell r="E331" t="str">
            <v>ET</v>
          </cell>
          <cell r="F331" t="str">
            <v>-</v>
          </cell>
          <cell r="G331">
            <v>2.23</v>
          </cell>
          <cell r="H331">
            <v>258</v>
          </cell>
          <cell r="I331">
            <v>0.33</v>
          </cell>
          <cell r="J331" t="str">
            <v>ET</v>
          </cell>
          <cell r="K331" t="str">
            <v>ET</v>
          </cell>
          <cell r="L331" t="str">
            <v>ET</v>
          </cell>
          <cell r="M331" t="str">
            <v>ET</v>
          </cell>
          <cell r="N331" t="str">
            <v>ET</v>
          </cell>
          <cell r="O331" t="str">
            <v>ET</v>
          </cell>
          <cell r="P331" t="str">
            <v>ET</v>
          </cell>
          <cell r="Q331" t="str">
            <v>ET</v>
          </cell>
          <cell r="R331" t="str">
            <v>ET</v>
          </cell>
          <cell r="S331" t="str">
            <v>ET</v>
          </cell>
        </row>
        <row r="332">
          <cell r="B332" t="str">
            <v>Tidan</v>
          </cell>
          <cell r="C332">
            <v>2013</v>
          </cell>
          <cell r="D332">
            <v>2.9000000000000001E-2</v>
          </cell>
          <cell r="E332" t="str">
            <v>ET</v>
          </cell>
          <cell r="F332" t="str">
            <v>-</v>
          </cell>
          <cell r="G332">
            <v>2.23</v>
          </cell>
          <cell r="H332">
            <v>258</v>
          </cell>
          <cell r="I332">
            <v>0.33</v>
          </cell>
          <cell r="J332" t="str">
            <v>ET</v>
          </cell>
          <cell r="K332" t="str">
            <v>ET</v>
          </cell>
          <cell r="L332" t="str">
            <v>ET</v>
          </cell>
          <cell r="M332" t="str">
            <v>ET</v>
          </cell>
          <cell r="N332" t="str">
            <v>ET</v>
          </cell>
          <cell r="O332" t="str">
            <v>ET</v>
          </cell>
          <cell r="P332" t="str">
            <v>ET</v>
          </cell>
          <cell r="Q332" t="str">
            <v>ET</v>
          </cell>
          <cell r="R332" t="str">
            <v>ET</v>
          </cell>
          <cell r="S332" t="str">
            <v>ET</v>
          </cell>
        </row>
        <row r="333">
          <cell r="B333" t="str">
            <v>Timmersdala</v>
          </cell>
          <cell r="C333">
            <v>2013</v>
          </cell>
          <cell r="D333">
            <v>5.5E-2</v>
          </cell>
          <cell r="E333" t="str">
            <v>ET</v>
          </cell>
          <cell r="F333" t="str">
            <v>-</v>
          </cell>
          <cell r="G333">
            <v>2.23</v>
          </cell>
          <cell r="H333">
            <v>258</v>
          </cell>
          <cell r="I333">
            <v>0.33</v>
          </cell>
          <cell r="J333" t="str">
            <v>ET</v>
          </cell>
          <cell r="K333" t="str">
            <v>ET</v>
          </cell>
          <cell r="L333" t="str">
            <v>ET</v>
          </cell>
          <cell r="M333" t="str">
            <v>ET</v>
          </cell>
          <cell r="N333" t="str">
            <v>ET</v>
          </cell>
          <cell r="O333" t="str">
            <v>ET</v>
          </cell>
          <cell r="P333" t="str">
            <v>ET</v>
          </cell>
          <cell r="Q333" t="str">
            <v>ET</v>
          </cell>
          <cell r="R333" t="str">
            <v>ET</v>
          </cell>
          <cell r="S333" t="str">
            <v>ET</v>
          </cell>
        </row>
        <row r="334">
          <cell r="B334" t="str">
            <v>Smedjebacken</v>
          </cell>
          <cell r="C334">
            <v>2013</v>
          </cell>
          <cell r="D334" t="str">
            <v>-</v>
          </cell>
          <cell r="E334" t="str">
            <v>-</v>
          </cell>
          <cell r="F334" t="str">
            <v>-</v>
          </cell>
          <cell r="G334" t="str">
            <v>-</v>
          </cell>
          <cell r="H334" t="str">
            <v>-</v>
          </cell>
          <cell r="I334" t="str">
            <v>-</v>
          </cell>
          <cell r="J334" t="str">
            <v>-</v>
          </cell>
          <cell r="K334" t="str">
            <v>-</v>
          </cell>
          <cell r="L334" t="str">
            <v>-</v>
          </cell>
          <cell r="M334" t="str">
            <v>-</v>
          </cell>
          <cell r="N334" t="str">
            <v>-</v>
          </cell>
          <cell r="O334" t="str">
            <v>-</v>
          </cell>
          <cell r="P334" t="str">
            <v>-</v>
          </cell>
          <cell r="Q334" t="str">
            <v>-</v>
          </cell>
          <cell r="R334" t="str">
            <v>-</v>
          </cell>
          <cell r="S334" t="str">
            <v>-</v>
          </cell>
        </row>
        <row r="335">
          <cell r="B335" t="str">
            <v>Söderbärke</v>
          </cell>
          <cell r="C335">
            <v>2013</v>
          </cell>
          <cell r="D335" t="str">
            <v>-</v>
          </cell>
          <cell r="E335" t="str">
            <v>-</v>
          </cell>
          <cell r="F335" t="str">
            <v>-</v>
          </cell>
          <cell r="G335" t="str">
            <v>-</v>
          </cell>
          <cell r="H335" t="str">
            <v>-</v>
          </cell>
          <cell r="I335" t="str">
            <v>-</v>
          </cell>
          <cell r="J335" t="str">
            <v>-</v>
          </cell>
          <cell r="K335" t="str">
            <v>-</v>
          </cell>
          <cell r="L335" t="str">
            <v>-</v>
          </cell>
          <cell r="M335" t="str">
            <v>-</v>
          </cell>
          <cell r="N335" t="str">
            <v>-</v>
          </cell>
          <cell r="O335" t="str">
            <v>-</v>
          </cell>
          <cell r="P335" t="str">
            <v>-</v>
          </cell>
          <cell r="Q335" t="str">
            <v>-</v>
          </cell>
          <cell r="R335" t="str">
            <v>-</v>
          </cell>
          <cell r="S335" t="str">
            <v>-</v>
          </cell>
        </row>
        <row r="336">
          <cell r="B336" t="str">
            <v>Sollentuna</v>
          </cell>
          <cell r="C336">
            <v>2013</v>
          </cell>
          <cell r="D336" t="str">
            <v>ET</v>
          </cell>
          <cell r="E336" t="str">
            <v>ET</v>
          </cell>
          <cell r="F336" t="str">
            <v>-</v>
          </cell>
          <cell r="G336">
            <v>2.23</v>
          </cell>
          <cell r="H336">
            <v>258</v>
          </cell>
          <cell r="I336">
            <v>0.33</v>
          </cell>
          <cell r="J336">
            <v>355</v>
          </cell>
          <cell r="K336">
            <v>0.2</v>
          </cell>
          <cell r="L336">
            <v>22.9</v>
          </cell>
          <cell r="M336">
            <v>6.7</v>
          </cell>
          <cell r="N336">
            <v>1</v>
          </cell>
          <cell r="O336" t="str">
            <v>ET</v>
          </cell>
          <cell r="P336" t="str">
            <v>ET</v>
          </cell>
          <cell r="Q336" t="str">
            <v>ET</v>
          </cell>
          <cell r="R336" t="str">
            <v>ET</v>
          </cell>
          <cell r="S336" t="str">
            <v>ET</v>
          </cell>
        </row>
        <row r="337">
          <cell r="B337" t="str">
            <v>Svenljunga</v>
          </cell>
          <cell r="C337">
            <v>2013</v>
          </cell>
          <cell r="D337">
            <v>1.1000000000000001</v>
          </cell>
          <cell r="E337" t="str">
            <v>ET</v>
          </cell>
          <cell r="F337" t="str">
            <v>-</v>
          </cell>
          <cell r="G337">
            <v>2.23</v>
          </cell>
          <cell r="H337">
            <v>258</v>
          </cell>
          <cell r="I337">
            <v>0.33</v>
          </cell>
          <cell r="J337" t="str">
            <v>ET</v>
          </cell>
          <cell r="K337" t="str">
            <v>ET</v>
          </cell>
          <cell r="L337" t="str">
            <v>ET</v>
          </cell>
          <cell r="M337" t="str">
            <v>ET</v>
          </cell>
          <cell r="N337" t="str">
            <v>ET</v>
          </cell>
          <cell r="O337" t="str">
            <v>ET</v>
          </cell>
          <cell r="P337" t="str">
            <v>ET</v>
          </cell>
          <cell r="Q337" t="str">
            <v>ET</v>
          </cell>
          <cell r="R337" t="str">
            <v>ET</v>
          </cell>
          <cell r="S337" t="str">
            <v>ET</v>
          </cell>
        </row>
        <row r="338">
          <cell r="B338" t="str">
            <v>Kungsbacka</v>
          </cell>
          <cell r="C338">
            <v>2013</v>
          </cell>
          <cell r="D338">
            <v>3.17</v>
          </cell>
          <cell r="E338">
            <v>0.69</v>
          </cell>
          <cell r="F338" t="str">
            <v>'85% vattenkraft och 15% vindkraft'</v>
          </cell>
          <cell r="G338">
            <v>0.95</v>
          </cell>
          <cell r="H338">
            <v>0</v>
          </cell>
          <cell r="I338">
            <v>0</v>
          </cell>
          <cell r="J338" t="str">
            <v>ET</v>
          </cell>
          <cell r="K338" t="str">
            <v>ET</v>
          </cell>
          <cell r="L338" t="str">
            <v>ET</v>
          </cell>
          <cell r="M338" t="str">
            <v>ET</v>
          </cell>
          <cell r="N338" t="str">
            <v>ET</v>
          </cell>
          <cell r="O338" t="str">
            <v>ET</v>
          </cell>
          <cell r="P338" t="str">
            <v>ET</v>
          </cell>
          <cell r="Q338" t="str">
            <v>ET</v>
          </cell>
          <cell r="R338" t="str">
            <v>ET</v>
          </cell>
          <cell r="S338" t="str">
            <v>ET</v>
          </cell>
        </row>
        <row r="339">
          <cell r="B339" t="str">
            <v>Trosa</v>
          </cell>
          <cell r="C339">
            <v>2013</v>
          </cell>
          <cell r="D339">
            <v>0.81</v>
          </cell>
          <cell r="E339" t="str">
            <v>ET</v>
          </cell>
          <cell r="F339" t="str">
            <v>'85% vattenkraft och 15% vindkraft'</v>
          </cell>
          <cell r="G339">
            <v>0.95</v>
          </cell>
          <cell r="H339">
            <v>0</v>
          </cell>
          <cell r="I339">
            <v>0</v>
          </cell>
          <cell r="J339" t="str">
            <v>ET</v>
          </cell>
          <cell r="K339" t="str">
            <v>ET</v>
          </cell>
          <cell r="L339" t="str">
            <v>ET</v>
          </cell>
          <cell r="M339" t="str">
            <v>ET</v>
          </cell>
          <cell r="N339" t="str">
            <v>ET</v>
          </cell>
          <cell r="O339" t="str">
            <v>ET</v>
          </cell>
          <cell r="P339" t="str">
            <v>ET</v>
          </cell>
          <cell r="Q339" t="str">
            <v>ET</v>
          </cell>
          <cell r="R339" t="str">
            <v>ET</v>
          </cell>
          <cell r="S339" t="str">
            <v>ET</v>
          </cell>
        </row>
        <row r="340">
          <cell r="B340" t="str">
            <v>Vagnhärad</v>
          </cell>
          <cell r="C340">
            <v>2013</v>
          </cell>
          <cell r="D340">
            <v>0.17</v>
          </cell>
          <cell r="E340" t="str">
            <v>ET</v>
          </cell>
          <cell r="F340" t="str">
            <v>'85% vattenkraft och 15% vindkraft'</v>
          </cell>
          <cell r="G340">
            <v>0.95</v>
          </cell>
          <cell r="H340">
            <v>0</v>
          </cell>
          <cell r="I340">
            <v>0</v>
          </cell>
          <cell r="J340" t="str">
            <v>ET</v>
          </cell>
          <cell r="K340" t="str">
            <v>ET</v>
          </cell>
          <cell r="L340" t="str">
            <v>ET</v>
          </cell>
          <cell r="M340" t="str">
            <v>ET</v>
          </cell>
          <cell r="N340" t="str">
            <v>ET</v>
          </cell>
          <cell r="O340" t="str">
            <v>ET</v>
          </cell>
          <cell r="P340" t="str">
            <v>ET</v>
          </cell>
          <cell r="Q340" t="str">
            <v>ET</v>
          </cell>
          <cell r="R340" t="str">
            <v>ET</v>
          </cell>
          <cell r="S340" t="str">
            <v>ET</v>
          </cell>
        </row>
        <row r="341">
          <cell r="B341" t="str">
            <v>Åmål</v>
          </cell>
          <cell r="C341">
            <v>2013</v>
          </cell>
          <cell r="D341">
            <v>1.02</v>
          </cell>
          <cell r="E341" t="str">
            <v>ET</v>
          </cell>
          <cell r="F341" t="str">
            <v>'85% vattenkraft och 15% vindkraft'</v>
          </cell>
          <cell r="G341">
            <v>0.95</v>
          </cell>
          <cell r="H341">
            <v>0</v>
          </cell>
          <cell r="I341">
            <v>0</v>
          </cell>
          <cell r="J341" t="str">
            <v>ET</v>
          </cell>
          <cell r="K341" t="str">
            <v>ET</v>
          </cell>
          <cell r="L341" t="str">
            <v>ET</v>
          </cell>
          <cell r="M341" t="str">
            <v>ET</v>
          </cell>
          <cell r="N341" t="str">
            <v>ET</v>
          </cell>
          <cell r="O341" t="str">
            <v>ET</v>
          </cell>
          <cell r="P341" t="str">
            <v>ET</v>
          </cell>
          <cell r="Q341" t="str">
            <v>ET</v>
          </cell>
          <cell r="R341" t="str">
            <v>ET</v>
          </cell>
          <cell r="S341" t="str">
            <v>ET</v>
          </cell>
        </row>
        <row r="342">
          <cell r="B342" t="str">
            <v>Stenungsund</v>
          </cell>
          <cell r="C342">
            <v>2013</v>
          </cell>
          <cell r="D342">
            <v>1</v>
          </cell>
          <cell r="E342" t="str">
            <v>ET</v>
          </cell>
          <cell r="F342" t="str">
            <v>'Nordisk residual'</v>
          </cell>
          <cell r="G342">
            <v>2.23</v>
          </cell>
          <cell r="H342">
            <v>258</v>
          </cell>
          <cell r="I342">
            <v>0.33</v>
          </cell>
          <cell r="J342" t="str">
            <v>ET</v>
          </cell>
          <cell r="K342" t="str">
            <v>ET</v>
          </cell>
          <cell r="L342" t="str">
            <v>ET</v>
          </cell>
          <cell r="M342" t="str">
            <v>ET</v>
          </cell>
          <cell r="N342" t="str">
            <v>ET</v>
          </cell>
          <cell r="O342" t="str">
            <v>ET</v>
          </cell>
          <cell r="P342" t="str">
            <v>ET</v>
          </cell>
          <cell r="Q342" t="str">
            <v>ET</v>
          </cell>
          <cell r="R342" t="str">
            <v>ET</v>
          </cell>
          <cell r="S342" t="str">
            <v>ET</v>
          </cell>
        </row>
        <row r="343">
          <cell r="B343" t="str">
            <v>Stora Höga</v>
          </cell>
          <cell r="C343">
            <v>2013</v>
          </cell>
          <cell r="D343">
            <v>0.05</v>
          </cell>
          <cell r="E343" t="str">
            <v>ET</v>
          </cell>
          <cell r="F343" t="str">
            <v>'Nordisk residual'</v>
          </cell>
          <cell r="G343">
            <v>2.23</v>
          </cell>
          <cell r="H343">
            <v>258</v>
          </cell>
          <cell r="I343">
            <v>0.33</v>
          </cell>
          <cell r="J343" t="str">
            <v>ET</v>
          </cell>
          <cell r="K343" t="str">
            <v>ET</v>
          </cell>
          <cell r="L343" t="str">
            <v>ET</v>
          </cell>
          <cell r="M343" t="str">
            <v>ET</v>
          </cell>
          <cell r="N343" t="str">
            <v>ET</v>
          </cell>
          <cell r="O343" t="str">
            <v>ET</v>
          </cell>
          <cell r="P343" t="str">
            <v>ET</v>
          </cell>
          <cell r="Q343" t="str">
            <v>ET</v>
          </cell>
          <cell r="R343" t="str">
            <v>ET</v>
          </cell>
          <cell r="S343" t="str">
            <v>ET</v>
          </cell>
        </row>
        <row r="344">
          <cell r="B344" t="str">
            <v>Strängnäs</v>
          </cell>
          <cell r="C344">
            <v>2013</v>
          </cell>
          <cell r="D344">
            <v>0.40600000000000003</v>
          </cell>
          <cell r="E344">
            <v>5.5949999999999998</v>
          </cell>
          <cell r="F344" t="str">
            <v>'DS'</v>
          </cell>
          <cell r="G344">
            <v>2.23</v>
          </cell>
          <cell r="H344">
            <v>258</v>
          </cell>
          <cell r="I344">
            <v>0.33</v>
          </cell>
          <cell r="J344" t="str">
            <v>ET</v>
          </cell>
          <cell r="K344" t="str">
            <v>ET</v>
          </cell>
          <cell r="L344" t="str">
            <v>ET</v>
          </cell>
          <cell r="M344" t="str">
            <v>ET</v>
          </cell>
          <cell r="N344" t="str">
            <v>ET</v>
          </cell>
          <cell r="O344" t="str">
            <v>ET</v>
          </cell>
          <cell r="P344" t="str">
            <v>ET</v>
          </cell>
          <cell r="Q344" t="str">
            <v>ET</v>
          </cell>
          <cell r="R344" t="str">
            <v>ET</v>
          </cell>
          <cell r="S344" t="str">
            <v>ET</v>
          </cell>
        </row>
        <row r="345">
          <cell r="B345" t="str">
            <v>Sundby Park</v>
          </cell>
          <cell r="C345">
            <v>2013</v>
          </cell>
          <cell r="D345" t="str">
            <v>-</v>
          </cell>
          <cell r="E345" t="str">
            <v>-</v>
          </cell>
          <cell r="F345" t="str">
            <v>-</v>
          </cell>
          <cell r="G345" t="str">
            <v>-</v>
          </cell>
          <cell r="H345" t="str">
            <v>-</v>
          </cell>
          <cell r="I345" t="str">
            <v>-</v>
          </cell>
          <cell r="J345" t="str">
            <v>-</v>
          </cell>
          <cell r="K345" t="str">
            <v>-</v>
          </cell>
          <cell r="L345" t="str">
            <v>-</v>
          </cell>
          <cell r="M345" t="str">
            <v>-</v>
          </cell>
          <cell r="N345" t="str">
            <v>-</v>
          </cell>
          <cell r="O345" t="str">
            <v>-</v>
          </cell>
          <cell r="P345" t="str">
            <v>-</v>
          </cell>
          <cell r="Q345" t="str">
            <v>-</v>
          </cell>
          <cell r="R345" t="str">
            <v>-</v>
          </cell>
          <cell r="S345" t="str">
            <v>-</v>
          </cell>
        </row>
        <row r="346">
          <cell r="B346" t="str">
            <v>Åkers styckebruk</v>
          </cell>
          <cell r="C346">
            <v>2013</v>
          </cell>
          <cell r="D346" t="str">
            <v>-</v>
          </cell>
          <cell r="E346" t="str">
            <v>-</v>
          </cell>
          <cell r="F346" t="str">
            <v>-</v>
          </cell>
          <cell r="G346" t="str">
            <v>-</v>
          </cell>
          <cell r="H346" t="str">
            <v>-</v>
          </cell>
          <cell r="I346" t="str">
            <v>-</v>
          </cell>
          <cell r="J346" t="str">
            <v>-</v>
          </cell>
          <cell r="K346" t="str">
            <v>-</v>
          </cell>
          <cell r="L346" t="str">
            <v>-</v>
          </cell>
          <cell r="M346" t="str">
            <v>-</v>
          </cell>
          <cell r="N346" t="str">
            <v>-</v>
          </cell>
          <cell r="O346" t="str">
            <v>-</v>
          </cell>
          <cell r="P346" t="str">
            <v>-</v>
          </cell>
          <cell r="Q346" t="str">
            <v>-</v>
          </cell>
          <cell r="R346" t="str">
            <v>-</v>
          </cell>
          <cell r="S346" t="str">
            <v>-</v>
          </cell>
        </row>
        <row r="347">
          <cell r="B347" t="str">
            <v>Kvissleby</v>
          </cell>
          <cell r="C347">
            <v>2013</v>
          </cell>
          <cell r="D347">
            <v>0.6</v>
          </cell>
          <cell r="E347" t="str">
            <v>ET</v>
          </cell>
          <cell r="F347" t="str">
            <v>-</v>
          </cell>
          <cell r="G347">
            <v>2.23</v>
          </cell>
          <cell r="H347">
            <v>258</v>
          </cell>
          <cell r="I347">
            <v>0.33</v>
          </cell>
          <cell r="J347" t="str">
            <v>ET</v>
          </cell>
          <cell r="K347" t="str">
            <v>ET</v>
          </cell>
          <cell r="L347" t="str">
            <v>ET</v>
          </cell>
          <cell r="M347" t="str">
            <v>ET</v>
          </cell>
          <cell r="N347" t="str">
            <v>ET</v>
          </cell>
          <cell r="O347" t="str">
            <v>ET</v>
          </cell>
          <cell r="P347" t="str">
            <v>ET</v>
          </cell>
          <cell r="Q347" t="str">
            <v>ET</v>
          </cell>
          <cell r="R347" t="str">
            <v>ET</v>
          </cell>
          <cell r="S347" t="str">
            <v>ET</v>
          </cell>
        </row>
        <row r="348">
          <cell r="B348" t="str">
            <v>Matfors</v>
          </cell>
          <cell r="C348">
            <v>2013</v>
          </cell>
          <cell r="D348">
            <v>0.6</v>
          </cell>
          <cell r="E348" t="str">
            <v>ET</v>
          </cell>
          <cell r="F348" t="str">
            <v>-</v>
          </cell>
          <cell r="G348">
            <v>2.23</v>
          </cell>
          <cell r="H348">
            <v>258</v>
          </cell>
          <cell r="I348">
            <v>0.33</v>
          </cell>
          <cell r="J348" t="str">
            <v>ET</v>
          </cell>
          <cell r="K348" t="str">
            <v>ET</v>
          </cell>
          <cell r="L348" t="str">
            <v>ET</v>
          </cell>
          <cell r="M348" t="str">
            <v>ET</v>
          </cell>
          <cell r="N348" t="str">
            <v>ET</v>
          </cell>
          <cell r="O348" t="str">
            <v>ET</v>
          </cell>
          <cell r="P348" t="str">
            <v>ET</v>
          </cell>
          <cell r="Q348" t="str">
            <v>ET</v>
          </cell>
          <cell r="R348" t="str">
            <v>ET</v>
          </cell>
          <cell r="S348" t="str">
            <v>ET</v>
          </cell>
        </row>
        <row r="349">
          <cell r="B349" t="str">
            <v>Sundsvall</v>
          </cell>
          <cell r="C349">
            <v>2013</v>
          </cell>
          <cell r="D349">
            <v>19.265999999999998</v>
          </cell>
          <cell r="E349">
            <v>11.6</v>
          </cell>
          <cell r="F349" t="str">
            <v>-</v>
          </cell>
          <cell r="G349">
            <v>2.23</v>
          </cell>
          <cell r="H349">
            <v>258</v>
          </cell>
          <cell r="I349">
            <v>0.33</v>
          </cell>
          <cell r="J349" t="str">
            <v>ET</v>
          </cell>
          <cell r="K349" t="str">
            <v>ET</v>
          </cell>
          <cell r="L349" t="str">
            <v>ET</v>
          </cell>
          <cell r="M349" t="str">
            <v>ET</v>
          </cell>
          <cell r="N349" t="str">
            <v>ET</v>
          </cell>
          <cell r="O349" t="str">
            <v>ET</v>
          </cell>
          <cell r="P349" t="str">
            <v>ET</v>
          </cell>
          <cell r="Q349" t="str">
            <v>ET</v>
          </cell>
          <cell r="R349" t="str">
            <v>ET</v>
          </cell>
          <cell r="S349" t="str">
            <v>ET</v>
          </cell>
        </row>
        <row r="350">
          <cell r="B350" t="str">
            <v>Tunadal</v>
          </cell>
          <cell r="C350">
            <v>2013</v>
          </cell>
          <cell r="D350" t="str">
            <v>-</v>
          </cell>
          <cell r="E350" t="str">
            <v>-</v>
          </cell>
          <cell r="F350" t="str">
            <v>-</v>
          </cell>
          <cell r="G350" t="str">
            <v>-</v>
          </cell>
          <cell r="H350" t="str">
            <v>-</v>
          </cell>
          <cell r="I350" t="str">
            <v>-</v>
          </cell>
          <cell r="J350" t="str">
            <v>-</v>
          </cell>
          <cell r="K350" t="str">
            <v>-</v>
          </cell>
          <cell r="L350" t="str">
            <v>-</v>
          </cell>
          <cell r="M350" t="str">
            <v>-</v>
          </cell>
          <cell r="N350" t="str">
            <v>-</v>
          </cell>
          <cell r="O350" t="str">
            <v>-</v>
          </cell>
          <cell r="P350" t="str">
            <v>-</v>
          </cell>
          <cell r="Q350" t="str">
            <v>-</v>
          </cell>
          <cell r="R350" t="str">
            <v>-</v>
          </cell>
          <cell r="S350" t="str">
            <v>-</v>
          </cell>
        </row>
        <row r="351">
          <cell r="B351" t="str">
            <v>Övriga nät Sundsvall energi</v>
          </cell>
          <cell r="C351">
            <v>2013</v>
          </cell>
          <cell r="D351">
            <v>0.1</v>
          </cell>
          <cell r="E351" t="str">
            <v>ET</v>
          </cell>
          <cell r="F351" t="str">
            <v>-</v>
          </cell>
          <cell r="G351">
            <v>2.23</v>
          </cell>
          <cell r="H351">
            <v>258</v>
          </cell>
          <cell r="I351">
            <v>0.33</v>
          </cell>
          <cell r="J351" t="str">
            <v>ET</v>
          </cell>
          <cell r="K351" t="str">
            <v>ET</v>
          </cell>
          <cell r="L351" t="str">
            <v>ET</v>
          </cell>
          <cell r="M351" t="str">
            <v>ET</v>
          </cell>
          <cell r="N351" t="str">
            <v>ET</v>
          </cell>
          <cell r="O351" t="str">
            <v>ET</v>
          </cell>
          <cell r="P351" t="str">
            <v>ET</v>
          </cell>
          <cell r="Q351" t="str">
            <v>ET</v>
          </cell>
          <cell r="R351" t="str">
            <v>ET</v>
          </cell>
          <cell r="S351" t="str">
            <v>ET</v>
          </cell>
        </row>
        <row r="352">
          <cell r="B352" t="str">
            <v>Ramnäs</v>
          </cell>
          <cell r="C352">
            <v>2013</v>
          </cell>
          <cell r="D352" t="str">
            <v>ET</v>
          </cell>
          <cell r="E352" t="str">
            <v>ET</v>
          </cell>
          <cell r="F352" t="str">
            <v>-</v>
          </cell>
          <cell r="G352">
            <v>2.23</v>
          </cell>
          <cell r="H352">
            <v>258</v>
          </cell>
          <cell r="I352">
            <v>0.33</v>
          </cell>
          <cell r="J352" t="str">
            <v>ET</v>
          </cell>
          <cell r="K352" t="str">
            <v>ET</v>
          </cell>
          <cell r="L352" t="str">
            <v>ET</v>
          </cell>
          <cell r="M352" t="str">
            <v>ET</v>
          </cell>
          <cell r="N352" t="str">
            <v>ET</v>
          </cell>
          <cell r="O352" t="str">
            <v>ET</v>
          </cell>
          <cell r="P352" t="str">
            <v>ET</v>
          </cell>
          <cell r="Q352" t="str">
            <v>ET</v>
          </cell>
          <cell r="R352" t="str">
            <v>ET</v>
          </cell>
          <cell r="S352" t="str">
            <v>ET</v>
          </cell>
        </row>
        <row r="353">
          <cell r="B353" t="str">
            <v>Surahammar</v>
          </cell>
          <cell r="C353">
            <v>2013</v>
          </cell>
          <cell r="D353" t="str">
            <v>ET</v>
          </cell>
          <cell r="E353" t="str">
            <v>ET</v>
          </cell>
          <cell r="F353" t="str">
            <v>-</v>
          </cell>
          <cell r="G353">
            <v>2.23</v>
          </cell>
          <cell r="H353">
            <v>258</v>
          </cell>
          <cell r="I353">
            <v>0.33</v>
          </cell>
          <cell r="J353" t="str">
            <v>ET</v>
          </cell>
          <cell r="K353" t="str">
            <v>ET</v>
          </cell>
          <cell r="L353" t="str">
            <v>ET</v>
          </cell>
          <cell r="M353" t="str">
            <v>ET</v>
          </cell>
          <cell r="N353" t="str">
            <v>ET</v>
          </cell>
          <cell r="O353" t="str">
            <v>ET</v>
          </cell>
          <cell r="P353" t="str">
            <v>ET</v>
          </cell>
          <cell r="Q353" t="str">
            <v>ET</v>
          </cell>
          <cell r="R353" t="str">
            <v>ET</v>
          </cell>
          <cell r="S353" t="str">
            <v>ET</v>
          </cell>
        </row>
        <row r="354">
          <cell r="B354" t="str">
            <v>Virsbo</v>
          </cell>
          <cell r="C354">
            <v>2013</v>
          </cell>
          <cell r="D354" t="str">
            <v>ET</v>
          </cell>
          <cell r="E354" t="str">
            <v>ET</v>
          </cell>
          <cell r="F354" t="str">
            <v>-</v>
          </cell>
          <cell r="G354">
            <v>2.23</v>
          </cell>
          <cell r="H354">
            <v>258</v>
          </cell>
          <cell r="I354">
            <v>0.33</v>
          </cell>
          <cell r="J354" t="str">
            <v>ET</v>
          </cell>
          <cell r="K354" t="str">
            <v>ET</v>
          </cell>
          <cell r="L354" t="str">
            <v>ET</v>
          </cell>
          <cell r="M354" t="str">
            <v>ET</v>
          </cell>
          <cell r="N354" t="str">
            <v>ET</v>
          </cell>
          <cell r="O354" t="str">
            <v>ET</v>
          </cell>
          <cell r="P354" t="str">
            <v>ET</v>
          </cell>
          <cell r="Q354" t="str">
            <v>ET</v>
          </cell>
          <cell r="R354" t="str">
            <v>ET</v>
          </cell>
          <cell r="S354" t="str">
            <v>ET</v>
          </cell>
        </row>
        <row r="355">
          <cell r="B355" t="str">
            <v>Västsura</v>
          </cell>
          <cell r="C355">
            <v>2013</v>
          </cell>
          <cell r="D355" t="str">
            <v>ET</v>
          </cell>
          <cell r="E355" t="str">
            <v>ET</v>
          </cell>
          <cell r="F355" t="str">
            <v>-</v>
          </cell>
          <cell r="G355">
            <v>2.23</v>
          </cell>
          <cell r="H355">
            <v>258</v>
          </cell>
          <cell r="I355">
            <v>0.33</v>
          </cell>
          <cell r="J355" t="str">
            <v>ET</v>
          </cell>
          <cell r="K355" t="str">
            <v>ET</v>
          </cell>
          <cell r="L355" t="str">
            <v>ET</v>
          </cell>
          <cell r="M355" t="str">
            <v>ET</v>
          </cell>
          <cell r="N355" t="str">
            <v>ET</v>
          </cell>
          <cell r="O355" t="str">
            <v>ET</v>
          </cell>
          <cell r="P355" t="str">
            <v>ET</v>
          </cell>
          <cell r="Q355" t="str">
            <v>ET</v>
          </cell>
          <cell r="R355" t="str">
            <v>ET</v>
          </cell>
          <cell r="S355" t="str">
            <v>ET</v>
          </cell>
        </row>
        <row r="356">
          <cell r="B356" t="str">
            <v>Rörvik</v>
          </cell>
          <cell r="C356">
            <v>2013</v>
          </cell>
          <cell r="D356" t="str">
            <v>ET</v>
          </cell>
          <cell r="E356" t="str">
            <v>ET</v>
          </cell>
          <cell r="F356" t="str">
            <v>-</v>
          </cell>
          <cell r="G356">
            <v>2.23</v>
          </cell>
          <cell r="H356">
            <v>258</v>
          </cell>
          <cell r="I356">
            <v>0.33</v>
          </cell>
          <cell r="J356" t="str">
            <v>ET</v>
          </cell>
          <cell r="K356" t="str">
            <v>ET</v>
          </cell>
          <cell r="L356" t="str">
            <v>ET</v>
          </cell>
          <cell r="M356" t="str">
            <v>ET</v>
          </cell>
          <cell r="N356" t="str">
            <v>ET</v>
          </cell>
          <cell r="O356" t="str">
            <v>ET</v>
          </cell>
          <cell r="P356" t="str">
            <v>ET</v>
          </cell>
          <cell r="Q356" t="str">
            <v>ET</v>
          </cell>
          <cell r="R356" t="str">
            <v>ET</v>
          </cell>
          <cell r="S356" t="str">
            <v>ET</v>
          </cell>
        </row>
        <row r="357">
          <cell r="B357" t="str">
            <v>Sävsjö</v>
          </cell>
          <cell r="C357">
            <v>2013</v>
          </cell>
          <cell r="D357">
            <v>0.8</v>
          </cell>
          <cell r="E357" t="str">
            <v>ET</v>
          </cell>
          <cell r="F357" t="str">
            <v>'Vattenkraft'</v>
          </cell>
          <cell r="G357">
            <v>1.1000000000000001</v>
          </cell>
          <cell r="H357">
            <v>0</v>
          </cell>
          <cell r="I357">
            <v>0</v>
          </cell>
          <cell r="J357" t="str">
            <v>ET</v>
          </cell>
          <cell r="K357" t="str">
            <v>ET</v>
          </cell>
          <cell r="L357" t="str">
            <v>ET</v>
          </cell>
          <cell r="M357" t="str">
            <v>ET</v>
          </cell>
          <cell r="N357" t="str">
            <v>ET</v>
          </cell>
          <cell r="O357" t="str">
            <v>ET</v>
          </cell>
          <cell r="P357" t="str">
            <v>ET</v>
          </cell>
          <cell r="Q357" t="str">
            <v>ET</v>
          </cell>
          <cell r="R357" t="str">
            <v>ET</v>
          </cell>
          <cell r="S357" t="str">
            <v>ET</v>
          </cell>
        </row>
        <row r="358">
          <cell r="B358" t="str">
            <v xml:space="preserve">Skall tas bort </v>
          </cell>
          <cell r="C358">
            <v>2013</v>
          </cell>
          <cell r="D358" t="str">
            <v>-</v>
          </cell>
          <cell r="E358" t="str">
            <v>-</v>
          </cell>
          <cell r="F358" t="str">
            <v>-</v>
          </cell>
          <cell r="G358" t="str">
            <v>-</v>
          </cell>
          <cell r="H358" t="str">
            <v>-</v>
          </cell>
          <cell r="I358" t="str">
            <v>-</v>
          </cell>
          <cell r="J358" t="str">
            <v>-</v>
          </cell>
          <cell r="K358" t="str">
            <v>-</v>
          </cell>
          <cell r="L358" t="str">
            <v>-</v>
          </cell>
          <cell r="M358" t="str">
            <v>-</v>
          </cell>
          <cell r="N358" t="str">
            <v>-</v>
          </cell>
          <cell r="O358" t="str">
            <v>-</v>
          </cell>
          <cell r="P358" t="str">
            <v>-</v>
          </cell>
          <cell r="Q358" t="str">
            <v>-</v>
          </cell>
          <cell r="R358" t="str">
            <v>-</v>
          </cell>
          <cell r="S358" t="str">
            <v>-</v>
          </cell>
        </row>
        <row r="359">
          <cell r="B359" t="str">
            <v>Söderenergi</v>
          </cell>
          <cell r="C359">
            <v>2013</v>
          </cell>
          <cell r="D359">
            <v>72.69</v>
          </cell>
          <cell r="E359">
            <v>53.35</v>
          </cell>
          <cell r="F359" t="str">
            <v>'Biokraft'</v>
          </cell>
          <cell r="G359">
            <v>0.28000000000000003</v>
          </cell>
          <cell r="H359">
            <v>0</v>
          </cell>
          <cell r="I359">
            <v>0</v>
          </cell>
          <cell r="J359">
            <v>20.515999999999998</v>
          </cell>
          <cell r="K359">
            <v>0.2</v>
          </cell>
          <cell r="L359">
            <v>60.8</v>
          </cell>
          <cell r="M359">
            <v>7.9</v>
          </cell>
          <cell r="N359">
            <v>13</v>
          </cell>
          <cell r="O359">
            <v>2497</v>
          </cell>
          <cell r="P359">
            <v>0.17499999999999999</v>
          </cell>
          <cell r="Q359">
            <v>70.638999999999996</v>
          </cell>
          <cell r="R359">
            <v>8.5730000000000004</v>
          </cell>
          <cell r="S359">
            <v>1.3</v>
          </cell>
        </row>
        <row r="360">
          <cell r="B360" t="str">
            <v>Ljusne</v>
          </cell>
          <cell r="C360">
            <v>2013</v>
          </cell>
          <cell r="D360">
            <v>0.143229</v>
          </cell>
          <cell r="E360" t="str">
            <v>ET</v>
          </cell>
          <cell r="F360" t="str">
            <v>'vind vatten bio'</v>
          </cell>
          <cell r="G360">
            <v>1.03</v>
          </cell>
          <cell r="H360">
            <v>0</v>
          </cell>
          <cell r="I360">
            <v>0</v>
          </cell>
          <cell r="J360" t="str">
            <v>ET</v>
          </cell>
          <cell r="K360" t="str">
            <v>ET</v>
          </cell>
          <cell r="L360" t="str">
            <v>ET</v>
          </cell>
          <cell r="M360" t="str">
            <v>ET</v>
          </cell>
          <cell r="N360" t="str">
            <v>ET</v>
          </cell>
          <cell r="O360" t="str">
            <v>ET</v>
          </cell>
          <cell r="P360" t="str">
            <v>ET</v>
          </cell>
          <cell r="Q360" t="str">
            <v>ET</v>
          </cell>
          <cell r="R360" t="str">
            <v>ET</v>
          </cell>
          <cell r="S360" t="str">
            <v>ET</v>
          </cell>
        </row>
        <row r="361">
          <cell r="B361" t="str">
            <v>Söderala nu ihop m Söderhamn</v>
          </cell>
          <cell r="C361">
            <v>2013</v>
          </cell>
          <cell r="D361" t="str">
            <v>-</v>
          </cell>
          <cell r="E361" t="str">
            <v>-</v>
          </cell>
          <cell r="F361" t="str">
            <v>-</v>
          </cell>
          <cell r="G361" t="str">
            <v>-</v>
          </cell>
          <cell r="H361" t="str">
            <v>-</v>
          </cell>
          <cell r="I361" t="str">
            <v>-</v>
          </cell>
          <cell r="J361" t="str">
            <v>-</v>
          </cell>
          <cell r="K361" t="str">
            <v>-</v>
          </cell>
          <cell r="L361" t="str">
            <v>-</v>
          </cell>
          <cell r="M361" t="str">
            <v>-</v>
          </cell>
          <cell r="N361" t="str">
            <v>-</v>
          </cell>
          <cell r="O361" t="str">
            <v>-</v>
          </cell>
          <cell r="P361" t="str">
            <v>-</v>
          </cell>
          <cell r="Q361" t="str">
            <v>-</v>
          </cell>
          <cell r="R361" t="str">
            <v>-</v>
          </cell>
          <cell r="S361" t="str">
            <v>-</v>
          </cell>
        </row>
        <row r="362">
          <cell r="B362" t="str">
            <v>Söderhamn</v>
          </cell>
          <cell r="C362">
            <v>2013</v>
          </cell>
          <cell r="D362">
            <v>8.1820000000000004</v>
          </cell>
          <cell r="E362">
            <v>5.7050000000000001</v>
          </cell>
          <cell r="F362" t="str">
            <v>'Vind vatten bio'</v>
          </cell>
          <cell r="G362">
            <v>1.03</v>
          </cell>
          <cell r="H362">
            <v>0</v>
          </cell>
          <cell r="I362">
            <v>0</v>
          </cell>
          <cell r="J362" t="str">
            <v>ET</v>
          </cell>
          <cell r="K362" t="str">
            <v>ET</v>
          </cell>
          <cell r="L362" t="str">
            <v>ET</v>
          </cell>
          <cell r="M362" t="str">
            <v>ET</v>
          </cell>
          <cell r="N362" t="str">
            <v>ET</v>
          </cell>
          <cell r="O362" t="str">
            <v>ET</v>
          </cell>
          <cell r="P362" t="str">
            <v>ET</v>
          </cell>
          <cell r="Q362" t="str">
            <v>ET</v>
          </cell>
          <cell r="R362" t="str">
            <v>ET</v>
          </cell>
          <cell r="S362" t="str">
            <v>ET</v>
          </cell>
        </row>
        <row r="363">
          <cell r="B363" t="str">
            <v>Huddinge</v>
          </cell>
          <cell r="C363">
            <v>2013</v>
          </cell>
          <cell r="D363" t="str">
            <v>ET</v>
          </cell>
          <cell r="E363" t="str">
            <v>ET</v>
          </cell>
          <cell r="F363" t="str">
            <v>'Vattenfalls elmix'</v>
          </cell>
          <cell r="G363">
            <v>1.95</v>
          </cell>
          <cell r="H363">
            <v>50</v>
          </cell>
          <cell r="I363">
            <v>0</v>
          </cell>
          <cell r="J363">
            <v>982.57</v>
          </cell>
          <cell r="K363">
            <v>0.09</v>
          </cell>
          <cell r="L363">
            <v>43</v>
          </cell>
          <cell r="M363">
            <v>5</v>
          </cell>
          <cell r="N363">
            <v>1.17</v>
          </cell>
          <cell r="O363" t="str">
            <v>ET</v>
          </cell>
          <cell r="P363" t="str">
            <v>ET</v>
          </cell>
          <cell r="Q363" t="str">
            <v>ET</v>
          </cell>
          <cell r="R363" t="str">
            <v>ET</v>
          </cell>
          <cell r="S363" t="str">
            <v>ET</v>
          </cell>
        </row>
        <row r="364">
          <cell r="B364" t="str">
            <v>Södertörn Fjärrvärme Totalt</v>
          </cell>
          <cell r="C364">
            <v>2013</v>
          </cell>
          <cell r="D364" t="str">
            <v>ET</v>
          </cell>
          <cell r="E364" t="str">
            <v>ET</v>
          </cell>
          <cell r="F364" t="str">
            <v>'Vattenfalls elmix'</v>
          </cell>
          <cell r="G364">
            <v>1.95</v>
          </cell>
          <cell r="H364">
            <v>50</v>
          </cell>
          <cell r="I364">
            <v>0</v>
          </cell>
          <cell r="J364">
            <v>1104.46</v>
          </cell>
          <cell r="K364">
            <v>0.09</v>
          </cell>
          <cell r="L364">
            <v>43</v>
          </cell>
          <cell r="M364">
            <v>5.0999999999999996</v>
          </cell>
          <cell r="N364">
            <v>1.17</v>
          </cell>
          <cell r="O364" t="str">
            <v>ET</v>
          </cell>
          <cell r="P364" t="str">
            <v>ET</v>
          </cell>
          <cell r="Q364" t="str">
            <v>ET</v>
          </cell>
          <cell r="R364" t="str">
            <v>ET</v>
          </cell>
          <cell r="S364" t="str">
            <v>ET</v>
          </cell>
        </row>
        <row r="365">
          <cell r="B365" t="str">
            <v>Kiruna C</v>
          </cell>
          <cell r="C365">
            <v>2013</v>
          </cell>
          <cell r="D365">
            <v>0.59399999999999997</v>
          </cell>
          <cell r="E365">
            <v>5.0490000000000004</v>
          </cell>
          <cell r="F365" t="str">
            <v>'Nordisk residualmix'</v>
          </cell>
          <cell r="G365">
            <v>2.23</v>
          </cell>
          <cell r="H365">
            <v>258</v>
          </cell>
          <cell r="I365">
            <v>0.33</v>
          </cell>
          <cell r="J365" t="str">
            <v>ET</v>
          </cell>
          <cell r="K365" t="str">
            <v>ET</v>
          </cell>
          <cell r="L365" t="str">
            <v>ET</v>
          </cell>
          <cell r="M365" t="str">
            <v>ET</v>
          </cell>
          <cell r="N365" t="str">
            <v>ET</v>
          </cell>
          <cell r="O365" t="str">
            <v>ET</v>
          </cell>
          <cell r="P365" t="str">
            <v>ET</v>
          </cell>
          <cell r="Q365" t="str">
            <v>ET</v>
          </cell>
          <cell r="R365" t="str">
            <v>ET</v>
          </cell>
          <cell r="S365" t="str">
            <v>ET</v>
          </cell>
        </row>
        <row r="366">
          <cell r="B366" t="str">
            <v>Vittangi</v>
          </cell>
          <cell r="C366">
            <v>2013</v>
          </cell>
          <cell r="D366">
            <v>0.152</v>
          </cell>
          <cell r="E366" t="str">
            <v>ET</v>
          </cell>
          <cell r="F366" t="str">
            <v>-</v>
          </cell>
          <cell r="G366">
            <v>2.23</v>
          </cell>
          <cell r="H366">
            <v>258</v>
          </cell>
          <cell r="I366">
            <v>0.33</v>
          </cell>
          <cell r="J366" t="str">
            <v>ET</v>
          </cell>
          <cell r="K366" t="str">
            <v>ET</v>
          </cell>
          <cell r="L366" t="str">
            <v>ET</v>
          </cell>
          <cell r="M366" t="str">
            <v>ET</v>
          </cell>
          <cell r="N366" t="str">
            <v>ET</v>
          </cell>
          <cell r="O366" t="str">
            <v>ET</v>
          </cell>
          <cell r="P366" t="str">
            <v>ET</v>
          </cell>
          <cell r="Q366" t="str">
            <v>ET</v>
          </cell>
          <cell r="R366" t="str">
            <v>ET</v>
          </cell>
          <cell r="S366" t="str">
            <v>ET</v>
          </cell>
        </row>
        <row r="367">
          <cell r="B367" t="str">
            <v>Borensberg</v>
          </cell>
          <cell r="C367">
            <v>2013</v>
          </cell>
          <cell r="D367">
            <v>0.41</v>
          </cell>
          <cell r="E367" t="str">
            <v>ET</v>
          </cell>
          <cell r="F367" t="str">
            <v>-</v>
          </cell>
          <cell r="G367">
            <v>2.23</v>
          </cell>
          <cell r="H367">
            <v>258</v>
          </cell>
          <cell r="I367">
            <v>0.33</v>
          </cell>
          <cell r="J367" t="str">
            <v>ET</v>
          </cell>
          <cell r="K367" t="str">
            <v>ET</v>
          </cell>
          <cell r="L367" t="str">
            <v>ET</v>
          </cell>
          <cell r="M367" t="str">
            <v>ET</v>
          </cell>
          <cell r="N367" t="str">
            <v>ET</v>
          </cell>
          <cell r="O367" t="str">
            <v>ET</v>
          </cell>
          <cell r="P367" t="str">
            <v>ET</v>
          </cell>
          <cell r="Q367" t="str">
            <v>ET</v>
          </cell>
          <cell r="R367" t="str">
            <v>ET</v>
          </cell>
          <cell r="S367" t="str">
            <v>ET</v>
          </cell>
        </row>
        <row r="368">
          <cell r="B368" t="str">
            <v>Katrineholm</v>
          </cell>
          <cell r="C368">
            <v>2013</v>
          </cell>
          <cell r="D368">
            <v>5.2</v>
          </cell>
          <cell r="E368">
            <v>2.72</v>
          </cell>
          <cell r="F368" t="str">
            <v>'vattenkraft ägd av TVAB'</v>
          </cell>
          <cell r="G368">
            <v>1.1000000000000001</v>
          </cell>
          <cell r="H368">
            <v>0</v>
          </cell>
          <cell r="I368">
            <v>0</v>
          </cell>
          <cell r="J368" t="str">
            <v>ET</v>
          </cell>
          <cell r="K368" t="str">
            <v>ET</v>
          </cell>
          <cell r="L368" t="str">
            <v>ET</v>
          </cell>
          <cell r="M368" t="str">
            <v>ET</v>
          </cell>
          <cell r="N368" t="str">
            <v>ET</v>
          </cell>
          <cell r="O368" t="str">
            <v>ET</v>
          </cell>
          <cell r="P368" t="str">
            <v>ET</v>
          </cell>
          <cell r="Q368" t="str">
            <v>ET</v>
          </cell>
          <cell r="R368" t="str">
            <v>ET</v>
          </cell>
          <cell r="S368" t="str">
            <v>ET</v>
          </cell>
        </row>
        <row r="369">
          <cell r="B369" t="str">
            <v>Kisa</v>
          </cell>
          <cell r="C369">
            <v>2013</v>
          </cell>
          <cell r="D369">
            <v>0.05</v>
          </cell>
          <cell r="E369" t="str">
            <v>ET</v>
          </cell>
          <cell r="F369" t="str">
            <v>-</v>
          </cell>
          <cell r="G369">
            <v>2.23</v>
          </cell>
          <cell r="H369">
            <v>258</v>
          </cell>
          <cell r="I369">
            <v>0.33</v>
          </cell>
          <cell r="J369" t="str">
            <v>ET</v>
          </cell>
          <cell r="K369" t="str">
            <v>ET</v>
          </cell>
          <cell r="L369" t="str">
            <v>ET</v>
          </cell>
          <cell r="M369" t="str">
            <v>ET</v>
          </cell>
          <cell r="N369" t="str">
            <v>ET</v>
          </cell>
          <cell r="O369" t="str">
            <v>ET</v>
          </cell>
          <cell r="P369" t="str">
            <v>ET</v>
          </cell>
          <cell r="Q369" t="str">
            <v>ET</v>
          </cell>
          <cell r="R369" t="str">
            <v>ET</v>
          </cell>
          <cell r="S369" t="str">
            <v>ET</v>
          </cell>
        </row>
        <row r="370">
          <cell r="B370" t="str">
            <v>Linköping</v>
          </cell>
          <cell r="C370">
            <v>2013</v>
          </cell>
          <cell r="D370">
            <v>28.6</v>
          </cell>
          <cell r="E370">
            <v>61</v>
          </cell>
          <cell r="F370" t="str">
            <v>'Vind. vatten och biobränsle'</v>
          </cell>
          <cell r="G370">
            <v>1.1000000000000001</v>
          </cell>
          <cell r="H370">
            <v>0</v>
          </cell>
          <cell r="I370">
            <v>0</v>
          </cell>
          <cell r="J370" t="str">
            <v>ET</v>
          </cell>
          <cell r="K370" t="str">
            <v>ET</v>
          </cell>
          <cell r="L370" t="str">
            <v>ET</v>
          </cell>
          <cell r="M370" t="str">
            <v>ET</v>
          </cell>
          <cell r="N370" t="str">
            <v>ET</v>
          </cell>
          <cell r="O370" t="str">
            <v>ET</v>
          </cell>
          <cell r="P370" t="str">
            <v>ET</v>
          </cell>
          <cell r="Q370" t="str">
            <v>ET</v>
          </cell>
          <cell r="R370" t="str">
            <v>ET</v>
          </cell>
          <cell r="S370" t="str">
            <v>ET</v>
          </cell>
        </row>
        <row r="371">
          <cell r="B371" t="str">
            <v>Skärblacka</v>
          </cell>
          <cell r="C371">
            <v>2013</v>
          </cell>
          <cell r="D371">
            <v>0.38</v>
          </cell>
          <cell r="E371" t="str">
            <v>ET</v>
          </cell>
          <cell r="F371" t="str">
            <v>-</v>
          </cell>
          <cell r="G371">
            <v>2.23</v>
          </cell>
          <cell r="H371">
            <v>258</v>
          </cell>
          <cell r="I371">
            <v>0.33</v>
          </cell>
          <cell r="J371" t="str">
            <v>ET</v>
          </cell>
          <cell r="K371" t="str">
            <v>ET</v>
          </cell>
          <cell r="L371" t="str">
            <v>ET</v>
          </cell>
          <cell r="M371" t="str">
            <v>ET</v>
          </cell>
          <cell r="N371" t="str">
            <v>ET</v>
          </cell>
          <cell r="O371" t="str">
            <v>ET</v>
          </cell>
          <cell r="P371" t="str">
            <v>ET</v>
          </cell>
          <cell r="Q371" t="str">
            <v>ET</v>
          </cell>
          <cell r="R371" t="str">
            <v>ET</v>
          </cell>
          <cell r="S371" t="str">
            <v>ET</v>
          </cell>
        </row>
        <row r="372">
          <cell r="B372" t="str">
            <v>Åtvidaberg</v>
          </cell>
          <cell r="C372">
            <v>2013</v>
          </cell>
          <cell r="D372">
            <v>0.64</v>
          </cell>
          <cell r="E372" t="str">
            <v>ET</v>
          </cell>
          <cell r="F372" t="str">
            <v>-</v>
          </cell>
          <cell r="G372">
            <v>2.23</v>
          </cell>
          <cell r="H372">
            <v>258</v>
          </cell>
          <cell r="I372">
            <v>0.33</v>
          </cell>
          <cell r="J372" t="str">
            <v>ET</v>
          </cell>
          <cell r="K372" t="str">
            <v>ET</v>
          </cell>
          <cell r="L372" t="str">
            <v>ET</v>
          </cell>
          <cell r="M372" t="str">
            <v>ET</v>
          </cell>
          <cell r="N372" t="str">
            <v>ET</v>
          </cell>
          <cell r="O372" t="str">
            <v>ET</v>
          </cell>
          <cell r="P372" t="str">
            <v>ET</v>
          </cell>
          <cell r="Q372" t="str">
            <v>ET</v>
          </cell>
          <cell r="R372" t="str">
            <v>ET</v>
          </cell>
          <cell r="S372" t="str">
            <v>ET</v>
          </cell>
        </row>
        <row r="373">
          <cell r="B373" t="str">
            <v>Järna (ingår i Södertälje)</v>
          </cell>
          <cell r="C373">
            <v>2013</v>
          </cell>
          <cell r="D373" t="str">
            <v>ET</v>
          </cell>
          <cell r="E373" t="str">
            <v>ET</v>
          </cell>
          <cell r="F373" t="str">
            <v>-</v>
          </cell>
          <cell r="G373">
            <v>2.23</v>
          </cell>
          <cell r="H373">
            <v>258</v>
          </cell>
          <cell r="I373">
            <v>0.33</v>
          </cell>
          <cell r="J373">
            <v>744</v>
          </cell>
          <cell r="K373">
            <v>0.1</v>
          </cell>
          <cell r="L373">
            <v>43.8</v>
          </cell>
          <cell r="M373">
            <v>5.0999999999999996</v>
          </cell>
          <cell r="N373">
            <v>1.21</v>
          </cell>
          <cell r="O373" t="str">
            <v>ET</v>
          </cell>
          <cell r="P373" t="str">
            <v>ET</v>
          </cell>
          <cell r="Q373" t="str">
            <v>ET</v>
          </cell>
          <cell r="R373" t="str">
            <v>ET</v>
          </cell>
          <cell r="S373" t="str">
            <v>ET</v>
          </cell>
        </row>
        <row r="374">
          <cell r="B374" t="str">
            <v>Nykvarn (ingår i Södertälje)</v>
          </cell>
          <cell r="C374">
            <v>2013</v>
          </cell>
          <cell r="D374" t="str">
            <v>-</v>
          </cell>
          <cell r="E374" t="str">
            <v>-</v>
          </cell>
          <cell r="F374" t="str">
            <v>-</v>
          </cell>
          <cell r="G374" t="str">
            <v>-</v>
          </cell>
          <cell r="H374" t="str">
            <v>-</v>
          </cell>
          <cell r="I374" t="str">
            <v>-</v>
          </cell>
          <cell r="J374" t="str">
            <v>-</v>
          </cell>
          <cell r="K374" t="str">
            <v>-</v>
          </cell>
          <cell r="L374" t="str">
            <v>-</v>
          </cell>
          <cell r="M374" t="str">
            <v>-</v>
          </cell>
          <cell r="N374" t="str">
            <v>-</v>
          </cell>
          <cell r="O374" t="str">
            <v>-</v>
          </cell>
          <cell r="P374" t="str">
            <v>-</v>
          </cell>
          <cell r="Q374" t="str">
            <v>-</v>
          </cell>
          <cell r="R374" t="str">
            <v>-</v>
          </cell>
          <cell r="S374" t="str">
            <v>-</v>
          </cell>
        </row>
        <row r="375">
          <cell r="B375" t="str">
            <v>Södertälje</v>
          </cell>
          <cell r="C375">
            <v>2013</v>
          </cell>
          <cell r="D375" t="str">
            <v>ET</v>
          </cell>
          <cell r="E375" t="str">
            <v>ET</v>
          </cell>
          <cell r="F375" t="str">
            <v>-</v>
          </cell>
          <cell r="G375">
            <v>2.23</v>
          </cell>
          <cell r="H375">
            <v>258</v>
          </cell>
          <cell r="I375">
            <v>0.33</v>
          </cell>
          <cell r="J375">
            <v>744</v>
          </cell>
          <cell r="K375">
            <v>0.1</v>
          </cell>
          <cell r="L375">
            <v>43.8</v>
          </cell>
          <cell r="M375">
            <v>5.0999999999999996</v>
          </cell>
          <cell r="N375">
            <v>1.21</v>
          </cell>
          <cell r="O375" t="str">
            <v>ET</v>
          </cell>
          <cell r="P375" t="str">
            <v>ET</v>
          </cell>
          <cell r="Q375" t="str">
            <v>ET</v>
          </cell>
          <cell r="R375" t="str">
            <v>ET</v>
          </cell>
          <cell r="S375" t="str">
            <v>ET</v>
          </cell>
        </row>
        <row r="376">
          <cell r="B376" t="str">
            <v>Tidaholm</v>
          </cell>
          <cell r="C376">
            <v>2013</v>
          </cell>
          <cell r="D376">
            <v>0.5</v>
          </cell>
          <cell r="E376">
            <v>1.9</v>
          </cell>
          <cell r="F376" t="str">
            <v>-</v>
          </cell>
          <cell r="G376">
            <v>2.23</v>
          </cell>
          <cell r="H376">
            <v>258</v>
          </cell>
          <cell r="I376">
            <v>0.33</v>
          </cell>
          <cell r="J376" t="str">
            <v>ET</v>
          </cell>
          <cell r="K376" t="str">
            <v>ET</v>
          </cell>
          <cell r="L376" t="str">
            <v>ET</v>
          </cell>
          <cell r="M376" t="str">
            <v>ET</v>
          </cell>
          <cell r="N376" t="str">
            <v>ET</v>
          </cell>
          <cell r="O376" t="str">
            <v>ET</v>
          </cell>
          <cell r="P376" t="str">
            <v>ET</v>
          </cell>
          <cell r="Q376" t="str">
            <v>ET</v>
          </cell>
          <cell r="R376" t="str">
            <v>ET</v>
          </cell>
          <cell r="S376" t="str">
            <v>ET</v>
          </cell>
        </row>
        <row r="377">
          <cell r="B377" t="str">
            <v>Tierp</v>
          </cell>
          <cell r="C377">
            <v>2013</v>
          </cell>
          <cell r="D377">
            <v>1.0649999999999999</v>
          </cell>
          <cell r="E377" t="str">
            <v>ET</v>
          </cell>
          <cell r="F377" t="str">
            <v>-</v>
          </cell>
          <cell r="G377">
            <v>2.23</v>
          </cell>
          <cell r="H377">
            <v>258</v>
          </cell>
          <cell r="I377">
            <v>0.33</v>
          </cell>
          <cell r="J377" t="str">
            <v>ET</v>
          </cell>
          <cell r="K377" t="str">
            <v>ET</v>
          </cell>
          <cell r="L377" t="str">
            <v>ET</v>
          </cell>
          <cell r="M377" t="str">
            <v>ET</v>
          </cell>
          <cell r="N377" t="str">
            <v>ET</v>
          </cell>
          <cell r="O377" t="str">
            <v>ET</v>
          </cell>
          <cell r="P377" t="str">
            <v>ET</v>
          </cell>
          <cell r="Q377" t="str">
            <v>ET</v>
          </cell>
          <cell r="R377" t="str">
            <v>ET</v>
          </cell>
          <cell r="S377" t="str">
            <v>ET</v>
          </cell>
        </row>
        <row r="378">
          <cell r="B378" t="str">
            <v>Örbyhus</v>
          </cell>
          <cell r="C378">
            <v>2013</v>
          </cell>
          <cell r="D378">
            <v>0.184</v>
          </cell>
          <cell r="E378" t="str">
            <v>ET</v>
          </cell>
          <cell r="F378" t="str">
            <v>-</v>
          </cell>
          <cell r="G378">
            <v>2.23</v>
          </cell>
          <cell r="H378">
            <v>258</v>
          </cell>
          <cell r="I378">
            <v>0.33</v>
          </cell>
          <cell r="J378" t="str">
            <v>ET</v>
          </cell>
          <cell r="K378" t="str">
            <v>ET</v>
          </cell>
          <cell r="L378" t="str">
            <v>ET</v>
          </cell>
          <cell r="M378" t="str">
            <v>ET</v>
          </cell>
          <cell r="N378" t="str">
            <v>ET</v>
          </cell>
          <cell r="O378" t="str">
            <v>ET</v>
          </cell>
          <cell r="P378" t="str">
            <v>ET</v>
          </cell>
          <cell r="Q378" t="str">
            <v>ET</v>
          </cell>
          <cell r="R378" t="str">
            <v>ET</v>
          </cell>
          <cell r="S378" t="str">
            <v>ET</v>
          </cell>
        </row>
        <row r="379">
          <cell r="B379" t="str">
            <v xml:space="preserve"> </v>
          </cell>
          <cell r="C379">
            <v>2013</v>
          </cell>
          <cell r="D379" t="str">
            <v>-</v>
          </cell>
          <cell r="E379" t="str">
            <v>-</v>
          </cell>
          <cell r="F379" t="str">
            <v>-</v>
          </cell>
          <cell r="G379" t="str">
            <v>-</v>
          </cell>
          <cell r="H379" t="str">
            <v>-</v>
          </cell>
          <cell r="I379" t="str">
            <v>-</v>
          </cell>
          <cell r="J379" t="str">
            <v>-</v>
          </cell>
          <cell r="K379" t="str">
            <v>-</v>
          </cell>
          <cell r="L379" t="str">
            <v>-</v>
          </cell>
          <cell r="M379" t="str">
            <v>-</v>
          </cell>
          <cell r="N379" t="str">
            <v>-</v>
          </cell>
          <cell r="O379" t="str">
            <v>-</v>
          </cell>
          <cell r="P379" t="str">
            <v>-</v>
          </cell>
          <cell r="Q379" t="str">
            <v>-</v>
          </cell>
          <cell r="R379" t="str">
            <v>-</v>
          </cell>
          <cell r="S379" t="str">
            <v>-</v>
          </cell>
        </row>
        <row r="380">
          <cell r="B380" t="str">
            <v>Torsås</v>
          </cell>
          <cell r="C380">
            <v>2013</v>
          </cell>
          <cell r="D380" t="str">
            <v>ET</v>
          </cell>
          <cell r="E380" t="str">
            <v>ET</v>
          </cell>
          <cell r="F380" t="str">
            <v>-</v>
          </cell>
          <cell r="G380">
            <v>2.23</v>
          </cell>
          <cell r="H380">
            <v>258</v>
          </cell>
          <cell r="I380">
            <v>0.33</v>
          </cell>
          <cell r="J380" t="str">
            <v>ET</v>
          </cell>
          <cell r="K380" t="str">
            <v>ET</v>
          </cell>
          <cell r="L380" t="str">
            <v>ET</v>
          </cell>
          <cell r="M380" t="str">
            <v>ET</v>
          </cell>
          <cell r="N380" t="str">
            <v>ET</v>
          </cell>
          <cell r="O380" t="str">
            <v>ET</v>
          </cell>
          <cell r="P380" t="str">
            <v>ET</v>
          </cell>
          <cell r="Q380" t="str">
            <v>ET</v>
          </cell>
          <cell r="R380" t="str">
            <v>ET</v>
          </cell>
          <cell r="S380" t="str">
            <v>ET</v>
          </cell>
        </row>
        <row r="381">
          <cell r="B381" t="str">
            <v>Tranås</v>
          </cell>
          <cell r="C381">
            <v>2013</v>
          </cell>
          <cell r="D381">
            <v>3.68</v>
          </cell>
          <cell r="E381">
            <v>0</v>
          </cell>
          <cell r="F381" t="str">
            <v>'Vattenkraft'</v>
          </cell>
          <cell r="G381">
            <v>1.1000000000000001</v>
          </cell>
          <cell r="H381">
            <v>4.7</v>
          </cell>
          <cell r="I381">
            <v>0</v>
          </cell>
          <cell r="J381" t="str">
            <v>ET</v>
          </cell>
          <cell r="K381" t="str">
            <v>ET</v>
          </cell>
          <cell r="L381" t="str">
            <v>ET</v>
          </cell>
          <cell r="M381" t="str">
            <v>ET</v>
          </cell>
          <cell r="N381" t="str">
            <v>ET</v>
          </cell>
          <cell r="O381" t="str">
            <v>ET</v>
          </cell>
          <cell r="P381">
            <v>3.1E-2</v>
          </cell>
          <cell r="Q381">
            <v>13.1</v>
          </cell>
          <cell r="R381">
            <v>7.21</v>
          </cell>
          <cell r="S381">
            <v>1.5</v>
          </cell>
        </row>
        <row r="382">
          <cell r="B382" t="str">
            <v>Trelleborg Fjärrvärme AB</v>
          </cell>
          <cell r="C382">
            <v>2013</v>
          </cell>
          <cell r="D382">
            <v>1.871</v>
          </cell>
          <cell r="E382" t="str">
            <v>ET</v>
          </cell>
          <cell r="F382" t="str">
            <v>'Vattenkraft'</v>
          </cell>
          <cell r="G382">
            <v>2.23</v>
          </cell>
          <cell r="H382">
            <v>258</v>
          </cell>
          <cell r="I382">
            <v>0.33</v>
          </cell>
          <cell r="J382" t="str">
            <v>ET</v>
          </cell>
          <cell r="K382" t="str">
            <v>ET</v>
          </cell>
          <cell r="L382" t="str">
            <v>ET</v>
          </cell>
          <cell r="M382" t="str">
            <v>ET</v>
          </cell>
          <cell r="N382" t="str">
            <v>ET</v>
          </cell>
          <cell r="O382" t="str">
            <v>ET</v>
          </cell>
          <cell r="P382" t="str">
            <v>ET</v>
          </cell>
          <cell r="Q382" t="str">
            <v>ET</v>
          </cell>
          <cell r="R382" t="str">
            <v>ET</v>
          </cell>
          <cell r="S382" t="str">
            <v>ET</v>
          </cell>
        </row>
        <row r="383">
          <cell r="B383" t="str">
            <v>Trollhättan</v>
          </cell>
          <cell r="C383">
            <v>2013</v>
          </cell>
          <cell r="D383">
            <v>6.5</v>
          </cell>
          <cell r="E383">
            <v>4</v>
          </cell>
          <cell r="F383" t="str">
            <v>'El producerad i eget biokraftvärmeverk'</v>
          </cell>
          <cell r="G383">
            <v>7.0000000000000007E-2</v>
          </cell>
          <cell r="H383">
            <v>0</v>
          </cell>
          <cell r="I383">
            <v>0</v>
          </cell>
          <cell r="J383" t="str">
            <v>ET</v>
          </cell>
          <cell r="K383" t="str">
            <v>ET</v>
          </cell>
          <cell r="L383" t="str">
            <v>ET</v>
          </cell>
          <cell r="M383" t="str">
            <v>ET</v>
          </cell>
          <cell r="N383" t="str">
            <v>ET</v>
          </cell>
          <cell r="O383" t="str">
            <v>ET</v>
          </cell>
          <cell r="P383" t="str">
            <v>ET</v>
          </cell>
          <cell r="Q383" t="str">
            <v>ET</v>
          </cell>
          <cell r="R383" t="str">
            <v>ET</v>
          </cell>
          <cell r="S383" t="str">
            <v>ET</v>
          </cell>
        </row>
        <row r="384">
          <cell r="B384" t="str">
            <v xml:space="preserve"> </v>
          </cell>
          <cell r="C384">
            <v>2013</v>
          </cell>
          <cell r="D384" t="str">
            <v>-</v>
          </cell>
          <cell r="E384" t="str">
            <v>-</v>
          </cell>
          <cell r="F384" t="str">
            <v>-</v>
          </cell>
          <cell r="G384" t="str">
            <v>-</v>
          </cell>
          <cell r="H384" t="str">
            <v>-</v>
          </cell>
          <cell r="I384" t="str">
            <v>-</v>
          </cell>
          <cell r="J384" t="str">
            <v>-</v>
          </cell>
          <cell r="K384" t="str">
            <v>-</v>
          </cell>
          <cell r="L384" t="str">
            <v>-</v>
          </cell>
          <cell r="M384" t="str">
            <v>-</v>
          </cell>
          <cell r="N384" t="str">
            <v>-</v>
          </cell>
          <cell r="O384" t="str">
            <v>-</v>
          </cell>
          <cell r="P384" t="str">
            <v>-</v>
          </cell>
          <cell r="Q384" t="str">
            <v>-</v>
          </cell>
          <cell r="R384" t="str">
            <v>-</v>
          </cell>
          <cell r="S384" t="str">
            <v>-</v>
          </cell>
        </row>
        <row r="385">
          <cell r="B385" t="str">
            <v>Ljungskile</v>
          </cell>
          <cell r="C385">
            <v>2013</v>
          </cell>
          <cell r="D385">
            <v>9.2999999999999999E-2</v>
          </cell>
          <cell r="E385" t="str">
            <v>ET</v>
          </cell>
          <cell r="F385" t="str">
            <v>'Returel (Förnyelsebar)'</v>
          </cell>
          <cell r="G385">
            <v>0.1</v>
          </cell>
          <cell r="H385">
            <v>316</v>
          </cell>
          <cell r="I385">
            <v>0.39</v>
          </cell>
          <cell r="J385" t="str">
            <v>ET</v>
          </cell>
          <cell r="K385" t="str">
            <v>ET</v>
          </cell>
          <cell r="L385" t="str">
            <v>ET</v>
          </cell>
          <cell r="M385" t="str">
            <v>ET</v>
          </cell>
          <cell r="N385" t="str">
            <v>ET</v>
          </cell>
          <cell r="O385" t="str">
            <v>ET</v>
          </cell>
          <cell r="P385" t="str">
            <v>ET</v>
          </cell>
          <cell r="Q385" t="str">
            <v>ET</v>
          </cell>
          <cell r="R385" t="str">
            <v>ET</v>
          </cell>
          <cell r="S385" t="str">
            <v>ET</v>
          </cell>
        </row>
        <row r="386">
          <cell r="B386" t="str">
            <v>Munkedal</v>
          </cell>
          <cell r="C386">
            <v>2013</v>
          </cell>
          <cell r="D386">
            <v>0.14000000000000001</v>
          </cell>
          <cell r="E386" t="str">
            <v>ET</v>
          </cell>
          <cell r="F386" t="str">
            <v>'Returel (Förnyelsebar)'</v>
          </cell>
          <cell r="G386">
            <v>0.1</v>
          </cell>
          <cell r="H386">
            <v>316</v>
          </cell>
          <cell r="I386">
            <v>0.39</v>
          </cell>
          <cell r="J386" t="str">
            <v>ET</v>
          </cell>
          <cell r="K386" t="str">
            <v>ET</v>
          </cell>
          <cell r="L386" t="str">
            <v>ET</v>
          </cell>
          <cell r="M386" t="str">
            <v>ET</v>
          </cell>
          <cell r="N386" t="str">
            <v>ET</v>
          </cell>
          <cell r="O386" t="str">
            <v>ET</v>
          </cell>
          <cell r="P386" t="str">
            <v>ET</v>
          </cell>
          <cell r="Q386" t="str">
            <v>ET</v>
          </cell>
          <cell r="R386" t="str">
            <v>ET</v>
          </cell>
          <cell r="S386" t="str">
            <v>ET</v>
          </cell>
        </row>
        <row r="387">
          <cell r="B387" t="str">
            <v>Uddevalla</v>
          </cell>
          <cell r="C387">
            <v>2013</v>
          </cell>
          <cell r="D387">
            <v>5</v>
          </cell>
          <cell r="E387">
            <v>13.5</v>
          </cell>
          <cell r="F387" t="str">
            <v>'Returel (Förnyelsebar)'</v>
          </cell>
          <cell r="G387">
            <v>0.1</v>
          </cell>
          <cell r="H387">
            <v>316</v>
          </cell>
          <cell r="I387">
            <v>0.39</v>
          </cell>
          <cell r="J387" t="str">
            <v>ET</v>
          </cell>
          <cell r="K387" t="str">
            <v>ET</v>
          </cell>
          <cell r="L387" t="str">
            <v>ET</v>
          </cell>
          <cell r="M387" t="str">
            <v>ET</v>
          </cell>
          <cell r="N387" t="str">
            <v>ET</v>
          </cell>
          <cell r="O387" t="str">
            <v>ET</v>
          </cell>
          <cell r="P387" t="str">
            <v>ET</v>
          </cell>
          <cell r="Q387" t="str">
            <v>ET</v>
          </cell>
          <cell r="R387" t="str">
            <v>ET</v>
          </cell>
          <cell r="S387" t="str">
            <v>ET</v>
          </cell>
        </row>
        <row r="388">
          <cell r="B388" t="str">
            <v>Gällstad</v>
          </cell>
          <cell r="C388">
            <v>2013</v>
          </cell>
          <cell r="D388">
            <v>3.1E-2</v>
          </cell>
          <cell r="E388">
            <v>0</v>
          </cell>
          <cell r="F388" t="str">
            <v>-</v>
          </cell>
          <cell r="G388">
            <v>2.23</v>
          </cell>
          <cell r="H388">
            <v>258</v>
          </cell>
          <cell r="I388">
            <v>0.33</v>
          </cell>
          <cell r="J388" t="str">
            <v>ET</v>
          </cell>
          <cell r="K388" t="str">
            <v>ET</v>
          </cell>
          <cell r="L388" t="str">
            <v>ET</v>
          </cell>
          <cell r="M388" t="str">
            <v>ET</v>
          </cell>
          <cell r="N388" t="str">
            <v>ET</v>
          </cell>
          <cell r="O388" t="str">
            <v>ET</v>
          </cell>
          <cell r="P388" t="str">
            <v>ET</v>
          </cell>
          <cell r="Q388" t="str">
            <v>ET</v>
          </cell>
          <cell r="R388" t="str">
            <v>ET</v>
          </cell>
          <cell r="S388" t="str">
            <v>ET</v>
          </cell>
        </row>
        <row r="389">
          <cell r="B389" t="str">
            <v>Ulricehamn</v>
          </cell>
          <cell r="C389">
            <v>2013</v>
          </cell>
          <cell r="D389">
            <v>0.65800000000000003</v>
          </cell>
          <cell r="E389" t="str">
            <v>ET</v>
          </cell>
          <cell r="F389" t="str">
            <v>-</v>
          </cell>
          <cell r="G389">
            <v>2.23</v>
          </cell>
          <cell r="H389">
            <v>258</v>
          </cell>
          <cell r="I389">
            <v>0.33</v>
          </cell>
          <cell r="J389" t="str">
            <v>ET</v>
          </cell>
          <cell r="K389" t="str">
            <v>ET</v>
          </cell>
          <cell r="L389" t="str">
            <v>ET</v>
          </cell>
          <cell r="M389" t="str">
            <v>ET</v>
          </cell>
          <cell r="N389" t="str">
            <v>ET</v>
          </cell>
          <cell r="O389" t="str">
            <v>ET</v>
          </cell>
          <cell r="P389" t="str">
            <v>ET</v>
          </cell>
          <cell r="Q389" t="str">
            <v>ET</v>
          </cell>
          <cell r="R389" t="str">
            <v>ET</v>
          </cell>
          <cell r="S389" t="str">
            <v>ET</v>
          </cell>
        </row>
        <row r="390">
          <cell r="B390" t="str">
            <v>Bjurholm</v>
          </cell>
          <cell r="C390">
            <v>2013</v>
          </cell>
          <cell r="D390">
            <v>0.154</v>
          </cell>
          <cell r="E390" t="str">
            <v>ET</v>
          </cell>
          <cell r="F390" t="str">
            <v>'sol. vind. vatten (100% klimatneutral)'</v>
          </cell>
          <cell r="G390">
            <v>2.23</v>
          </cell>
          <cell r="H390">
            <v>8.56</v>
          </cell>
          <cell r="I390">
            <v>0</v>
          </cell>
          <cell r="J390" t="str">
            <v>ET</v>
          </cell>
          <cell r="K390" t="str">
            <v>ET</v>
          </cell>
          <cell r="L390" t="str">
            <v>ET</v>
          </cell>
          <cell r="M390" t="str">
            <v>ET</v>
          </cell>
          <cell r="N390" t="str">
            <v>ET</v>
          </cell>
          <cell r="O390" t="str">
            <v>ET</v>
          </cell>
          <cell r="P390" t="str">
            <v>ET</v>
          </cell>
          <cell r="Q390" t="str">
            <v>ET</v>
          </cell>
          <cell r="R390" t="str">
            <v>ET</v>
          </cell>
          <cell r="S390" t="str">
            <v>ET</v>
          </cell>
        </row>
        <row r="391">
          <cell r="B391" t="str">
            <v>Holmsund</v>
          </cell>
          <cell r="C391">
            <v>2013</v>
          </cell>
          <cell r="D391" t="str">
            <v>ET</v>
          </cell>
          <cell r="E391" t="str">
            <v>ET</v>
          </cell>
          <cell r="F391" t="str">
            <v>-</v>
          </cell>
          <cell r="G391">
            <v>2.23</v>
          </cell>
          <cell r="H391">
            <v>258</v>
          </cell>
          <cell r="I391">
            <v>0.33</v>
          </cell>
          <cell r="J391" t="str">
            <v>ET</v>
          </cell>
          <cell r="K391" t="str">
            <v>ET</v>
          </cell>
          <cell r="L391" t="str">
            <v>ET</v>
          </cell>
          <cell r="M391" t="str">
            <v>ET</v>
          </cell>
          <cell r="N391" t="str">
            <v>ET</v>
          </cell>
          <cell r="O391" t="str">
            <v>ET</v>
          </cell>
          <cell r="P391" t="str">
            <v>ET</v>
          </cell>
          <cell r="Q391" t="str">
            <v>ET</v>
          </cell>
          <cell r="R391" t="str">
            <v>ET</v>
          </cell>
          <cell r="S391" t="str">
            <v>ET</v>
          </cell>
        </row>
        <row r="392">
          <cell r="B392" t="str">
            <v>Hörnefors</v>
          </cell>
          <cell r="C392">
            <v>2013</v>
          </cell>
          <cell r="D392">
            <v>0.20399999999999999</v>
          </cell>
          <cell r="E392" t="str">
            <v>ET</v>
          </cell>
          <cell r="F392" t="str">
            <v>'Sol. vind. vatten (100% klimatneutral)'</v>
          </cell>
          <cell r="G392">
            <v>2.23</v>
          </cell>
          <cell r="H392">
            <v>8.56</v>
          </cell>
          <cell r="I392">
            <v>0</v>
          </cell>
          <cell r="J392" t="str">
            <v>ET</v>
          </cell>
          <cell r="K392" t="str">
            <v>ET</v>
          </cell>
          <cell r="L392" t="str">
            <v>ET</v>
          </cell>
          <cell r="M392" t="str">
            <v>ET</v>
          </cell>
          <cell r="N392" t="str">
            <v>ET</v>
          </cell>
          <cell r="O392" t="str">
            <v>ET</v>
          </cell>
          <cell r="P392" t="str">
            <v>ET</v>
          </cell>
          <cell r="Q392" t="str">
            <v>ET</v>
          </cell>
          <cell r="R392" t="str">
            <v>ET</v>
          </cell>
          <cell r="S392" t="str">
            <v>ET</v>
          </cell>
        </row>
        <row r="393">
          <cell r="B393" t="str">
            <v>Sävar</v>
          </cell>
          <cell r="C393">
            <v>2013</v>
          </cell>
          <cell r="D393">
            <v>5.3999999999999999E-2</v>
          </cell>
          <cell r="E393" t="str">
            <v>ET</v>
          </cell>
          <cell r="F393" t="str">
            <v>'sol. vind. vatten (100% klimatneutral)'</v>
          </cell>
          <cell r="G393">
            <v>2.23</v>
          </cell>
          <cell r="H393">
            <v>8.56</v>
          </cell>
          <cell r="I393">
            <v>0</v>
          </cell>
          <cell r="J393" t="str">
            <v>ET</v>
          </cell>
          <cell r="K393" t="str">
            <v>ET</v>
          </cell>
          <cell r="L393" t="str">
            <v>ET</v>
          </cell>
          <cell r="M393" t="str">
            <v>ET</v>
          </cell>
          <cell r="N393" t="str">
            <v>ET</v>
          </cell>
          <cell r="O393" t="str">
            <v>ET</v>
          </cell>
          <cell r="P393" t="str">
            <v>ET</v>
          </cell>
          <cell r="Q393" t="str">
            <v>ET</v>
          </cell>
          <cell r="R393" t="str">
            <v>ET</v>
          </cell>
          <cell r="S393" t="str">
            <v>ET</v>
          </cell>
        </row>
        <row r="394">
          <cell r="B394" t="str">
            <v>Umeå</v>
          </cell>
          <cell r="C394">
            <v>2013</v>
          </cell>
          <cell r="D394">
            <v>12.603</v>
          </cell>
          <cell r="E394">
            <v>44.12</v>
          </cell>
          <cell r="F394" t="str">
            <v>'sol.vind.vatten (100% klimatneutral)'</v>
          </cell>
          <cell r="G394">
            <v>2.23</v>
          </cell>
          <cell r="H394">
            <v>8.56</v>
          </cell>
          <cell r="I394">
            <v>0</v>
          </cell>
          <cell r="J394" t="str">
            <v>ET</v>
          </cell>
          <cell r="K394" t="str">
            <v>ET</v>
          </cell>
          <cell r="L394" t="str">
            <v>ET</v>
          </cell>
          <cell r="M394" t="str">
            <v>ET</v>
          </cell>
          <cell r="N394" t="str">
            <v>ET</v>
          </cell>
          <cell r="O394" t="str">
            <v>ET</v>
          </cell>
          <cell r="P394" t="str">
            <v>ET</v>
          </cell>
          <cell r="Q394" t="str">
            <v>ET</v>
          </cell>
          <cell r="R394" t="str">
            <v>ET</v>
          </cell>
          <cell r="S394" t="str">
            <v>ET</v>
          </cell>
        </row>
        <row r="395">
          <cell r="B395" t="str">
            <v>Skillingaryd</v>
          </cell>
          <cell r="C395">
            <v>2013</v>
          </cell>
          <cell r="D395" t="str">
            <v>-</v>
          </cell>
          <cell r="E395" t="str">
            <v>-</v>
          </cell>
          <cell r="F395" t="str">
            <v>-</v>
          </cell>
          <cell r="G395" t="str">
            <v>-</v>
          </cell>
          <cell r="H395" t="str">
            <v>-</v>
          </cell>
          <cell r="I395" t="str">
            <v>-</v>
          </cell>
          <cell r="J395" t="str">
            <v>-</v>
          </cell>
          <cell r="K395" t="str">
            <v>-</v>
          </cell>
          <cell r="L395" t="str">
            <v>-</v>
          </cell>
          <cell r="M395" t="str">
            <v>-</v>
          </cell>
          <cell r="N395" t="str">
            <v>-</v>
          </cell>
          <cell r="O395" t="str">
            <v>-</v>
          </cell>
          <cell r="P395" t="str">
            <v>-</v>
          </cell>
          <cell r="Q395" t="str">
            <v>-</v>
          </cell>
          <cell r="R395" t="str">
            <v>-</v>
          </cell>
          <cell r="S395" t="str">
            <v>-</v>
          </cell>
        </row>
        <row r="396">
          <cell r="B396" t="str">
            <v>Vaggeryd</v>
          </cell>
          <cell r="C396">
            <v>2013</v>
          </cell>
          <cell r="D396" t="str">
            <v>-</v>
          </cell>
          <cell r="E396" t="str">
            <v>-</v>
          </cell>
          <cell r="F396" t="str">
            <v>-</v>
          </cell>
          <cell r="G396" t="str">
            <v>-</v>
          </cell>
          <cell r="H396" t="str">
            <v>-</v>
          </cell>
          <cell r="I396" t="str">
            <v>-</v>
          </cell>
          <cell r="J396" t="str">
            <v>-</v>
          </cell>
          <cell r="K396" t="str">
            <v>-</v>
          </cell>
          <cell r="L396" t="str">
            <v>-</v>
          </cell>
          <cell r="M396" t="str">
            <v>-</v>
          </cell>
          <cell r="N396" t="str">
            <v>-</v>
          </cell>
          <cell r="O396" t="str">
            <v>-</v>
          </cell>
          <cell r="P396" t="str">
            <v>-</v>
          </cell>
          <cell r="Q396" t="str">
            <v>-</v>
          </cell>
          <cell r="R396" t="str">
            <v>-</v>
          </cell>
          <cell r="S396" t="str">
            <v>-</v>
          </cell>
        </row>
        <row r="397">
          <cell r="B397" t="str">
            <v>Vara</v>
          </cell>
          <cell r="C397">
            <v>2013</v>
          </cell>
          <cell r="D397">
            <v>0.65</v>
          </cell>
          <cell r="E397">
            <v>0</v>
          </cell>
          <cell r="F397" t="str">
            <v>-</v>
          </cell>
          <cell r="G397">
            <v>2.23</v>
          </cell>
          <cell r="H397">
            <v>258</v>
          </cell>
          <cell r="I397">
            <v>0.33</v>
          </cell>
          <cell r="J397" t="str">
            <v>ET</v>
          </cell>
          <cell r="K397" t="str">
            <v>ET</v>
          </cell>
          <cell r="L397" t="str">
            <v>ET</v>
          </cell>
          <cell r="M397" t="str">
            <v>ET</v>
          </cell>
          <cell r="N397" t="str">
            <v>ET</v>
          </cell>
          <cell r="O397" t="str">
            <v>ET</v>
          </cell>
          <cell r="P397" t="str">
            <v>ET</v>
          </cell>
          <cell r="Q397" t="str">
            <v>ET</v>
          </cell>
          <cell r="R397" t="str">
            <v>ET</v>
          </cell>
          <cell r="S397" t="str">
            <v>ET</v>
          </cell>
        </row>
        <row r="398">
          <cell r="B398" t="str">
            <v>Träslövsläge</v>
          </cell>
          <cell r="C398">
            <v>2013</v>
          </cell>
          <cell r="D398">
            <v>0.04</v>
          </cell>
          <cell r="E398" t="str">
            <v>ET</v>
          </cell>
          <cell r="F398" t="str">
            <v>'Ursprumgsgaranterad'</v>
          </cell>
          <cell r="G398">
            <v>0</v>
          </cell>
          <cell r="H398">
            <v>0</v>
          </cell>
          <cell r="I398">
            <v>0</v>
          </cell>
          <cell r="J398" t="str">
            <v>ET</v>
          </cell>
          <cell r="K398" t="str">
            <v>ET</v>
          </cell>
          <cell r="L398" t="str">
            <v>ET</v>
          </cell>
          <cell r="M398" t="str">
            <v>ET</v>
          </cell>
          <cell r="N398" t="str">
            <v>ET</v>
          </cell>
          <cell r="O398" t="str">
            <v>ET</v>
          </cell>
          <cell r="P398" t="str">
            <v>ET</v>
          </cell>
          <cell r="Q398" t="str">
            <v>ET</v>
          </cell>
          <cell r="R398" t="str">
            <v>ET</v>
          </cell>
          <cell r="S398" t="str">
            <v>ET</v>
          </cell>
        </row>
        <row r="399">
          <cell r="B399" t="str">
            <v>Tvååker (Närv)</v>
          </cell>
          <cell r="C399">
            <v>2013</v>
          </cell>
          <cell r="D399">
            <v>8.6999999999999994E-2</v>
          </cell>
          <cell r="E399" t="str">
            <v>ET</v>
          </cell>
          <cell r="F399" t="str">
            <v>'Ursprungsgaranterad'</v>
          </cell>
          <cell r="G399">
            <v>0</v>
          </cell>
          <cell r="H399">
            <v>0</v>
          </cell>
          <cell r="I399">
            <v>0</v>
          </cell>
          <cell r="J399" t="str">
            <v>ET</v>
          </cell>
          <cell r="K399" t="str">
            <v>ET</v>
          </cell>
          <cell r="L399" t="str">
            <v>ET</v>
          </cell>
          <cell r="M399" t="str">
            <v>ET</v>
          </cell>
          <cell r="N399" t="str">
            <v>ET</v>
          </cell>
          <cell r="O399" t="str">
            <v>ET</v>
          </cell>
          <cell r="P399" t="str">
            <v>ET</v>
          </cell>
          <cell r="Q399" t="str">
            <v>ET</v>
          </cell>
          <cell r="R399" t="str">
            <v>ET</v>
          </cell>
          <cell r="S399" t="str">
            <v>ET</v>
          </cell>
        </row>
        <row r="400">
          <cell r="B400" t="str">
            <v>Varberg (Fjv)</v>
          </cell>
          <cell r="C400">
            <v>2013</v>
          </cell>
          <cell r="D400">
            <v>2.8</v>
          </cell>
          <cell r="E400" t="str">
            <v>ET</v>
          </cell>
          <cell r="F400" t="str">
            <v>'Ursprungsgaranterad'</v>
          </cell>
          <cell r="G400">
            <v>0</v>
          </cell>
          <cell r="H400">
            <v>0</v>
          </cell>
          <cell r="I400">
            <v>0</v>
          </cell>
          <cell r="J400" t="str">
            <v>ET</v>
          </cell>
          <cell r="K400" t="str">
            <v>ET</v>
          </cell>
          <cell r="L400" t="str">
            <v>ET</v>
          </cell>
          <cell r="M400" t="str">
            <v>ET</v>
          </cell>
          <cell r="N400" t="str">
            <v>ET</v>
          </cell>
          <cell r="O400" t="str">
            <v>ET</v>
          </cell>
          <cell r="P400" t="str">
            <v>ET</v>
          </cell>
          <cell r="Q400" t="str">
            <v>ET</v>
          </cell>
          <cell r="R400" t="str">
            <v>ET</v>
          </cell>
          <cell r="S400" t="str">
            <v>ET</v>
          </cell>
        </row>
        <row r="401">
          <cell r="B401" t="str">
            <v>Veddige</v>
          </cell>
          <cell r="C401">
            <v>2013</v>
          </cell>
          <cell r="D401">
            <v>9.9000000000000005E-2</v>
          </cell>
          <cell r="E401" t="str">
            <v>ET</v>
          </cell>
          <cell r="F401" t="str">
            <v>'Ursprungsgaranterad'</v>
          </cell>
          <cell r="G401">
            <v>0</v>
          </cell>
          <cell r="H401">
            <v>0</v>
          </cell>
          <cell r="I401">
            <v>0</v>
          </cell>
          <cell r="J401" t="str">
            <v>ET</v>
          </cell>
          <cell r="K401" t="str">
            <v>ET</v>
          </cell>
          <cell r="L401" t="str">
            <v>ET</v>
          </cell>
          <cell r="M401" t="str">
            <v>ET</v>
          </cell>
          <cell r="N401" t="str">
            <v>ET</v>
          </cell>
          <cell r="O401" t="str">
            <v>ET</v>
          </cell>
          <cell r="P401" t="str">
            <v>ET</v>
          </cell>
          <cell r="Q401" t="str">
            <v>ET</v>
          </cell>
          <cell r="R401" t="str">
            <v>ET</v>
          </cell>
          <cell r="S401" t="str">
            <v>ET</v>
          </cell>
        </row>
        <row r="402">
          <cell r="B402" t="str">
            <v>Askersund</v>
          </cell>
          <cell r="C402">
            <v>2013</v>
          </cell>
          <cell r="D402">
            <v>0.58499999999999996</v>
          </cell>
          <cell r="E402" t="str">
            <v>ET</v>
          </cell>
          <cell r="F402" t="str">
            <v>-</v>
          </cell>
          <cell r="G402">
            <v>2.23</v>
          </cell>
          <cell r="H402">
            <v>258</v>
          </cell>
          <cell r="I402">
            <v>0.33</v>
          </cell>
          <cell r="J402" t="str">
            <v>ET</v>
          </cell>
          <cell r="K402" t="str">
            <v>ET</v>
          </cell>
          <cell r="L402" t="str">
            <v>ET</v>
          </cell>
          <cell r="M402" t="str">
            <v>ET</v>
          </cell>
          <cell r="N402" t="str">
            <v>ET</v>
          </cell>
          <cell r="O402" t="str">
            <v>ET</v>
          </cell>
          <cell r="P402" t="str">
            <v>ET</v>
          </cell>
          <cell r="Q402" t="str">
            <v>ET</v>
          </cell>
          <cell r="R402" t="str">
            <v>ET</v>
          </cell>
          <cell r="S402" t="str">
            <v>ET</v>
          </cell>
        </row>
        <row r="403">
          <cell r="B403" t="str">
            <v>Drefviken</v>
          </cell>
          <cell r="C403">
            <v>2013</v>
          </cell>
          <cell r="D403">
            <v>14.3</v>
          </cell>
          <cell r="E403">
            <v>14.4</v>
          </cell>
          <cell r="F403" t="str">
            <v>-</v>
          </cell>
          <cell r="G403">
            <v>2.23</v>
          </cell>
          <cell r="H403">
            <v>258</v>
          </cell>
          <cell r="I403">
            <v>0.33</v>
          </cell>
          <cell r="J403" t="str">
            <v>ET</v>
          </cell>
          <cell r="K403" t="str">
            <v>ET</v>
          </cell>
          <cell r="L403" t="str">
            <v>ET</v>
          </cell>
          <cell r="M403" t="str">
            <v>ET</v>
          </cell>
          <cell r="N403" t="str">
            <v>ET</v>
          </cell>
          <cell r="O403" t="str">
            <v>ET</v>
          </cell>
          <cell r="P403" t="str">
            <v>ET</v>
          </cell>
          <cell r="Q403" t="str">
            <v>ET</v>
          </cell>
          <cell r="R403" t="str">
            <v>ET</v>
          </cell>
          <cell r="S403" t="str">
            <v>ET</v>
          </cell>
        </row>
        <row r="404">
          <cell r="B404" t="str">
            <v>Gustavsberg</v>
          </cell>
          <cell r="C404">
            <v>2013</v>
          </cell>
          <cell r="D404">
            <v>4.5999999999999996</v>
          </cell>
          <cell r="E404" t="str">
            <v>ET</v>
          </cell>
          <cell r="F404" t="str">
            <v>-</v>
          </cell>
          <cell r="G404">
            <v>2.23</v>
          </cell>
          <cell r="H404">
            <v>258</v>
          </cell>
          <cell r="I404">
            <v>0.33</v>
          </cell>
          <cell r="J404" t="str">
            <v>ET</v>
          </cell>
          <cell r="K404" t="str">
            <v>ET</v>
          </cell>
          <cell r="L404" t="str">
            <v>ET</v>
          </cell>
          <cell r="M404" t="str">
            <v>ET</v>
          </cell>
          <cell r="N404" t="str">
            <v>ET</v>
          </cell>
          <cell r="O404" t="str">
            <v>ET</v>
          </cell>
          <cell r="P404" t="str">
            <v>ET</v>
          </cell>
          <cell r="Q404" t="str">
            <v>ET</v>
          </cell>
          <cell r="R404" t="str">
            <v>ET</v>
          </cell>
          <cell r="S404" t="str">
            <v>ET</v>
          </cell>
        </row>
        <row r="405">
          <cell r="B405" t="str">
            <v>Haparanda</v>
          </cell>
          <cell r="C405">
            <v>2013</v>
          </cell>
          <cell r="D405">
            <v>0.42</v>
          </cell>
          <cell r="E405" t="str">
            <v>ET</v>
          </cell>
          <cell r="F405" t="str">
            <v>-</v>
          </cell>
          <cell r="G405">
            <v>2.23</v>
          </cell>
          <cell r="H405">
            <v>258</v>
          </cell>
          <cell r="I405">
            <v>0.33</v>
          </cell>
          <cell r="J405" t="str">
            <v>ET</v>
          </cell>
          <cell r="K405" t="str">
            <v>ET</v>
          </cell>
          <cell r="L405" t="str">
            <v>ET</v>
          </cell>
          <cell r="M405" t="str">
            <v>ET</v>
          </cell>
          <cell r="N405" t="str">
            <v>ET</v>
          </cell>
          <cell r="O405" t="str">
            <v>ET</v>
          </cell>
          <cell r="P405" t="str">
            <v>ET</v>
          </cell>
          <cell r="Q405" t="str">
            <v>ET</v>
          </cell>
          <cell r="R405" t="str">
            <v>ET</v>
          </cell>
          <cell r="S405" t="str">
            <v>ET</v>
          </cell>
        </row>
        <row r="406">
          <cell r="B406" t="str">
            <v>Kalix</v>
          </cell>
          <cell r="C406">
            <v>2013</v>
          </cell>
          <cell r="D406">
            <v>2.7</v>
          </cell>
          <cell r="E406" t="str">
            <v>ET</v>
          </cell>
          <cell r="F406" t="str">
            <v>-</v>
          </cell>
          <cell r="G406">
            <v>2.23</v>
          </cell>
          <cell r="H406">
            <v>258</v>
          </cell>
          <cell r="I406">
            <v>0.33</v>
          </cell>
          <cell r="J406" t="str">
            <v>ET</v>
          </cell>
          <cell r="K406" t="str">
            <v>ET</v>
          </cell>
          <cell r="L406" t="str">
            <v>ET</v>
          </cell>
          <cell r="M406" t="str">
            <v>ET</v>
          </cell>
          <cell r="N406" t="str">
            <v>ET</v>
          </cell>
          <cell r="O406" t="str">
            <v>ET</v>
          </cell>
          <cell r="P406" t="str">
            <v>ET</v>
          </cell>
          <cell r="Q406" t="str">
            <v>ET</v>
          </cell>
          <cell r="R406" t="str">
            <v>ET</v>
          </cell>
          <cell r="S406" t="str">
            <v>ET</v>
          </cell>
        </row>
        <row r="407">
          <cell r="B407" t="str">
            <v>Knivsta</v>
          </cell>
          <cell r="C407">
            <v>2013</v>
          </cell>
          <cell r="D407">
            <v>1.9</v>
          </cell>
          <cell r="E407" t="str">
            <v>ET</v>
          </cell>
          <cell r="F407" t="str">
            <v>-</v>
          </cell>
          <cell r="G407">
            <v>2.23</v>
          </cell>
          <cell r="H407">
            <v>258</v>
          </cell>
          <cell r="I407">
            <v>0.33</v>
          </cell>
          <cell r="J407" t="str">
            <v>ET</v>
          </cell>
          <cell r="K407" t="str">
            <v>ET</v>
          </cell>
          <cell r="L407" t="str">
            <v>ET</v>
          </cell>
          <cell r="M407" t="str">
            <v>ET</v>
          </cell>
          <cell r="N407" t="str">
            <v>ET</v>
          </cell>
          <cell r="O407" t="str">
            <v>ET</v>
          </cell>
          <cell r="P407" t="str">
            <v>ET</v>
          </cell>
          <cell r="Q407" t="str">
            <v>ET</v>
          </cell>
          <cell r="R407" t="str">
            <v>ET</v>
          </cell>
          <cell r="S407" t="str">
            <v>ET</v>
          </cell>
        </row>
        <row r="408">
          <cell r="B408" t="str">
            <v>Motala</v>
          </cell>
          <cell r="C408">
            <v>2013</v>
          </cell>
          <cell r="D408">
            <v>6.4</v>
          </cell>
          <cell r="E408">
            <v>2.5</v>
          </cell>
          <cell r="F408" t="str">
            <v>-</v>
          </cell>
          <cell r="G408">
            <v>2.23</v>
          </cell>
          <cell r="H408">
            <v>258</v>
          </cell>
          <cell r="I408">
            <v>0.33</v>
          </cell>
          <cell r="J408" t="str">
            <v>ET</v>
          </cell>
          <cell r="K408" t="str">
            <v>ET</v>
          </cell>
          <cell r="L408" t="str">
            <v>ET</v>
          </cell>
          <cell r="M408" t="str">
            <v>ET</v>
          </cell>
          <cell r="N408" t="str">
            <v>ET</v>
          </cell>
          <cell r="O408" t="str">
            <v>ET</v>
          </cell>
          <cell r="P408" t="str">
            <v>ET</v>
          </cell>
          <cell r="Q408" t="str">
            <v>ET</v>
          </cell>
          <cell r="R408" t="str">
            <v>ET</v>
          </cell>
          <cell r="S408" t="str">
            <v>ET</v>
          </cell>
        </row>
        <row r="409">
          <cell r="B409" t="str">
            <v>Nyköping</v>
          </cell>
          <cell r="C409">
            <v>2013</v>
          </cell>
          <cell r="D409">
            <v>5.4219999999999997</v>
          </cell>
          <cell r="E409">
            <v>18.792000000000002</v>
          </cell>
          <cell r="F409" t="str">
            <v>-</v>
          </cell>
          <cell r="G409">
            <v>2.23</v>
          </cell>
          <cell r="H409">
            <v>258</v>
          </cell>
          <cell r="I409">
            <v>0.33</v>
          </cell>
          <cell r="J409" t="str">
            <v>ET</v>
          </cell>
          <cell r="K409" t="str">
            <v>ET</v>
          </cell>
          <cell r="L409" t="str">
            <v>ET</v>
          </cell>
          <cell r="M409" t="str">
            <v>ET</v>
          </cell>
          <cell r="N409" t="str">
            <v>ET</v>
          </cell>
          <cell r="O409" t="str">
            <v>ET</v>
          </cell>
          <cell r="P409" t="str">
            <v>ET</v>
          </cell>
          <cell r="Q409" t="str">
            <v>ET</v>
          </cell>
          <cell r="R409" t="str">
            <v>ET</v>
          </cell>
          <cell r="S409" t="str">
            <v>ET</v>
          </cell>
        </row>
        <row r="410">
          <cell r="B410" t="str">
            <v>Saltsjöbaden</v>
          </cell>
          <cell r="C410">
            <v>2013</v>
          </cell>
          <cell r="D410" t="str">
            <v>-</v>
          </cell>
          <cell r="E410" t="str">
            <v>-</v>
          </cell>
          <cell r="F410" t="str">
            <v>-</v>
          </cell>
          <cell r="G410" t="str">
            <v>-</v>
          </cell>
          <cell r="H410" t="str">
            <v>-</v>
          </cell>
          <cell r="I410" t="str">
            <v>-</v>
          </cell>
          <cell r="J410" t="str">
            <v>-</v>
          </cell>
          <cell r="K410" t="str">
            <v>-</v>
          </cell>
          <cell r="L410" t="str">
            <v>-</v>
          </cell>
          <cell r="M410" t="str">
            <v>-</v>
          </cell>
          <cell r="N410" t="str">
            <v>-</v>
          </cell>
          <cell r="O410" t="str">
            <v>-</v>
          </cell>
          <cell r="P410" t="str">
            <v>-</v>
          </cell>
          <cell r="Q410" t="str">
            <v>-</v>
          </cell>
          <cell r="R410" t="str">
            <v>-</v>
          </cell>
          <cell r="S410" t="str">
            <v>-</v>
          </cell>
        </row>
        <row r="411">
          <cell r="B411" t="str">
            <v>Storvreta</v>
          </cell>
          <cell r="C411">
            <v>2013</v>
          </cell>
          <cell r="D411">
            <v>0.2</v>
          </cell>
          <cell r="E411" t="str">
            <v>ET</v>
          </cell>
          <cell r="F411" t="str">
            <v>-</v>
          </cell>
          <cell r="G411">
            <v>2.23</v>
          </cell>
          <cell r="H411">
            <v>258</v>
          </cell>
          <cell r="I411">
            <v>0.33</v>
          </cell>
          <cell r="J411" t="str">
            <v>ET</v>
          </cell>
          <cell r="K411" t="str">
            <v>ET</v>
          </cell>
          <cell r="L411" t="str">
            <v>ET</v>
          </cell>
          <cell r="M411" t="str">
            <v>ET</v>
          </cell>
          <cell r="N411" t="str">
            <v>ET</v>
          </cell>
          <cell r="O411" t="str">
            <v>ET</v>
          </cell>
          <cell r="P411" t="str">
            <v>ET</v>
          </cell>
          <cell r="Q411" t="str">
            <v>ET</v>
          </cell>
          <cell r="R411" t="str">
            <v>ET</v>
          </cell>
          <cell r="S411" t="str">
            <v>ET</v>
          </cell>
        </row>
        <row r="412">
          <cell r="B412" t="str">
            <v>Uppsala</v>
          </cell>
          <cell r="C412">
            <v>2013</v>
          </cell>
          <cell r="D412">
            <v>63.5</v>
          </cell>
          <cell r="E412">
            <v>21.2</v>
          </cell>
          <cell r="F412" t="str">
            <v>ET</v>
          </cell>
          <cell r="G412">
            <v>2.23</v>
          </cell>
          <cell r="H412">
            <v>258</v>
          </cell>
          <cell r="I412">
            <v>0.33</v>
          </cell>
          <cell r="J412" t="str">
            <v>ET</v>
          </cell>
          <cell r="K412" t="str">
            <v>ET</v>
          </cell>
          <cell r="L412" t="str">
            <v>ET</v>
          </cell>
          <cell r="M412" t="str">
            <v>ET</v>
          </cell>
          <cell r="N412" t="str">
            <v>ET</v>
          </cell>
          <cell r="O412">
            <v>88.7</v>
          </cell>
          <cell r="P412">
            <v>0.04</v>
          </cell>
          <cell r="Q412">
            <v>0</v>
          </cell>
          <cell r="R412">
            <v>0</v>
          </cell>
          <cell r="S412">
            <v>0</v>
          </cell>
        </row>
        <row r="413">
          <cell r="B413" t="str">
            <v>Vänersborg</v>
          </cell>
          <cell r="C413">
            <v>2013</v>
          </cell>
          <cell r="D413">
            <v>1.3</v>
          </cell>
          <cell r="E413" t="str">
            <v>ET</v>
          </cell>
          <cell r="F413" t="str">
            <v>-</v>
          </cell>
          <cell r="G413">
            <v>2.23</v>
          </cell>
          <cell r="H413">
            <v>258</v>
          </cell>
          <cell r="I413">
            <v>0.33</v>
          </cell>
          <cell r="J413" t="str">
            <v>ET</v>
          </cell>
          <cell r="K413" t="str">
            <v>ET</v>
          </cell>
          <cell r="L413" t="str">
            <v>ET</v>
          </cell>
          <cell r="M413" t="str">
            <v>ET</v>
          </cell>
          <cell r="N413" t="str">
            <v>ET</v>
          </cell>
          <cell r="O413" t="str">
            <v>ET</v>
          </cell>
          <cell r="P413" t="str">
            <v>ET</v>
          </cell>
          <cell r="Q413" t="str">
            <v>ET</v>
          </cell>
          <cell r="R413" t="str">
            <v>ET</v>
          </cell>
          <cell r="S413">
            <v>1E-3</v>
          </cell>
        </row>
        <row r="414">
          <cell r="B414" t="str">
            <v>Överkalix</v>
          </cell>
          <cell r="C414">
            <v>2013</v>
          </cell>
          <cell r="D414" t="str">
            <v>-</v>
          </cell>
          <cell r="E414" t="str">
            <v>-</v>
          </cell>
          <cell r="F414" t="str">
            <v>-</v>
          </cell>
          <cell r="G414" t="str">
            <v>-</v>
          </cell>
          <cell r="H414" t="str">
            <v>-</v>
          </cell>
          <cell r="I414" t="str">
            <v>-</v>
          </cell>
          <cell r="J414" t="str">
            <v>-</v>
          </cell>
          <cell r="K414" t="str">
            <v>-</v>
          </cell>
          <cell r="L414" t="str">
            <v>-</v>
          </cell>
          <cell r="M414" t="str">
            <v>-</v>
          </cell>
          <cell r="N414" t="str">
            <v>-</v>
          </cell>
          <cell r="O414" t="str">
            <v>-</v>
          </cell>
          <cell r="P414" t="str">
            <v>-</v>
          </cell>
          <cell r="Q414" t="str">
            <v>-</v>
          </cell>
          <cell r="R414" t="str">
            <v>-</v>
          </cell>
          <cell r="S414" t="str">
            <v>-</v>
          </cell>
        </row>
        <row r="415">
          <cell r="B415" t="str">
            <v>Övertorneå</v>
          </cell>
          <cell r="C415">
            <v>2013</v>
          </cell>
          <cell r="D415">
            <v>0.6</v>
          </cell>
          <cell r="E415" t="str">
            <v>ET</v>
          </cell>
          <cell r="F415" t="str">
            <v>-</v>
          </cell>
          <cell r="G415">
            <v>2.23</v>
          </cell>
          <cell r="H415">
            <v>258</v>
          </cell>
          <cell r="I415">
            <v>0.33</v>
          </cell>
          <cell r="J415" t="str">
            <v>ET</v>
          </cell>
          <cell r="K415" t="str">
            <v>ET</v>
          </cell>
          <cell r="L415" t="str">
            <v>ET</v>
          </cell>
          <cell r="M415" t="str">
            <v>ET</v>
          </cell>
          <cell r="N415" t="str">
            <v>ET</v>
          </cell>
          <cell r="O415" t="str">
            <v>ET</v>
          </cell>
          <cell r="P415" t="str">
            <v>ET</v>
          </cell>
          <cell r="Q415" t="str">
            <v>ET</v>
          </cell>
          <cell r="R415" t="str">
            <v>ET</v>
          </cell>
          <cell r="S415" t="str">
            <v>ET</v>
          </cell>
        </row>
        <row r="416">
          <cell r="B416" t="str">
            <v>Ekenäs sjön</v>
          </cell>
          <cell r="C416">
            <v>2013</v>
          </cell>
          <cell r="D416">
            <v>0.2</v>
          </cell>
          <cell r="E416" t="str">
            <v>ET</v>
          </cell>
          <cell r="F416" t="str">
            <v>-</v>
          </cell>
          <cell r="G416">
            <v>2.23</v>
          </cell>
          <cell r="H416">
            <v>258</v>
          </cell>
          <cell r="I416">
            <v>0.33</v>
          </cell>
          <cell r="J416" t="str">
            <v>ET</v>
          </cell>
          <cell r="K416" t="str">
            <v>ET</v>
          </cell>
          <cell r="L416" t="str">
            <v>ET</v>
          </cell>
          <cell r="M416" t="str">
            <v>ET</v>
          </cell>
          <cell r="N416" t="str">
            <v>ET</v>
          </cell>
          <cell r="O416" t="str">
            <v>ET</v>
          </cell>
          <cell r="P416" t="str">
            <v>ET</v>
          </cell>
          <cell r="Q416" t="str">
            <v>ET</v>
          </cell>
          <cell r="R416" t="str">
            <v>ET</v>
          </cell>
          <cell r="S416" t="str">
            <v>ET</v>
          </cell>
        </row>
        <row r="417">
          <cell r="B417" t="str">
            <v>Holsby</v>
          </cell>
          <cell r="C417">
            <v>2013</v>
          </cell>
          <cell r="D417">
            <v>0.1</v>
          </cell>
          <cell r="E417" t="str">
            <v>ET</v>
          </cell>
          <cell r="F417" t="str">
            <v>-</v>
          </cell>
          <cell r="G417">
            <v>2.23</v>
          </cell>
          <cell r="H417">
            <v>258</v>
          </cell>
          <cell r="I417">
            <v>0.33</v>
          </cell>
          <cell r="J417" t="str">
            <v>ET</v>
          </cell>
          <cell r="K417" t="str">
            <v>ET</v>
          </cell>
          <cell r="L417" t="str">
            <v>ET</v>
          </cell>
          <cell r="M417" t="str">
            <v>ET</v>
          </cell>
          <cell r="N417" t="str">
            <v>ET</v>
          </cell>
          <cell r="O417" t="str">
            <v>ET</v>
          </cell>
          <cell r="P417" t="str">
            <v>ET</v>
          </cell>
          <cell r="Q417" t="str">
            <v>ET</v>
          </cell>
          <cell r="R417" t="str">
            <v>ET</v>
          </cell>
          <cell r="S417" t="str">
            <v>ET</v>
          </cell>
        </row>
        <row r="418">
          <cell r="B418" t="str">
            <v>Vetlanda</v>
          </cell>
          <cell r="C418">
            <v>2013</v>
          </cell>
          <cell r="D418">
            <v>1.3</v>
          </cell>
          <cell r="E418">
            <v>5.0999999999999996</v>
          </cell>
          <cell r="F418" t="str">
            <v>-</v>
          </cell>
          <cell r="G418">
            <v>2.23</v>
          </cell>
          <cell r="H418">
            <v>258</v>
          </cell>
          <cell r="I418">
            <v>0.33</v>
          </cell>
          <cell r="J418" t="str">
            <v>ET</v>
          </cell>
          <cell r="K418" t="str">
            <v>ET</v>
          </cell>
          <cell r="L418" t="str">
            <v>ET</v>
          </cell>
          <cell r="M418" t="str">
            <v>ET</v>
          </cell>
          <cell r="N418" t="str">
            <v>ET</v>
          </cell>
          <cell r="O418" t="str">
            <v>ET</v>
          </cell>
          <cell r="P418" t="str">
            <v>ET</v>
          </cell>
          <cell r="Q418" t="str">
            <v>ET</v>
          </cell>
          <cell r="R418" t="str">
            <v>ET</v>
          </cell>
          <cell r="S418" t="str">
            <v>ET</v>
          </cell>
        </row>
        <row r="419">
          <cell r="B419" t="str">
            <v>Frödinge</v>
          </cell>
          <cell r="C419">
            <v>2013</v>
          </cell>
          <cell r="D419" t="str">
            <v>ET</v>
          </cell>
          <cell r="E419" t="str">
            <v>ET</v>
          </cell>
          <cell r="F419" t="str">
            <v>'Vind. vatten. biobränsle'</v>
          </cell>
          <cell r="G419">
            <v>1.3</v>
          </cell>
          <cell r="H419">
            <v>30</v>
          </cell>
          <cell r="I419">
            <v>0</v>
          </cell>
          <cell r="J419" t="str">
            <v>ET</v>
          </cell>
          <cell r="K419" t="str">
            <v>ET</v>
          </cell>
          <cell r="L419" t="str">
            <v>ET</v>
          </cell>
          <cell r="M419" t="str">
            <v>ET</v>
          </cell>
          <cell r="N419" t="str">
            <v>ET</v>
          </cell>
          <cell r="O419" t="str">
            <v>ET</v>
          </cell>
          <cell r="P419" t="str">
            <v>ET</v>
          </cell>
          <cell r="Q419" t="str">
            <v>ET</v>
          </cell>
          <cell r="R419" t="str">
            <v>ET</v>
          </cell>
          <cell r="S419" t="str">
            <v>ET</v>
          </cell>
        </row>
        <row r="420">
          <cell r="B420" t="str">
            <v>Gullringen</v>
          </cell>
          <cell r="C420">
            <v>2013</v>
          </cell>
          <cell r="D420">
            <v>0.109</v>
          </cell>
          <cell r="E420" t="str">
            <v>ET</v>
          </cell>
          <cell r="F420" t="str">
            <v>'Vattenel EPD'</v>
          </cell>
          <cell r="G420">
            <v>1.1000000000000001</v>
          </cell>
          <cell r="H420">
            <v>1.4999999999999999E-4</v>
          </cell>
          <cell r="I420">
            <v>0</v>
          </cell>
          <cell r="J420" t="str">
            <v>ET</v>
          </cell>
          <cell r="K420" t="str">
            <v>ET</v>
          </cell>
          <cell r="L420" t="str">
            <v>ET</v>
          </cell>
          <cell r="M420" t="str">
            <v>ET</v>
          </cell>
          <cell r="N420" t="str">
            <v>ET</v>
          </cell>
          <cell r="O420" t="str">
            <v>ET</v>
          </cell>
          <cell r="P420" t="str">
            <v>ET</v>
          </cell>
          <cell r="Q420" t="str">
            <v>ET</v>
          </cell>
          <cell r="R420" t="str">
            <v>ET</v>
          </cell>
          <cell r="S420" t="str">
            <v>ET</v>
          </cell>
        </row>
        <row r="421">
          <cell r="B421" t="str">
            <v>Storebro</v>
          </cell>
          <cell r="C421">
            <v>2013</v>
          </cell>
          <cell r="D421">
            <v>0.157</v>
          </cell>
          <cell r="E421" t="str">
            <v>ET</v>
          </cell>
          <cell r="F421" t="str">
            <v>'Vattenel EPD'</v>
          </cell>
          <cell r="G421">
            <v>1.1000000000000001</v>
          </cell>
          <cell r="H421">
            <v>1.4999999999999999E-4</v>
          </cell>
          <cell r="I421">
            <v>0</v>
          </cell>
          <cell r="J421" t="str">
            <v>ET</v>
          </cell>
          <cell r="K421" t="str">
            <v>ET</v>
          </cell>
          <cell r="L421" t="str">
            <v>ET</v>
          </cell>
          <cell r="M421" t="str">
            <v>ET</v>
          </cell>
          <cell r="N421" t="str">
            <v>ET</v>
          </cell>
          <cell r="O421" t="str">
            <v>ET</v>
          </cell>
          <cell r="P421" t="str">
            <v>ET</v>
          </cell>
          <cell r="Q421" t="str">
            <v>ET</v>
          </cell>
          <cell r="R421" t="str">
            <v>ET</v>
          </cell>
          <cell r="S421" t="str">
            <v>ET</v>
          </cell>
        </row>
        <row r="422">
          <cell r="B422" t="str">
            <v>Södra Vi</v>
          </cell>
          <cell r="C422">
            <v>2013</v>
          </cell>
          <cell r="D422">
            <v>0.20899999999999999</v>
          </cell>
          <cell r="E422" t="str">
            <v>ET</v>
          </cell>
          <cell r="F422" t="str">
            <v>'Vattenel EPD'</v>
          </cell>
          <cell r="G422">
            <v>1.1000000000000001</v>
          </cell>
          <cell r="H422">
            <v>1.4999999999999999E-4</v>
          </cell>
          <cell r="I422">
            <v>0</v>
          </cell>
          <cell r="J422" t="str">
            <v>ET</v>
          </cell>
          <cell r="K422" t="str">
            <v>ET</v>
          </cell>
          <cell r="L422" t="str">
            <v>ET</v>
          </cell>
          <cell r="M422" t="str">
            <v>ET</v>
          </cell>
          <cell r="N422" t="str">
            <v>ET</v>
          </cell>
          <cell r="O422" t="str">
            <v>ET</v>
          </cell>
          <cell r="P422" t="str">
            <v>ET</v>
          </cell>
          <cell r="Q422" t="str">
            <v>ET</v>
          </cell>
          <cell r="R422" t="str">
            <v>ET</v>
          </cell>
          <cell r="S422" t="str">
            <v>ET</v>
          </cell>
        </row>
        <row r="423">
          <cell r="B423" t="str">
            <v>Vimmerby</v>
          </cell>
          <cell r="C423">
            <v>2013</v>
          </cell>
          <cell r="D423">
            <v>1.845</v>
          </cell>
          <cell r="E423" t="str">
            <v>ET</v>
          </cell>
          <cell r="F423" t="str">
            <v>'Vattenel EPD'</v>
          </cell>
          <cell r="G423">
            <v>1.1000000000000001</v>
          </cell>
          <cell r="H423">
            <v>1.4999999999999999E-4</v>
          </cell>
          <cell r="I423">
            <v>0</v>
          </cell>
          <cell r="J423" t="str">
            <v>ET</v>
          </cell>
          <cell r="K423" t="str">
            <v>ET</v>
          </cell>
          <cell r="L423" t="str">
            <v>ET</v>
          </cell>
          <cell r="M423" t="str">
            <v>ET</v>
          </cell>
          <cell r="N423" t="str">
            <v>ET</v>
          </cell>
          <cell r="O423" t="str">
            <v>ET</v>
          </cell>
          <cell r="P423" t="str">
            <v>ET</v>
          </cell>
          <cell r="Q423" t="str">
            <v>ET</v>
          </cell>
          <cell r="R423" t="str">
            <v>ET</v>
          </cell>
          <cell r="S423" t="str">
            <v>ET</v>
          </cell>
        </row>
        <row r="424">
          <cell r="B424" t="str">
            <v>Lyrestad</v>
          </cell>
          <cell r="C424">
            <v>2013</v>
          </cell>
          <cell r="D424">
            <v>0.04</v>
          </cell>
          <cell r="E424" t="str">
            <v>ET</v>
          </cell>
          <cell r="F424" t="str">
            <v>-</v>
          </cell>
          <cell r="G424">
            <v>2.23</v>
          </cell>
          <cell r="H424">
            <v>258</v>
          </cell>
          <cell r="I424">
            <v>0.33</v>
          </cell>
          <cell r="J424" t="str">
            <v>ET</v>
          </cell>
          <cell r="K424" t="str">
            <v>ET</v>
          </cell>
          <cell r="L424" t="str">
            <v>ET</v>
          </cell>
          <cell r="M424" t="str">
            <v>ET</v>
          </cell>
          <cell r="N424" t="str">
            <v>ET</v>
          </cell>
          <cell r="O424" t="str">
            <v>ET</v>
          </cell>
          <cell r="P424" t="str">
            <v>ET</v>
          </cell>
          <cell r="Q424" t="str">
            <v>ET</v>
          </cell>
          <cell r="R424" t="str">
            <v>ET</v>
          </cell>
          <cell r="S424" t="str">
            <v>ET</v>
          </cell>
        </row>
        <row r="425">
          <cell r="B425" t="str">
            <v>Mariestad</v>
          </cell>
          <cell r="C425">
            <v>2013</v>
          </cell>
          <cell r="D425" t="str">
            <v>ET</v>
          </cell>
          <cell r="E425" t="str">
            <v>ET</v>
          </cell>
          <cell r="F425" t="str">
            <v>-</v>
          </cell>
          <cell r="G425">
            <v>2.23</v>
          </cell>
          <cell r="H425">
            <v>258</v>
          </cell>
          <cell r="I425">
            <v>0.33</v>
          </cell>
          <cell r="J425" t="str">
            <v>ET</v>
          </cell>
          <cell r="K425" t="str">
            <v>ET</v>
          </cell>
          <cell r="L425" t="str">
            <v>ET</v>
          </cell>
          <cell r="M425" t="str">
            <v>ET</v>
          </cell>
          <cell r="N425" t="str">
            <v>ET</v>
          </cell>
          <cell r="O425" t="str">
            <v>ET</v>
          </cell>
          <cell r="P425" t="str">
            <v>ET</v>
          </cell>
          <cell r="Q425" t="str">
            <v>ET</v>
          </cell>
          <cell r="R425" t="str">
            <v>ET</v>
          </cell>
          <cell r="S425" t="str">
            <v>ET</v>
          </cell>
        </row>
        <row r="426">
          <cell r="B426" t="str">
            <v>Töreboda</v>
          </cell>
          <cell r="C426">
            <v>2013</v>
          </cell>
          <cell r="D426">
            <v>0.6</v>
          </cell>
          <cell r="E426" t="str">
            <v>ET</v>
          </cell>
          <cell r="F426" t="str">
            <v>-</v>
          </cell>
          <cell r="G426">
            <v>2.23</v>
          </cell>
          <cell r="H426">
            <v>258</v>
          </cell>
          <cell r="I426">
            <v>0.33</v>
          </cell>
          <cell r="J426" t="str">
            <v>ET</v>
          </cell>
          <cell r="K426" t="str">
            <v>ET</v>
          </cell>
          <cell r="L426" t="str">
            <v>ET</v>
          </cell>
          <cell r="M426" t="str">
            <v>ET</v>
          </cell>
          <cell r="N426" t="str">
            <v>ET</v>
          </cell>
          <cell r="O426" t="str">
            <v>ET</v>
          </cell>
          <cell r="P426" t="str">
            <v>ET</v>
          </cell>
          <cell r="Q426" t="str">
            <v>ET</v>
          </cell>
          <cell r="R426" t="str">
            <v>ET</v>
          </cell>
          <cell r="S426" t="str">
            <v>ET</v>
          </cell>
        </row>
        <row r="427">
          <cell r="B427" t="str">
            <v>Avesta</v>
          </cell>
          <cell r="C427">
            <v>2013</v>
          </cell>
          <cell r="D427">
            <v>8.6449999999999996</v>
          </cell>
          <cell r="E427" t="str">
            <v>ET</v>
          </cell>
          <cell r="F427" t="str">
            <v>'Bio Energi'</v>
          </cell>
          <cell r="G427">
            <v>2</v>
          </cell>
          <cell r="H427">
            <v>0</v>
          </cell>
          <cell r="I427">
            <v>0</v>
          </cell>
          <cell r="J427" t="str">
            <v>ET</v>
          </cell>
          <cell r="K427" t="str">
            <v>ET</v>
          </cell>
          <cell r="L427" t="str">
            <v>ET</v>
          </cell>
          <cell r="M427" t="str">
            <v>ET</v>
          </cell>
          <cell r="N427" t="str">
            <v>ET</v>
          </cell>
          <cell r="O427" t="str">
            <v>ET</v>
          </cell>
          <cell r="P427" t="str">
            <v>ET</v>
          </cell>
          <cell r="Q427" t="str">
            <v>ET</v>
          </cell>
          <cell r="R427" t="str">
            <v>ET</v>
          </cell>
          <cell r="S427" t="str">
            <v>ET</v>
          </cell>
        </row>
        <row r="428">
          <cell r="B428" t="str">
            <v>Bångbro</v>
          </cell>
          <cell r="C428">
            <v>2013</v>
          </cell>
          <cell r="D428">
            <v>0.08</v>
          </cell>
          <cell r="E428" t="str">
            <v>ET</v>
          </cell>
          <cell r="F428" t="str">
            <v>'Bio Energi'</v>
          </cell>
          <cell r="G428">
            <v>2</v>
          </cell>
          <cell r="H428">
            <v>0</v>
          </cell>
          <cell r="I428">
            <v>0</v>
          </cell>
          <cell r="J428" t="str">
            <v>ET</v>
          </cell>
          <cell r="K428" t="str">
            <v>ET</v>
          </cell>
          <cell r="L428" t="str">
            <v>ET</v>
          </cell>
          <cell r="M428" t="str">
            <v>ET</v>
          </cell>
          <cell r="N428" t="str">
            <v>ET</v>
          </cell>
          <cell r="O428" t="str">
            <v>ET</v>
          </cell>
          <cell r="P428" t="str">
            <v>ET</v>
          </cell>
          <cell r="Q428" t="str">
            <v>ET</v>
          </cell>
          <cell r="R428" t="str">
            <v>ET</v>
          </cell>
          <cell r="S428" t="str">
            <v>ET</v>
          </cell>
        </row>
        <row r="429">
          <cell r="B429" t="str">
            <v>Delsbo</v>
          </cell>
          <cell r="C429">
            <v>2013</v>
          </cell>
          <cell r="D429" t="str">
            <v>ET</v>
          </cell>
          <cell r="E429" t="str">
            <v>ET</v>
          </cell>
          <cell r="F429" t="str">
            <v>'Bio Energi'</v>
          </cell>
          <cell r="G429">
            <v>2</v>
          </cell>
          <cell r="H429">
            <v>0</v>
          </cell>
          <cell r="I429">
            <v>0</v>
          </cell>
          <cell r="J429" t="str">
            <v>ET</v>
          </cell>
          <cell r="K429" t="str">
            <v>ET</v>
          </cell>
          <cell r="L429" t="str">
            <v>ET</v>
          </cell>
          <cell r="M429" t="str">
            <v>ET</v>
          </cell>
          <cell r="N429" t="str">
            <v>ET</v>
          </cell>
          <cell r="O429" t="str">
            <v>ET</v>
          </cell>
          <cell r="P429" t="str">
            <v>ET</v>
          </cell>
          <cell r="Q429" t="str">
            <v>ET</v>
          </cell>
          <cell r="R429" t="str">
            <v>ET</v>
          </cell>
          <cell r="S429" t="str">
            <v>ET</v>
          </cell>
        </row>
        <row r="430">
          <cell r="B430" t="str">
            <v>Grums</v>
          </cell>
          <cell r="C430">
            <v>2013</v>
          </cell>
          <cell r="D430">
            <v>0.04</v>
          </cell>
          <cell r="E430" t="str">
            <v>ET</v>
          </cell>
          <cell r="F430" t="str">
            <v>'Bio Energi'</v>
          </cell>
          <cell r="G430">
            <v>2</v>
          </cell>
          <cell r="H430">
            <v>0</v>
          </cell>
          <cell r="I430">
            <v>0</v>
          </cell>
          <cell r="J430" t="str">
            <v>ET</v>
          </cell>
          <cell r="K430" t="str">
            <v>ET</v>
          </cell>
          <cell r="L430" t="str">
            <v>ET</v>
          </cell>
          <cell r="M430" t="str">
            <v>ET</v>
          </cell>
          <cell r="N430" t="str">
            <v>ET</v>
          </cell>
          <cell r="O430" t="str">
            <v>ET</v>
          </cell>
          <cell r="P430" t="str">
            <v>ET</v>
          </cell>
          <cell r="Q430" t="str">
            <v>ET</v>
          </cell>
          <cell r="R430" t="str">
            <v>ET</v>
          </cell>
          <cell r="S430" t="str">
            <v>ET</v>
          </cell>
        </row>
        <row r="431">
          <cell r="B431" t="str">
            <v>Grythyttan</v>
          </cell>
          <cell r="C431">
            <v>2013</v>
          </cell>
          <cell r="D431">
            <v>0.13</v>
          </cell>
          <cell r="E431" t="str">
            <v>ET</v>
          </cell>
          <cell r="F431" t="str">
            <v>'Bio Energi'</v>
          </cell>
          <cell r="G431">
            <v>2</v>
          </cell>
          <cell r="H431">
            <v>0</v>
          </cell>
          <cell r="I431">
            <v>0</v>
          </cell>
          <cell r="J431" t="str">
            <v>ET</v>
          </cell>
          <cell r="K431" t="str">
            <v>ET</v>
          </cell>
          <cell r="L431" t="str">
            <v>ET</v>
          </cell>
          <cell r="M431" t="str">
            <v>ET</v>
          </cell>
          <cell r="N431" t="str">
            <v>ET</v>
          </cell>
          <cell r="O431" t="str">
            <v>ET</v>
          </cell>
          <cell r="P431" t="str">
            <v>ET</v>
          </cell>
          <cell r="Q431" t="str">
            <v>ET</v>
          </cell>
          <cell r="R431" t="str">
            <v>ET</v>
          </cell>
          <cell r="S431" t="str">
            <v>ET</v>
          </cell>
        </row>
        <row r="432">
          <cell r="B432" t="str">
            <v>Gullspång</v>
          </cell>
          <cell r="C432">
            <v>2013</v>
          </cell>
          <cell r="D432">
            <v>0.08</v>
          </cell>
          <cell r="E432" t="str">
            <v>ET</v>
          </cell>
          <cell r="F432" t="str">
            <v>'Bio Energi'</v>
          </cell>
          <cell r="G432">
            <v>2</v>
          </cell>
          <cell r="H432">
            <v>0</v>
          </cell>
          <cell r="I432">
            <v>0</v>
          </cell>
          <cell r="J432" t="str">
            <v>ET</v>
          </cell>
          <cell r="K432" t="str">
            <v>ET</v>
          </cell>
          <cell r="L432" t="str">
            <v>ET</v>
          </cell>
          <cell r="M432" t="str">
            <v>ET</v>
          </cell>
          <cell r="N432" t="str">
            <v>ET</v>
          </cell>
          <cell r="O432" t="str">
            <v>ET</v>
          </cell>
          <cell r="P432" t="str">
            <v>ET</v>
          </cell>
          <cell r="Q432" t="str">
            <v>ET</v>
          </cell>
          <cell r="R432" t="str">
            <v>ET</v>
          </cell>
          <cell r="S432" t="str">
            <v>ET</v>
          </cell>
        </row>
        <row r="433">
          <cell r="B433" t="str">
            <v>Hofors(Värmevärden)</v>
          </cell>
          <cell r="C433">
            <v>2013</v>
          </cell>
          <cell r="D433">
            <v>2.39</v>
          </cell>
          <cell r="E433">
            <v>0</v>
          </cell>
          <cell r="F433" t="str">
            <v>'Bio Energi'</v>
          </cell>
          <cell r="G433">
            <v>2</v>
          </cell>
          <cell r="H433">
            <v>0</v>
          </cell>
          <cell r="I433">
            <v>0</v>
          </cell>
          <cell r="J433" t="str">
            <v>ET</v>
          </cell>
          <cell r="K433" t="str">
            <v>ET</v>
          </cell>
          <cell r="L433" t="str">
            <v>ET</v>
          </cell>
          <cell r="M433" t="str">
            <v>ET</v>
          </cell>
          <cell r="N433" t="str">
            <v>ET</v>
          </cell>
          <cell r="O433" t="str">
            <v>ET</v>
          </cell>
          <cell r="P433" t="str">
            <v>ET</v>
          </cell>
          <cell r="Q433" t="str">
            <v>ET</v>
          </cell>
          <cell r="R433" t="str">
            <v>ET</v>
          </cell>
          <cell r="S433" t="str">
            <v>ET</v>
          </cell>
        </row>
        <row r="434">
          <cell r="B434" t="str">
            <v>Hudiksvall</v>
          </cell>
          <cell r="C434">
            <v>2013</v>
          </cell>
          <cell r="D434">
            <v>5.42</v>
          </cell>
          <cell r="E434">
            <v>0</v>
          </cell>
          <cell r="F434" t="str">
            <v>'Bio Energi'</v>
          </cell>
          <cell r="G434">
            <v>2</v>
          </cell>
          <cell r="H434">
            <v>0</v>
          </cell>
          <cell r="I434">
            <v>0</v>
          </cell>
          <cell r="J434" t="str">
            <v>ET</v>
          </cell>
          <cell r="K434" t="str">
            <v>ET</v>
          </cell>
          <cell r="L434" t="str">
            <v>ET</v>
          </cell>
          <cell r="M434" t="str">
            <v>ET</v>
          </cell>
          <cell r="N434" t="str">
            <v>ET</v>
          </cell>
          <cell r="O434" t="str">
            <v>ET</v>
          </cell>
          <cell r="P434" t="str">
            <v>ET</v>
          </cell>
          <cell r="Q434" t="str">
            <v>ET</v>
          </cell>
          <cell r="R434" t="str">
            <v>ET</v>
          </cell>
          <cell r="S434" t="str">
            <v>ET</v>
          </cell>
        </row>
        <row r="435">
          <cell r="B435" t="str">
            <v>Hällefors</v>
          </cell>
          <cell r="C435">
            <v>2013</v>
          </cell>
          <cell r="D435">
            <v>0.97699999999999998</v>
          </cell>
          <cell r="E435" t="str">
            <v>ET</v>
          </cell>
          <cell r="F435" t="str">
            <v>'Bio Energi'</v>
          </cell>
          <cell r="G435">
            <v>2</v>
          </cell>
          <cell r="H435">
            <v>0</v>
          </cell>
          <cell r="I435">
            <v>0</v>
          </cell>
          <cell r="J435" t="str">
            <v>ET</v>
          </cell>
          <cell r="K435" t="str">
            <v>ET</v>
          </cell>
          <cell r="L435" t="str">
            <v>ET</v>
          </cell>
          <cell r="M435" t="str">
            <v>ET</v>
          </cell>
          <cell r="N435" t="str">
            <v>ET</v>
          </cell>
          <cell r="O435" t="str">
            <v>ET</v>
          </cell>
          <cell r="P435" t="str">
            <v>ET</v>
          </cell>
          <cell r="Q435" t="str">
            <v>ET</v>
          </cell>
          <cell r="R435" t="str">
            <v>ET</v>
          </cell>
          <cell r="S435" t="str">
            <v>ET</v>
          </cell>
        </row>
        <row r="436">
          <cell r="B436" t="str">
            <v>Iggesund</v>
          </cell>
          <cell r="C436">
            <v>2013</v>
          </cell>
          <cell r="D436">
            <v>0.06</v>
          </cell>
          <cell r="E436" t="str">
            <v>ET</v>
          </cell>
          <cell r="F436" t="str">
            <v>'Bio Energi'</v>
          </cell>
          <cell r="G436">
            <v>2</v>
          </cell>
          <cell r="H436">
            <v>0</v>
          </cell>
          <cell r="I436">
            <v>0</v>
          </cell>
          <cell r="J436" t="str">
            <v>ET</v>
          </cell>
          <cell r="K436" t="str">
            <v>ET</v>
          </cell>
          <cell r="L436" t="str">
            <v>ET</v>
          </cell>
          <cell r="M436" t="str">
            <v>ET</v>
          </cell>
          <cell r="N436" t="str">
            <v>ET</v>
          </cell>
          <cell r="O436" t="str">
            <v>ET</v>
          </cell>
          <cell r="P436" t="str">
            <v>ET</v>
          </cell>
          <cell r="Q436" t="str">
            <v>ET</v>
          </cell>
          <cell r="R436" t="str">
            <v>ET</v>
          </cell>
          <cell r="S436" t="str">
            <v>ET</v>
          </cell>
        </row>
        <row r="437">
          <cell r="B437" t="str">
            <v>Kopparberg</v>
          </cell>
          <cell r="C437">
            <v>2013</v>
          </cell>
          <cell r="D437">
            <v>0.32</v>
          </cell>
          <cell r="E437" t="str">
            <v>ET</v>
          </cell>
          <cell r="F437" t="str">
            <v>'Bio Energi'</v>
          </cell>
          <cell r="G437">
            <v>2</v>
          </cell>
          <cell r="H437">
            <v>0</v>
          </cell>
          <cell r="I437">
            <v>0</v>
          </cell>
          <cell r="J437" t="str">
            <v>ET</v>
          </cell>
          <cell r="K437" t="str">
            <v>ET</v>
          </cell>
          <cell r="L437" t="str">
            <v>ET</v>
          </cell>
          <cell r="M437" t="str">
            <v>ET</v>
          </cell>
          <cell r="N437" t="str">
            <v>ET</v>
          </cell>
          <cell r="O437" t="str">
            <v>ET</v>
          </cell>
          <cell r="P437" t="str">
            <v>ET</v>
          </cell>
          <cell r="Q437" t="str">
            <v>ET</v>
          </cell>
          <cell r="R437" t="str">
            <v>ET</v>
          </cell>
          <cell r="S437" t="str">
            <v>ET</v>
          </cell>
        </row>
        <row r="438">
          <cell r="B438" t="str">
            <v>Kristinehamn(Värmevärden)</v>
          </cell>
          <cell r="C438">
            <v>2013</v>
          </cell>
          <cell r="D438">
            <v>2.66</v>
          </cell>
          <cell r="E438" t="str">
            <v>ET</v>
          </cell>
          <cell r="F438" t="str">
            <v>'Bio Energi'</v>
          </cell>
          <cell r="G438">
            <v>2</v>
          </cell>
          <cell r="H438">
            <v>0</v>
          </cell>
          <cell r="I438">
            <v>0</v>
          </cell>
          <cell r="J438" t="str">
            <v>ET</v>
          </cell>
          <cell r="K438" t="str">
            <v>ET</v>
          </cell>
          <cell r="L438" t="str">
            <v>ET</v>
          </cell>
          <cell r="M438" t="str">
            <v>ET</v>
          </cell>
          <cell r="N438" t="str">
            <v>ET</v>
          </cell>
          <cell r="O438" t="str">
            <v>ET</v>
          </cell>
          <cell r="P438" t="str">
            <v>ET</v>
          </cell>
          <cell r="Q438" t="str">
            <v>ET</v>
          </cell>
          <cell r="R438" t="str">
            <v>ET</v>
          </cell>
          <cell r="S438" t="str">
            <v>ET</v>
          </cell>
        </row>
        <row r="439">
          <cell r="B439" t="str">
            <v>Nynäshamn</v>
          </cell>
          <cell r="C439">
            <v>2013</v>
          </cell>
          <cell r="D439">
            <v>1</v>
          </cell>
          <cell r="E439">
            <v>0.65700000000000003</v>
          </cell>
          <cell r="F439" t="str">
            <v>'Bio Energi'</v>
          </cell>
          <cell r="G439">
            <v>2</v>
          </cell>
          <cell r="H439">
            <v>0</v>
          </cell>
          <cell r="I439">
            <v>0</v>
          </cell>
          <cell r="J439" t="str">
            <v>ET</v>
          </cell>
          <cell r="K439" t="str">
            <v>ET</v>
          </cell>
          <cell r="L439" t="str">
            <v>ET</v>
          </cell>
          <cell r="M439" t="str">
            <v>ET</v>
          </cell>
          <cell r="N439" t="str">
            <v>ET</v>
          </cell>
          <cell r="O439" t="str">
            <v>ET</v>
          </cell>
          <cell r="P439" t="str">
            <v>ET</v>
          </cell>
          <cell r="Q439" t="str">
            <v>ET</v>
          </cell>
          <cell r="R439" t="str">
            <v>ET</v>
          </cell>
          <cell r="S439" t="str">
            <v>ET</v>
          </cell>
        </row>
        <row r="440">
          <cell r="B440" t="str">
            <v>Näsviken</v>
          </cell>
          <cell r="C440">
            <v>2013</v>
          </cell>
          <cell r="D440">
            <v>0.05</v>
          </cell>
          <cell r="E440" t="str">
            <v>ET</v>
          </cell>
          <cell r="F440" t="str">
            <v>'Bio Energi'</v>
          </cell>
          <cell r="G440">
            <v>2</v>
          </cell>
          <cell r="H440">
            <v>0</v>
          </cell>
          <cell r="I440">
            <v>0</v>
          </cell>
          <cell r="J440" t="str">
            <v>ET</v>
          </cell>
          <cell r="K440" t="str">
            <v>ET</v>
          </cell>
          <cell r="L440" t="str">
            <v>ET</v>
          </cell>
          <cell r="M440" t="str">
            <v>ET</v>
          </cell>
          <cell r="N440" t="str">
            <v>ET</v>
          </cell>
          <cell r="O440" t="str">
            <v>ET</v>
          </cell>
          <cell r="P440" t="str">
            <v>ET</v>
          </cell>
          <cell r="Q440" t="str">
            <v>ET</v>
          </cell>
          <cell r="R440" t="str">
            <v>ET</v>
          </cell>
          <cell r="S440" t="str">
            <v>ET</v>
          </cell>
        </row>
        <row r="441">
          <cell r="B441" t="str">
            <v>Stöllet</v>
          </cell>
          <cell r="C441">
            <v>2013</v>
          </cell>
          <cell r="D441">
            <v>5.8500000000000003E-2</v>
          </cell>
          <cell r="E441" t="str">
            <v>ET</v>
          </cell>
          <cell r="F441" t="str">
            <v>'Bio Energi'</v>
          </cell>
          <cell r="G441">
            <v>2</v>
          </cell>
          <cell r="H441">
            <v>0</v>
          </cell>
          <cell r="I441">
            <v>0</v>
          </cell>
          <cell r="J441" t="str">
            <v>ET</v>
          </cell>
          <cell r="K441" t="str">
            <v>ET</v>
          </cell>
          <cell r="L441" t="str">
            <v>ET</v>
          </cell>
          <cell r="M441" t="str">
            <v>ET</v>
          </cell>
          <cell r="N441" t="str">
            <v>ET</v>
          </cell>
          <cell r="O441" t="str">
            <v>ET</v>
          </cell>
          <cell r="P441" t="str">
            <v>ET</v>
          </cell>
          <cell r="Q441" t="str">
            <v>ET</v>
          </cell>
          <cell r="R441" t="str">
            <v>ET</v>
          </cell>
          <cell r="S441" t="str">
            <v>ET</v>
          </cell>
        </row>
        <row r="442">
          <cell r="B442" t="str">
            <v xml:space="preserve">Säffle </v>
          </cell>
          <cell r="C442">
            <v>2013</v>
          </cell>
          <cell r="D442">
            <v>0.69</v>
          </cell>
          <cell r="E442" t="str">
            <v>ET</v>
          </cell>
          <cell r="F442" t="str">
            <v>'Bio Energi'</v>
          </cell>
          <cell r="G442">
            <v>2</v>
          </cell>
          <cell r="H442">
            <v>0</v>
          </cell>
          <cell r="I442">
            <v>0</v>
          </cell>
          <cell r="J442" t="str">
            <v>ET</v>
          </cell>
          <cell r="K442" t="str">
            <v>ET</v>
          </cell>
          <cell r="L442" t="str">
            <v>ET</v>
          </cell>
          <cell r="M442" t="str">
            <v>ET</v>
          </cell>
          <cell r="N442" t="str">
            <v>ET</v>
          </cell>
          <cell r="O442" t="str">
            <v>ET</v>
          </cell>
          <cell r="P442" t="str">
            <v>ET</v>
          </cell>
          <cell r="Q442" t="str">
            <v>ET</v>
          </cell>
          <cell r="R442" t="str">
            <v>ET</v>
          </cell>
          <cell r="S442" t="str">
            <v>ET</v>
          </cell>
        </row>
        <row r="443">
          <cell r="B443" t="str">
            <v>Sörforsa</v>
          </cell>
          <cell r="C443">
            <v>2013</v>
          </cell>
          <cell r="D443">
            <v>0.1</v>
          </cell>
          <cell r="E443" t="str">
            <v>ET</v>
          </cell>
          <cell r="F443" t="str">
            <v>'Bio Energi'</v>
          </cell>
          <cell r="G443">
            <v>2</v>
          </cell>
          <cell r="H443">
            <v>0</v>
          </cell>
          <cell r="I443">
            <v>0</v>
          </cell>
          <cell r="J443" t="str">
            <v>ET</v>
          </cell>
          <cell r="K443" t="str">
            <v>ET</v>
          </cell>
          <cell r="L443" t="str">
            <v>ET</v>
          </cell>
          <cell r="M443" t="str">
            <v>ET</v>
          </cell>
          <cell r="N443" t="str">
            <v>ET</v>
          </cell>
          <cell r="O443" t="str">
            <v>ET</v>
          </cell>
          <cell r="P443" t="str">
            <v>ET</v>
          </cell>
          <cell r="Q443" t="str">
            <v>ET</v>
          </cell>
          <cell r="R443" t="str">
            <v>ET</v>
          </cell>
          <cell r="S443" t="str">
            <v>ET</v>
          </cell>
        </row>
        <row r="444">
          <cell r="B444" t="str">
            <v>Torsby</v>
          </cell>
          <cell r="C444">
            <v>2013</v>
          </cell>
          <cell r="D444">
            <v>1.95E-2</v>
          </cell>
          <cell r="E444" t="str">
            <v>ET</v>
          </cell>
          <cell r="F444" t="str">
            <v>'Bio Energi'</v>
          </cell>
          <cell r="G444">
            <v>2</v>
          </cell>
          <cell r="H444">
            <v>0</v>
          </cell>
          <cell r="I444">
            <v>0</v>
          </cell>
          <cell r="J444" t="str">
            <v>ET</v>
          </cell>
          <cell r="K444" t="str">
            <v>ET</v>
          </cell>
          <cell r="L444" t="str">
            <v>ET</v>
          </cell>
          <cell r="M444" t="str">
            <v>ET</v>
          </cell>
          <cell r="N444" t="str">
            <v>ET</v>
          </cell>
          <cell r="O444" t="str">
            <v>ET</v>
          </cell>
          <cell r="P444" t="str">
            <v>ET</v>
          </cell>
          <cell r="Q444" t="str">
            <v>ET</v>
          </cell>
          <cell r="R444" t="str">
            <v>ET</v>
          </cell>
          <cell r="S444" t="str">
            <v>ET</v>
          </cell>
        </row>
        <row r="445">
          <cell r="B445" t="str">
            <v>Örebro Kartongbruk</v>
          </cell>
          <cell r="C445">
            <v>2013</v>
          </cell>
          <cell r="D445" t="str">
            <v>ET</v>
          </cell>
          <cell r="E445" t="str">
            <v>ET</v>
          </cell>
          <cell r="F445" t="str">
            <v>-</v>
          </cell>
          <cell r="G445">
            <v>0</v>
          </cell>
          <cell r="H445">
            <v>0</v>
          </cell>
          <cell r="I445">
            <v>0</v>
          </cell>
          <cell r="J445" t="str">
            <v>ET</v>
          </cell>
          <cell r="K445" t="str">
            <v>ET</v>
          </cell>
          <cell r="L445" t="str">
            <v>ET</v>
          </cell>
          <cell r="M445" t="str">
            <v>ET</v>
          </cell>
          <cell r="N445" t="str">
            <v>ET</v>
          </cell>
          <cell r="O445" t="str">
            <v>ET</v>
          </cell>
          <cell r="P445" t="str">
            <v>ET</v>
          </cell>
          <cell r="Q445" t="str">
            <v>ET</v>
          </cell>
          <cell r="R445" t="str">
            <v>ET</v>
          </cell>
          <cell r="S445" t="str">
            <v>ET</v>
          </cell>
        </row>
        <row r="446">
          <cell r="B446" t="str">
            <v>Övrigt (närvärme, närkyla m m)</v>
          </cell>
          <cell r="C446">
            <v>2013</v>
          </cell>
          <cell r="D446" t="str">
            <v>ET</v>
          </cell>
          <cell r="E446" t="str">
            <v>ET</v>
          </cell>
          <cell r="F446" t="str">
            <v>-</v>
          </cell>
          <cell r="G446">
            <v>0</v>
          </cell>
          <cell r="H446">
            <v>0</v>
          </cell>
          <cell r="I446">
            <v>0</v>
          </cell>
          <cell r="J446" t="str">
            <v>ET</v>
          </cell>
          <cell r="K446" t="str">
            <v>ET</v>
          </cell>
          <cell r="L446" t="str">
            <v>ET</v>
          </cell>
          <cell r="M446" t="str">
            <v>ET</v>
          </cell>
          <cell r="N446" t="str">
            <v>ET</v>
          </cell>
          <cell r="O446" t="str">
            <v>ET</v>
          </cell>
          <cell r="P446" t="str">
            <v>ET</v>
          </cell>
          <cell r="Q446" t="str">
            <v>ET</v>
          </cell>
          <cell r="R446" t="str">
            <v>ET</v>
          </cell>
          <cell r="S446" t="str">
            <v>ET</v>
          </cell>
        </row>
        <row r="447">
          <cell r="B447" t="str">
            <v>Rydaholm</v>
          </cell>
          <cell r="C447">
            <v>2013</v>
          </cell>
          <cell r="D447" t="str">
            <v>ET</v>
          </cell>
          <cell r="E447" t="str">
            <v>ET</v>
          </cell>
          <cell r="F447" t="str">
            <v>ET</v>
          </cell>
          <cell r="G447">
            <v>2.23</v>
          </cell>
          <cell r="H447">
            <v>258</v>
          </cell>
          <cell r="I447">
            <v>0.33</v>
          </cell>
          <cell r="J447" t="str">
            <v>ET</v>
          </cell>
          <cell r="K447" t="str">
            <v>ET</v>
          </cell>
          <cell r="L447" t="str">
            <v>ET</v>
          </cell>
          <cell r="M447" t="str">
            <v>ET</v>
          </cell>
          <cell r="N447" t="str">
            <v>ET</v>
          </cell>
          <cell r="O447" t="str">
            <v>ET</v>
          </cell>
          <cell r="P447" t="str">
            <v>ET</v>
          </cell>
          <cell r="Q447" t="str">
            <v>ET</v>
          </cell>
          <cell r="R447" t="str">
            <v>ET</v>
          </cell>
          <cell r="S447" t="str">
            <v>ET</v>
          </cell>
        </row>
        <row r="448">
          <cell r="B448" t="str">
            <v>Värnamo</v>
          </cell>
          <cell r="C448">
            <v>2013</v>
          </cell>
          <cell r="D448">
            <v>8</v>
          </cell>
          <cell r="E448" t="str">
            <v>ET</v>
          </cell>
          <cell r="F448" t="str">
            <v>'Vattenkraft 100 %'</v>
          </cell>
          <cell r="G448">
            <v>2.23</v>
          </cell>
          <cell r="H448">
            <v>258</v>
          </cell>
          <cell r="I448">
            <v>0</v>
          </cell>
          <cell r="J448" t="str">
            <v>ET</v>
          </cell>
          <cell r="K448" t="str">
            <v>ET</v>
          </cell>
          <cell r="L448" t="str">
            <v>ET</v>
          </cell>
          <cell r="M448" t="str">
            <v>ET</v>
          </cell>
          <cell r="N448" t="str">
            <v>ET</v>
          </cell>
          <cell r="O448" t="str">
            <v>ET</v>
          </cell>
          <cell r="P448" t="str">
            <v>ET</v>
          </cell>
          <cell r="Q448" t="str">
            <v>ET</v>
          </cell>
          <cell r="R448" t="str">
            <v>ET</v>
          </cell>
          <cell r="S448">
            <v>3</v>
          </cell>
        </row>
        <row r="449">
          <cell r="B449" t="str">
            <v>Fagersta</v>
          </cell>
          <cell r="C449">
            <v>2013</v>
          </cell>
          <cell r="D449">
            <v>3.44</v>
          </cell>
          <cell r="E449" t="str">
            <v>ET</v>
          </cell>
          <cell r="F449" t="str">
            <v>'EPD Vattenfall. Vattenkraft'</v>
          </cell>
          <cell r="G449">
            <v>1.1000000000000001</v>
          </cell>
          <cell r="H449">
            <v>9.9</v>
          </cell>
          <cell r="I449">
            <v>0</v>
          </cell>
          <cell r="J449" t="str">
            <v>ET</v>
          </cell>
          <cell r="K449" t="str">
            <v>ET</v>
          </cell>
          <cell r="L449" t="str">
            <v>ET</v>
          </cell>
          <cell r="M449" t="str">
            <v>ET</v>
          </cell>
          <cell r="N449" t="str">
            <v>ET</v>
          </cell>
          <cell r="O449" t="str">
            <v>ET</v>
          </cell>
          <cell r="P449" t="str">
            <v>ET</v>
          </cell>
          <cell r="Q449" t="str">
            <v>ET</v>
          </cell>
          <cell r="R449" t="str">
            <v>ET</v>
          </cell>
          <cell r="S449" t="str">
            <v>ET</v>
          </cell>
        </row>
        <row r="450">
          <cell r="B450" t="str">
            <v>Grängesberg</v>
          </cell>
          <cell r="C450">
            <v>2013</v>
          </cell>
          <cell r="D450">
            <v>0.32100000000000001</v>
          </cell>
          <cell r="E450" t="str">
            <v>ET</v>
          </cell>
          <cell r="F450" t="str">
            <v>'EPD Vattenfalls vattenkraft'</v>
          </cell>
          <cell r="G450">
            <v>1.1000000000000001</v>
          </cell>
          <cell r="H450">
            <v>9.9</v>
          </cell>
          <cell r="I450">
            <v>0</v>
          </cell>
          <cell r="J450" t="str">
            <v>ET</v>
          </cell>
          <cell r="K450" t="str">
            <v>ET</v>
          </cell>
          <cell r="L450" t="str">
            <v>ET</v>
          </cell>
          <cell r="M450" t="str">
            <v>ET</v>
          </cell>
          <cell r="N450" t="str">
            <v>ET</v>
          </cell>
          <cell r="O450" t="str">
            <v>ET</v>
          </cell>
          <cell r="P450" t="str">
            <v>ET</v>
          </cell>
          <cell r="Q450" t="str">
            <v>ET</v>
          </cell>
          <cell r="R450" t="str">
            <v>ET</v>
          </cell>
          <cell r="S450" t="str">
            <v>ET</v>
          </cell>
        </row>
        <row r="451">
          <cell r="B451" t="str">
            <v>Ludvika</v>
          </cell>
          <cell r="C451">
            <v>2013</v>
          </cell>
          <cell r="D451">
            <v>4.0119999999999996</v>
          </cell>
          <cell r="E451" t="str">
            <v>ET</v>
          </cell>
          <cell r="F451" t="str">
            <v>'EPD Vattenfall. vattenkraft'</v>
          </cell>
          <cell r="G451">
            <v>1.1000000000000001</v>
          </cell>
          <cell r="H451">
            <v>9.9</v>
          </cell>
          <cell r="I451">
            <v>0</v>
          </cell>
          <cell r="J451" t="str">
            <v>ET</v>
          </cell>
          <cell r="K451" t="str">
            <v>ET</v>
          </cell>
          <cell r="L451" t="str">
            <v>ET</v>
          </cell>
          <cell r="M451" t="str">
            <v>ET</v>
          </cell>
          <cell r="N451" t="str">
            <v>ET</v>
          </cell>
          <cell r="O451" t="str">
            <v>ET</v>
          </cell>
          <cell r="P451" t="str">
            <v>ET</v>
          </cell>
          <cell r="Q451" t="str">
            <v>ET</v>
          </cell>
          <cell r="R451" t="str">
            <v>ET</v>
          </cell>
          <cell r="S451" t="str">
            <v>ET</v>
          </cell>
        </row>
        <row r="452">
          <cell r="B452" t="str">
            <v>Norberg</v>
          </cell>
          <cell r="C452">
            <v>2013</v>
          </cell>
          <cell r="D452" t="str">
            <v>ET</v>
          </cell>
          <cell r="E452" t="str">
            <v>ET</v>
          </cell>
          <cell r="F452" t="str">
            <v>-</v>
          </cell>
          <cell r="G452">
            <v>2.23</v>
          </cell>
          <cell r="H452">
            <v>258</v>
          </cell>
          <cell r="I452">
            <v>0.33</v>
          </cell>
          <cell r="J452" t="str">
            <v>ET</v>
          </cell>
          <cell r="K452" t="str">
            <v>ET</v>
          </cell>
          <cell r="L452" t="str">
            <v>ET</v>
          </cell>
          <cell r="M452" t="str">
            <v>ET</v>
          </cell>
          <cell r="N452" t="str">
            <v>ET</v>
          </cell>
          <cell r="O452" t="str">
            <v>ET</v>
          </cell>
          <cell r="P452" t="str">
            <v>ET</v>
          </cell>
          <cell r="Q452" t="str">
            <v>ET</v>
          </cell>
          <cell r="R452" t="str">
            <v>ET</v>
          </cell>
          <cell r="S452" t="str">
            <v>ET</v>
          </cell>
        </row>
        <row r="453">
          <cell r="B453" t="str">
            <v>Ankarsrum</v>
          </cell>
          <cell r="C453">
            <v>2013</v>
          </cell>
          <cell r="D453">
            <v>0.21</v>
          </cell>
          <cell r="E453" t="str">
            <v>ET</v>
          </cell>
          <cell r="F453" t="str">
            <v>'DS'</v>
          </cell>
          <cell r="G453">
            <v>2.23</v>
          </cell>
          <cell r="H453">
            <v>258</v>
          </cell>
          <cell r="I453">
            <v>0.33</v>
          </cell>
          <cell r="J453" t="str">
            <v>ET</v>
          </cell>
          <cell r="K453" t="str">
            <v>ET</v>
          </cell>
          <cell r="L453" t="str">
            <v>ET</v>
          </cell>
          <cell r="M453" t="str">
            <v>ET</v>
          </cell>
          <cell r="N453" t="str">
            <v>ET</v>
          </cell>
          <cell r="O453" t="str">
            <v>ET</v>
          </cell>
          <cell r="P453" t="str">
            <v>ET</v>
          </cell>
          <cell r="Q453" t="str">
            <v>ET</v>
          </cell>
          <cell r="R453" t="str">
            <v>ET</v>
          </cell>
          <cell r="S453" t="str">
            <v>ET</v>
          </cell>
        </row>
        <row r="454">
          <cell r="B454" t="str">
            <v>Gamleby</v>
          </cell>
          <cell r="C454">
            <v>2013</v>
          </cell>
          <cell r="D454">
            <v>0.91300000000000003</v>
          </cell>
          <cell r="E454" t="str">
            <v>ET</v>
          </cell>
          <cell r="F454" t="str">
            <v>-</v>
          </cell>
          <cell r="G454">
            <v>2.23</v>
          </cell>
          <cell r="H454">
            <v>258</v>
          </cell>
          <cell r="I454">
            <v>0.33</v>
          </cell>
          <cell r="J454" t="str">
            <v>ET</v>
          </cell>
          <cell r="K454" t="str">
            <v>ET</v>
          </cell>
          <cell r="L454" t="str">
            <v>ET</v>
          </cell>
          <cell r="M454" t="str">
            <v>ET</v>
          </cell>
          <cell r="N454" t="str">
            <v>ET</v>
          </cell>
          <cell r="O454" t="str">
            <v>ET</v>
          </cell>
          <cell r="P454" t="str">
            <v>ET</v>
          </cell>
          <cell r="Q454" t="str">
            <v>ET</v>
          </cell>
          <cell r="R454" t="str">
            <v>ET</v>
          </cell>
          <cell r="S454" t="str">
            <v>ET</v>
          </cell>
        </row>
        <row r="455">
          <cell r="B455" t="str">
            <v>Västervik</v>
          </cell>
          <cell r="C455">
            <v>2013</v>
          </cell>
          <cell r="D455">
            <v>9.2840000000000007</v>
          </cell>
          <cell r="E455" t="str">
            <v>ET</v>
          </cell>
          <cell r="F455" t="str">
            <v>-</v>
          </cell>
          <cell r="G455">
            <v>2.23</v>
          </cell>
          <cell r="H455">
            <v>258</v>
          </cell>
          <cell r="I455">
            <v>0.33</v>
          </cell>
          <cell r="J455" t="str">
            <v>ET</v>
          </cell>
          <cell r="K455" t="str">
            <v>ET</v>
          </cell>
          <cell r="L455" t="str">
            <v>ET</v>
          </cell>
          <cell r="M455" t="str">
            <v>ET</v>
          </cell>
          <cell r="N455" t="str">
            <v>ET</v>
          </cell>
          <cell r="O455" t="str">
            <v>ET</v>
          </cell>
          <cell r="P455" t="str">
            <v>ET</v>
          </cell>
          <cell r="Q455" t="str">
            <v>ET</v>
          </cell>
          <cell r="R455" t="str">
            <v>ET</v>
          </cell>
          <cell r="S455" t="str">
            <v>ET</v>
          </cell>
        </row>
        <row r="456">
          <cell r="B456" t="str">
            <v>Braås</v>
          </cell>
          <cell r="C456">
            <v>2013</v>
          </cell>
          <cell r="D456">
            <v>0.56000000000000005</v>
          </cell>
          <cell r="E456" t="str">
            <v>ET</v>
          </cell>
          <cell r="F456" t="str">
            <v>'Bra miljöval'</v>
          </cell>
          <cell r="G456">
            <v>2.23</v>
          </cell>
          <cell r="H456">
            <v>258</v>
          </cell>
          <cell r="I456">
            <v>0.33</v>
          </cell>
          <cell r="J456" t="str">
            <v>ET</v>
          </cell>
          <cell r="K456" t="str">
            <v>ET</v>
          </cell>
          <cell r="L456" t="str">
            <v>ET</v>
          </cell>
          <cell r="M456" t="str">
            <v>ET</v>
          </cell>
          <cell r="N456" t="str">
            <v>ET</v>
          </cell>
          <cell r="O456" t="str">
            <v>ET</v>
          </cell>
          <cell r="P456" t="str">
            <v>ET</v>
          </cell>
          <cell r="Q456" t="str">
            <v>ET</v>
          </cell>
          <cell r="R456" t="str">
            <v>ET</v>
          </cell>
          <cell r="S456" t="str">
            <v>ET</v>
          </cell>
        </row>
        <row r="457">
          <cell r="B457" t="str">
            <v>Ingelstad</v>
          </cell>
          <cell r="C457">
            <v>2013</v>
          </cell>
          <cell r="D457">
            <v>0.29699999999999999</v>
          </cell>
          <cell r="E457" t="str">
            <v>ET</v>
          </cell>
          <cell r="F457" t="str">
            <v>'Bra miljöval'</v>
          </cell>
          <cell r="G457">
            <v>2.23</v>
          </cell>
          <cell r="H457">
            <v>258</v>
          </cell>
          <cell r="I457">
            <v>0.33</v>
          </cell>
          <cell r="J457" t="str">
            <v>ET</v>
          </cell>
          <cell r="K457" t="str">
            <v>ET</v>
          </cell>
          <cell r="L457" t="str">
            <v>ET</v>
          </cell>
          <cell r="M457" t="str">
            <v>ET</v>
          </cell>
          <cell r="N457" t="str">
            <v>ET</v>
          </cell>
          <cell r="O457" t="str">
            <v>ET</v>
          </cell>
          <cell r="P457" t="str">
            <v>ET</v>
          </cell>
          <cell r="Q457" t="str">
            <v>ET</v>
          </cell>
          <cell r="R457" t="str">
            <v>ET</v>
          </cell>
          <cell r="S457" t="str">
            <v>ET</v>
          </cell>
        </row>
        <row r="458">
          <cell r="B458" t="str">
            <v>Rottne</v>
          </cell>
          <cell r="C458">
            <v>2013</v>
          </cell>
          <cell r="D458">
            <v>0.38900000000000001</v>
          </cell>
          <cell r="E458" t="str">
            <v>ET</v>
          </cell>
          <cell r="F458" t="str">
            <v>'Bra miljöval'</v>
          </cell>
          <cell r="G458">
            <v>2.23</v>
          </cell>
          <cell r="H458">
            <v>258</v>
          </cell>
          <cell r="I458">
            <v>0.33</v>
          </cell>
          <cell r="J458" t="str">
            <v>ET</v>
          </cell>
          <cell r="K458" t="str">
            <v>ET</v>
          </cell>
          <cell r="L458" t="str">
            <v>ET</v>
          </cell>
          <cell r="M458" t="str">
            <v>ET</v>
          </cell>
          <cell r="N458" t="str">
            <v>ET</v>
          </cell>
          <cell r="O458" t="str">
            <v>ET</v>
          </cell>
          <cell r="P458" t="str">
            <v>ET</v>
          </cell>
          <cell r="Q458" t="str">
            <v>ET</v>
          </cell>
          <cell r="R458" t="str">
            <v>ET</v>
          </cell>
          <cell r="S458" t="str">
            <v>ET</v>
          </cell>
        </row>
        <row r="459">
          <cell r="B459" t="str">
            <v>Växjö</v>
          </cell>
          <cell r="C459">
            <v>2013</v>
          </cell>
          <cell r="D459">
            <v>3.04</v>
          </cell>
          <cell r="E459">
            <v>28.31</v>
          </cell>
          <cell r="F459" t="str">
            <v>'Bra miljöval'</v>
          </cell>
          <cell r="G459">
            <v>2.23</v>
          </cell>
          <cell r="H459">
            <v>258</v>
          </cell>
          <cell r="I459">
            <v>0.33</v>
          </cell>
          <cell r="J459" t="str">
            <v>ET</v>
          </cell>
          <cell r="K459" t="str">
            <v>ET</v>
          </cell>
          <cell r="L459" t="str">
            <v>ET</v>
          </cell>
          <cell r="M459" t="str">
            <v>ET</v>
          </cell>
          <cell r="N459" t="str">
            <v>ET</v>
          </cell>
          <cell r="O459" t="str">
            <v>ET</v>
          </cell>
          <cell r="P459" t="str">
            <v>ET</v>
          </cell>
          <cell r="Q459" t="str">
            <v>ET</v>
          </cell>
          <cell r="R459" t="str">
            <v>ET</v>
          </cell>
          <cell r="S459" t="str">
            <v>ET</v>
          </cell>
        </row>
        <row r="460">
          <cell r="B460" t="str">
            <v>Ystad</v>
          </cell>
          <cell r="C460">
            <v>2013</v>
          </cell>
          <cell r="D460">
            <v>3.69</v>
          </cell>
          <cell r="E460">
            <v>0</v>
          </cell>
          <cell r="F460" t="str">
            <v>-</v>
          </cell>
          <cell r="G460">
            <v>2.23</v>
          </cell>
          <cell r="H460">
            <v>258</v>
          </cell>
          <cell r="I460">
            <v>0.33</v>
          </cell>
          <cell r="J460" t="str">
            <v>ET</v>
          </cell>
          <cell r="K460" t="str">
            <v>ET</v>
          </cell>
          <cell r="L460" t="str">
            <v>ET</v>
          </cell>
          <cell r="M460" t="str">
            <v>ET</v>
          </cell>
          <cell r="N460" t="str">
            <v>ET</v>
          </cell>
          <cell r="O460" t="str">
            <v>ET</v>
          </cell>
          <cell r="P460" t="str">
            <v>ET</v>
          </cell>
          <cell r="Q460" t="str">
            <v>ET</v>
          </cell>
          <cell r="R460" t="str">
            <v>ET</v>
          </cell>
          <cell r="S460" t="str">
            <v>ET</v>
          </cell>
        </row>
        <row r="461">
          <cell r="B461" t="str">
            <v>Fränsta</v>
          </cell>
          <cell r="C461">
            <v>2013</v>
          </cell>
          <cell r="D461" t="str">
            <v>-</v>
          </cell>
          <cell r="E461" t="str">
            <v>-</v>
          </cell>
          <cell r="F461" t="str">
            <v>-</v>
          </cell>
          <cell r="G461" t="str">
            <v>-</v>
          </cell>
          <cell r="H461" t="str">
            <v>-</v>
          </cell>
          <cell r="I461" t="str">
            <v>-</v>
          </cell>
          <cell r="J461" t="str">
            <v>-</v>
          </cell>
          <cell r="K461" t="str">
            <v>-</v>
          </cell>
          <cell r="L461" t="str">
            <v>-</v>
          </cell>
          <cell r="M461" t="str">
            <v>-</v>
          </cell>
          <cell r="N461" t="str">
            <v>-</v>
          </cell>
          <cell r="O461" t="str">
            <v>-</v>
          </cell>
          <cell r="P461" t="str">
            <v>-</v>
          </cell>
          <cell r="Q461" t="str">
            <v>-</v>
          </cell>
          <cell r="R461" t="str">
            <v>-</v>
          </cell>
          <cell r="S461" t="str">
            <v>-</v>
          </cell>
        </row>
        <row r="462">
          <cell r="B462" t="str">
            <v>Ljungaverk</v>
          </cell>
          <cell r="C462">
            <v>2013</v>
          </cell>
          <cell r="D462" t="str">
            <v>-</v>
          </cell>
          <cell r="E462" t="str">
            <v>-</v>
          </cell>
          <cell r="F462" t="str">
            <v>-</v>
          </cell>
          <cell r="G462" t="str">
            <v>-</v>
          </cell>
          <cell r="H462" t="str">
            <v>-</v>
          </cell>
          <cell r="I462" t="str">
            <v>-</v>
          </cell>
          <cell r="J462" t="str">
            <v>-</v>
          </cell>
          <cell r="K462" t="str">
            <v>-</v>
          </cell>
          <cell r="L462" t="str">
            <v>-</v>
          </cell>
          <cell r="M462" t="str">
            <v>-</v>
          </cell>
          <cell r="N462" t="str">
            <v>-</v>
          </cell>
          <cell r="O462" t="str">
            <v>-</v>
          </cell>
          <cell r="P462" t="str">
            <v>-</v>
          </cell>
          <cell r="Q462" t="str">
            <v>-</v>
          </cell>
          <cell r="R462" t="str">
            <v>-</v>
          </cell>
          <cell r="S462" t="str">
            <v>-</v>
          </cell>
        </row>
        <row r="463">
          <cell r="B463" t="str">
            <v>Ånge</v>
          </cell>
          <cell r="C463">
            <v>2013</v>
          </cell>
          <cell r="D463" t="str">
            <v>-</v>
          </cell>
          <cell r="E463" t="str">
            <v>-</v>
          </cell>
          <cell r="F463" t="str">
            <v>-</v>
          </cell>
          <cell r="G463" t="str">
            <v>-</v>
          </cell>
          <cell r="H463" t="str">
            <v>-</v>
          </cell>
          <cell r="I463" t="str">
            <v>-</v>
          </cell>
          <cell r="J463" t="str">
            <v>-</v>
          </cell>
          <cell r="K463" t="str">
            <v>-</v>
          </cell>
          <cell r="L463" t="str">
            <v>-</v>
          </cell>
          <cell r="M463" t="str">
            <v>-</v>
          </cell>
          <cell r="N463" t="str">
            <v>-</v>
          </cell>
          <cell r="O463" t="str">
            <v>-</v>
          </cell>
          <cell r="P463" t="str">
            <v>-</v>
          </cell>
          <cell r="Q463" t="str">
            <v>-</v>
          </cell>
          <cell r="R463" t="str">
            <v>-</v>
          </cell>
          <cell r="S463" t="str">
            <v>-</v>
          </cell>
        </row>
        <row r="464">
          <cell r="B464" t="str">
            <v>Älvsbyn</v>
          </cell>
          <cell r="C464">
            <v>2013</v>
          </cell>
          <cell r="D464" t="str">
            <v>-</v>
          </cell>
          <cell r="E464" t="str">
            <v>-</v>
          </cell>
          <cell r="F464" t="str">
            <v>-</v>
          </cell>
          <cell r="G464" t="str">
            <v>-</v>
          </cell>
          <cell r="H464" t="str">
            <v>-</v>
          </cell>
          <cell r="I464" t="str">
            <v>-</v>
          </cell>
          <cell r="J464" t="str">
            <v>-</v>
          </cell>
          <cell r="K464" t="str">
            <v>-</v>
          </cell>
          <cell r="L464" t="str">
            <v>-</v>
          </cell>
          <cell r="M464" t="str">
            <v>-</v>
          </cell>
          <cell r="N464" t="str">
            <v>-</v>
          </cell>
          <cell r="O464" t="str">
            <v>-</v>
          </cell>
          <cell r="P464" t="str">
            <v>-</v>
          </cell>
          <cell r="Q464" t="str">
            <v>-</v>
          </cell>
          <cell r="R464" t="str">
            <v>-</v>
          </cell>
          <cell r="S464" t="str">
            <v>-</v>
          </cell>
        </row>
        <row r="465">
          <cell r="B465" t="str">
            <v>Helsingborg</v>
          </cell>
          <cell r="C465">
            <v>2013</v>
          </cell>
          <cell r="D465">
            <v>11.557</v>
          </cell>
          <cell r="E465">
            <v>32</v>
          </cell>
          <cell r="F465" t="str">
            <v>'Bra Miljöval'</v>
          </cell>
          <cell r="G465">
            <v>1.1000000000000001</v>
          </cell>
          <cell r="H465">
            <v>0</v>
          </cell>
          <cell r="I465">
            <v>0</v>
          </cell>
          <cell r="J465">
            <v>11.323</v>
          </cell>
          <cell r="K465">
            <v>0.06</v>
          </cell>
          <cell r="L465">
            <v>20.13</v>
          </cell>
          <cell r="M465">
            <v>3.04</v>
          </cell>
          <cell r="N465">
            <v>0</v>
          </cell>
          <cell r="O465">
            <v>93</v>
          </cell>
          <cell r="P465">
            <v>0.19</v>
          </cell>
          <cell r="Q465">
            <v>30.8</v>
          </cell>
          <cell r="R465">
            <v>9.9600000000000009</v>
          </cell>
          <cell r="S465">
            <v>15</v>
          </cell>
        </row>
        <row r="466">
          <cell r="B466" t="str">
            <v>Hjärnarp</v>
          </cell>
          <cell r="C466">
            <v>2013</v>
          </cell>
          <cell r="D466">
            <v>6.1400000000000003E-2</v>
          </cell>
          <cell r="E466" t="str">
            <v>ET</v>
          </cell>
          <cell r="F466" t="str">
            <v>-</v>
          </cell>
          <cell r="G466">
            <v>2.23</v>
          </cell>
          <cell r="H466">
            <v>258</v>
          </cell>
          <cell r="I466">
            <v>0.33</v>
          </cell>
          <cell r="J466" t="str">
            <v>ET</v>
          </cell>
          <cell r="K466" t="str">
            <v>ET</v>
          </cell>
          <cell r="L466" t="str">
            <v>ET</v>
          </cell>
          <cell r="M466" t="str">
            <v>ET</v>
          </cell>
          <cell r="N466" t="str">
            <v>ET</v>
          </cell>
          <cell r="O466" t="str">
            <v>ET</v>
          </cell>
          <cell r="P466" t="str">
            <v>ET</v>
          </cell>
          <cell r="Q466" t="str">
            <v>ET</v>
          </cell>
          <cell r="R466" t="str">
            <v>ET</v>
          </cell>
          <cell r="S466" t="str">
            <v>ET</v>
          </cell>
        </row>
        <row r="467">
          <cell r="B467" t="str">
            <v>Vejbystrand</v>
          </cell>
          <cell r="C467">
            <v>2013</v>
          </cell>
          <cell r="D467">
            <v>0.23</v>
          </cell>
          <cell r="E467" t="str">
            <v>ET</v>
          </cell>
          <cell r="F467" t="str">
            <v>-</v>
          </cell>
          <cell r="G467">
            <v>2.23</v>
          </cell>
          <cell r="H467">
            <v>258</v>
          </cell>
          <cell r="I467">
            <v>0.33</v>
          </cell>
          <cell r="J467" t="str">
            <v>ET</v>
          </cell>
          <cell r="K467" t="str">
            <v>ET</v>
          </cell>
          <cell r="L467" t="str">
            <v>ET</v>
          </cell>
          <cell r="M467" t="str">
            <v>ET</v>
          </cell>
          <cell r="N467" t="str">
            <v>ET</v>
          </cell>
          <cell r="O467" t="str">
            <v>ET</v>
          </cell>
          <cell r="P467" t="str">
            <v>ET</v>
          </cell>
          <cell r="Q467" t="str">
            <v>ET</v>
          </cell>
          <cell r="R467" t="str">
            <v>ET</v>
          </cell>
          <cell r="S467" t="str">
            <v>ET</v>
          </cell>
        </row>
        <row r="468">
          <cell r="B468" t="str">
            <v>Ängelholm</v>
          </cell>
          <cell r="C468">
            <v>2013</v>
          </cell>
          <cell r="D468">
            <v>9.8390000000000004</v>
          </cell>
          <cell r="E468" t="str">
            <v>ET</v>
          </cell>
          <cell r="F468" t="str">
            <v>'Bra miljöval'</v>
          </cell>
          <cell r="G468">
            <v>1.1000000000000001</v>
          </cell>
          <cell r="H468">
            <v>0</v>
          </cell>
          <cell r="I468">
            <v>0</v>
          </cell>
          <cell r="J468" t="str">
            <v>ET</v>
          </cell>
          <cell r="K468" t="str">
            <v>ET</v>
          </cell>
          <cell r="L468" t="str">
            <v>ET</v>
          </cell>
          <cell r="M468" t="str">
            <v>ET</v>
          </cell>
          <cell r="N468" t="str">
            <v>ET</v>
          </cell>
          <cell r="O468" t="str">
            <v>ET</v>
          </cell>
          <cell r="P468" t="str">
            <v>ET</v>
          </cell>
          <cell r="Q468" t="str">
            <v>ET</v>
          </cell>
          <cell r="R468" t="str">
            <v>ET</v>
          </cell>
          <cell r="S468" t="str">
            <v>ET</v>
          </cell>
        </row>
        <row r="469">
          <cell r="B469" t="str">
            <v>Örkelljunga</v>
          </cell>
          <cell r="C469">
            <v>2013</v>
          </cell>
          <cell r="D469" t="str">
            <v>ET</v>
          </cell>
          <cell r="E469" t="str">
            <v>ET</v>
          </cell>
          <cell r="F469" t="str">
            <v>-</v>
          </cell>
          <cell r="G469">
            <v>2.23</v>
          </cell>
          <cell r="H469">
            <v>258</v>
          </cell>
          <cell r="I469">
            <v>0.33</v>
          </cell>
          <cell r="J469" t="str">
            <v>ET</v>
          </cell>
          <cell r="K469" t="str">
            <v>ET</v>
          </cell>
          <cell r="L469" t="str">
            <v>ET</v>
          </cell>
          <cell r="M469" t="str">
            <v>ET</v>
          </cell>
          <cell r="N469" t="str">
            <v>ET</v>
          </cell>
          <cell r="O469" t="str">
            <v>ET</v>
          </cell>
          <cell r="P469" t="str">
            <v>ET</v>
          </cell>
          <cell r="Q469" t="str">
            <v>ET</v>
          </cell>
          <cell r="R469" t="str">
            <v>ET</v>
          </cell>
          <cell r="S469" t="str">
            <v>ET</v>
          </cell>
        </row>
        <row r="470">
          <cell r="B470" t="str">
            <v>Simrishamn</v>
          </cell>
          <cell r="C470">
            <v>2013</v>
          </cell>
          <cell r="D470">
            <v>1.7</v>
          </cell>
          <cell r="E470" t="str">
            <v>ET</v>
          </cell>
          <cell r="F470" t="str">
            <v>-</v>
          </cell>
          <cell r="G470">
            <v>2.23</v>
          </cell>
          <cell r="H470">
            <v>258</v>
          </cell>
          <cell r="I470">
            <v>0.33</v>
          </cell>
          <cell r="J470" t="str">
            <v>ET</v>
          </cell>
          <cell r="K470" t="str">
            <v>ET</v>
          </cell>
          <cell r="L470" t="str">
            <v>ET</v>
          </cell>
          <cell r="M470" t="str">
            <v>ET</v>
          </cell>
          <cell r="N470" t="str">
            <v>ET</v>
          </cell>
          <cell r="O470" t="str">
            <v>ET</v>
          </cell>
          <cell r="P470" t="str">
            <v>ET</v>
          </cell>
          <cell r="Q470" t="str">
            <v>ET</v>
          </cell>
          <cell r="R470" t="str">
            <v>ET</v>
          </cell>
          <cell r="S470" t="str">
            <v>ET</v>
          </cell>
        </row>
        <row r="471">
          <cell r="B471" t="str">
            <v>Bjästa</v>
          </cell>
          <cell r="C471">
            <v>2013</v>
          </cell>
          <cell r="D471">
            <v>0.27026</v>
          </cell>
          <cell r="E471" t="str">
            <v>ET</v>
          </cell>
          <cell r="F471" t="str">
            <v>'Hörneborgsel'</v>
          </cell>
          <cell r="G471">
            <v>1.1000000000000001</v>
          </cell>
          <cell r="H471">
            <v>0</v>
          </cell>
          <cell r="I471">
            <v>0</v>
          </cell>
          <cell r="J471" t="str">
            <v>ET</v>
          </cell>
          <cell r="K471" t="str">
            <v>ET</v>
          </cell>
          <cell r="L471" t="str">
            <v>ET</v>
          </cell>
          <cell r="M471" t="str">
            <v>ET</v>
          </cell>
          <cell r="N471" t="str">
            <v>ET</v>
          </cell>
          <cell r="O471" t="str">
            <v>ET</v>
          </cell>
          <cell r="P471" t="str">
            <v>ET</v>
          </cell>
          <cell r="Q471" t="str">
            <v>ET</v>
          </cell>
          <cell r="R471" t="str">
            <v>ET</v>
          </cell>
          <cell r="S471" t="str">
            <v>ET</v>
          </cell>
        </row>
        <row r="472">
          <cell r="B472" t="str">
            <v>Bredbyn</v>
          </cell>
          <cell r="C472">
            <v>2013</v>
          </cell>
          <cell r="D472" t="str">
            <v>ET</v>
          </cell>
          <cell r="E472" t="str">
            <v>ET</v>
          </cell>
          <cell r="F472" t="str">
            <v>'Hörneborgsel'</v>
          </cell>
          <cell r="G472">
            <v>1.1000000000000001</v>
          </cell>
          <cell r="H472">
            <v>0</v>
          </cell>
          <cell r="I472">
            <v>0</v>
          </cell>
          <cell r="J472" t="str">
            <v>ET</v>
          </cell>
          <cell r="K472" t="str">
            <v>ET</v>
          </cell>
          <cell r="L472" t="str">
            <v>ET</v>
          </cell>
          <cell r="M472" t="str">
            <v>ET</v>
          </cell>
          <cell r="N472" t="str">
            <v>ET</v>
          </cell>
          <cell r="O472" t="str">
            <v>ET</v>
          </cell>
          <cell r="P472" t="str">
            <v>ET</v>
          </cell>
          <cell r="Q472" t="str">
            <v>ET</v>
          </cell>
          <cell r="R472" t="str">
            <v>ET</v>
          </cell>
          <cell r="S472" t="str">
            <v>ET</v>
          </cell>
        </row>
        <row r="473">
          <cell r="B473" t="str">
            <v>Hampnäs</v>
          </cell>
          <cell r="C473">
            <v>2013</v>
          </cell>
          <cell r="D473" t="str">
            <v>ET</v>
          </cell>
          <cell r="E473" t="str">
            <v>ET</v>
          </cell>
          <cell r="F473" t="str">
            <v>-</v>
          </cell>
          <cell r="G473">
            <v>2.23</v>
          </cell>
          <cell r="H473">
            <v>258</v>
          </cell>
          <cell r="I473">
            <v>0.33</v>
          </cell>
          <cell r="J473" t="str">
            <v>ET</v>
          </cell>
          <cell r="K473" t="str">
            <v>ET</v>
          </cell>
          <cell r="L473" t="str">
            <v>ET</v>
          </cell>
          <cell r="M473" t="str">
            <v>ET</v>
          </cell>
          <cell r="N473" t="str">
            <v>ET</v>
          </cell>
          <cell r="O473" t="str">
            <v>ET</v>
          </cell>
          <cell r="P473" t="str">
            <v>ET</v>
          </cell>
          <cell r="Q473" t="str">
            <v>ET</v>
          </cell>
          <cell r="R473" t="str">
            <v>ET</v>
          </cell>
          <cell r="S473" t="str">
            <v>ET</v>
          </cell>
        </row>
        <row r="474">
          <cell r="B474" t="str">
            <v>Husum</v>
          </cell>
          <cell r="C474">
            <v>2013</v>
          </cell>
          <cell r="D474" t="str">
            <v>ET</v>
          </cell>
          <cell r="E474" t="str">
            <v>ET</v>
          </cell>
          <cell r="F474" t="str">
            <v>-</v>
          </cell>
          <cell r="G474">
            <v>2.23</v>
          </cell>
          <cell r="H474">
            <v>258</v>
          </cell>
          <cell r="I474">
            <v>0.33</v>
          </cell>
          <cell r="J474" t="str">
            <v>ET</v>
          </cell>
          <cell r="K474" t="str">
            <v>ET</v>
          </cell>
          <cell r="L474" t="str">
            <v>ET</v>
          </cell>
          <cell r="M474" t="str">
            <v>ET</v>
          </cell>
          <cell r="N474" t="str">
            <v>ET</v>
          </cell>
          <cell r="O474" t="str">
            <v>ET</v>
          </cell>
          <cell r="P474" t="str">
            <v>ET</v>
          </cell>
          <cell r="Q474" t="str">
            <v>ET</v>
          </cell>
          <cell r="R474" t="str">
            <v>ET</v>
          </cell>
          <cell r="S474" t="str">
            <v>ET</v>
          </cell>
        </row>
        <row r="475">
          <cell r="B475" t="str">
            <v>Moliden</v>
          </cell>
          <cell r="C475">
            <v>2013</v>
          </cell>
          <cell r="D475">
            <v>0.15157999999999999</v>
          </cell>
          <cell r="E475" t="str">
            <v>ET</v>
          </cell>
          <cell r="F475" t="str">
            <v>''Bra miljöval-märkt el''</v>
          </cell>
          <cell r="G475">
            <v>1.1000000000000001</v>
          </cell>
          <cell r="H475">
            <v>0</v>
          </cell>
          <cell r="I475">
            <v>0</v>
          </cell>
          <cell r="J475" t="str">
            <v>ET</v>
          </cell>
          <cell r="K475" t="str">
            <v>ET</v>
          </cell>
          <cell r="L475" t="str">
            <v>ET</v>
          </cell>
          <cell r="M475" t="str">
            <v>ET</v>
          </cell>
          <cell r="N475" t="str">
            <v>ET</v>
          </cell>
          <cell r="O475" t="str">
            <v>ET</v>
          </cell>
          <cell r="P475" t="str">
            <v>ET</v>
          </cell>
          <cell r="Q475" t="str">
            <v>ET</v>
          </cell>
          <cell r="R475" t="str">
            <v>ET</v>
          </cell>
          <cell r="S475" t="str">
            <v>ET</v>
          </cell>
        </row>
        <row r="476">
          <cell r="B476" t="str">
            <v>Örnsköldsvik</v>
          </cell>
          <cell r="C476">
            <v>2013</v>
          </cell>
          <cell r="D476">
            <v>0.72019</v>
          </cell>
          <cell r="E476">
            <v>28.477</v>
          </cell>
          <cell r="F476" t="str">
            <v>'Hörneborgsel'</v>
          </cell>
          <cell r="G476">
            <v>1.1000000000000001</v>
          </cell>
          <cell r="H476">
            <v>0</v>
          </cell>
          <cell r="I476">
            <v>0</v>
          </cell>
          <cell r="J476" t="str">
            <v>ET</v>
          </cell>
          <cell r="K476" t="str">
            <v>ET</v>
          </cell>
          <cell r="L476" t="str">
            <v>ET</v>
          </cell>
          <cell r="M476" t="str">
            <v>ET</v>
          </cell>
          <cell r="N476" t="str">
            <v>ET</v>
          </cell>
          <cell r="O476" t="str">
            <v>ET</v>
          </cell>
          <cell r="P476" t="str">
            <v>ET</v>
          </cell>
          <cell r="Q476" t="str">
            <v>ET</v>
          </cell>
          <cell r="R476" t="str">
            <v>ET</v>
          </cell>
          <cell r="S476" t="str">
            <v>ET</v>
          </cell>
        </row>
      </sheetData>
      <sheetData sheetId="9">
        <row r="1">
          <cell r="B1" t="str">
            <v>Nät</v>
          </cell>
          <cell r="C1" t="str">
            <v>År</v>
          </cell>
          <cell r="D1" t="str">
            <v>Såld värme (GWh)</v>
          </cell>
          <cell r="E1" t="str">
            <v>Levererad värme, flerbostadshus (GWh)</v>
          </cell>
          <cell r="F1" t="str">
            <v>Levererad värme, småhus (GWh)</v>
          </cell>
          <cell r="G1" t="str">
            <v>Levererad värme, industrier (GWh)</v>
          </cell>
          <cell r="H1" t="str">
            <v>- varav värmeleveranser av är ånga (GWh)</v>
          </cell>
          <cell r="I1" t="str">
            <v>Levererad värme, offentliga lokaler (GWh)</v>
          </cell>
          <cell r="J1" t="str">
            <v>Levererad värme, övriga lokaler (GWh)</v>
          </cell>
          <cell r="K1" t="str">
            <v>Övriga kunder ex markvärme (GWh)</v>
          </cell>
          <cell r="L1" t="str">
            <v>Leverad värme samfälligheter (GWh)</v>
          </cell>
          <cell r="M1" t="str">
            <v>Levererad värme tillverkningsindustri inkl mineralutvinning (GWh)</v>
          </cell>
          <cell r="N1" t="str">
            <v>Namn företag 1 ()</v>
          </cell>
          <cell r="O1" t="str">
            <v>Levererad värme, andra fjärrvärmeföretag, företag 1 (GWh)</v>
          </cell>
          <cell r="P1" t="str">
            <v>Namn företag 2 ()</v>
          </cell>
          <cell r="Q1" t="str">
            <v>Levererad värme, andra fjärrvärmeföretag, företag 2 (GWh)</v>
          </cell>
          <cell r="R1" t="str">
            <v>Namn företag 3 ()</v>
          </cell>
          <cell r="S1" t="str">
            <v>Levererad värme, andra fjärrvärmeföretag, företag 3 (GWh)</v>
          </cell>
          <cell r="U1" t="str">
            <v>Total levererad värme</v>
          </cell>
          <cell r="V1" t="str">
            <v>Totalt såld fjärrvärme till andra fjärrvärmeföretag</v>
          </cell>
        </row>
        <row r="2">
          <cell r="B2" t="str">
            <v>Jämjö</v>
          </cell>
          <cell r="C2">
            <v>2013</v>
          </cell>
          <cell r="D2">
            <v>0.37</v>
          </cell>
          <cell r="E2">
            <v>0.22</v>
          </cell>
          <cell r="F2" t="str">
            <v>ET</v>
          </cell>
          <cell r="G2" t="str">
            <v>ET</v>
          </cell>
          <cell r="H2" t="str">
            <v>ET</v>
          </cell>
          <cell r="I2">
            <v>0.15</v>
          </cell>
          <cell r="J2" t="str">
            <v>ET</v>
          </cell>
          <cell r="K2" t="str">
            <v>ET</v>
          </cell>
          <cell r="L2" t="str">
            <v>ET</v>
          </cell>
          <cell r="M2" t="str">
            <v>ET</v>
          </cell>
          <cell r="N2" t="str">
            <v>ET</v>
          </cell>
          <cell r="O2" t="str">
            <v>ET</v>
          </cell>
          <cell r="P2" t="str">
            <v>ET</v>
          </cell>
          <cell r="Q2" t="str">
            <v>ET</v>
          </cell>
          <cell r="R2" t="str">
            <v>ET</v>
          </cell>
          <cell r="S2" t="str">
            <v>ET</v>
          </cell>
          <cell r="U2">
            <v>0.37</v>
          </cell>
          <cell r="V2">
            <v>0</v>
          </cell>
        </row>
        <row r="3">
          <cell r="B3" t="str">
            <v>Karlskrona</v>
          </cell>
          <cell r="C3">
            <v>2013</v>
          </cell>
          <cell r="D3">
            <v>233.7</v>
          </cell>
          <cell r="E3">
            <v>131.1</v>
          </cell>
          <cell r="F3">
            <v>2.1</v>
          </cell>
          <cell r="G3" t="str">
            <v>ET</v>
          </cell>
          <cell r="H3" t="str">
            <v>ET</v>
          </cell>
          <cell r="I3">
            <v>35.700000000000003</v>
          </cell>
          <cell r="J3">
            <v>51.1</v>
          </cell>
          <cell r="K3">
            <v>0.1</v>
          </cell>
          <cell r="L3" t="str">
            <v>ET</v>
          </cell>
          <cell r="M3">
            <v>13.6</v>
          </cell>
          <cell r="N3" t="str">
            <v>-</v>
          </cell>
          <cell r="O3" t="str">
            <v>ET</v>
          </cell>
          <cell r="P3" t="str">
            <v>-</v>
          </cell>
          <cell r="Q3" t="str">
            <v>ET</v>
          </cell>
          <cell r="R3" t="str">
            <v>-</v>
          </cell>
          <cell r="S3" t="str">
            <v>ET</v>
          </cell>
          <cell r="U3">
            <v>233.7</v>
          </cell>
          <cell r="V3">
            <v>0</v>
          </cell>
        </row>
        <row r="4">
          <cell r="B4" t="str">
            <v>Nättraby</v>
          </cell>
          <cell r="C4">
            <v>2013</v>
          </cell>
          <cell r="D4">
            <v>3.2</v>
          </cell>
          <cell r="E4">
            <v>0.5</v>
          </cell>
          <cell r="F4">
            <v>0.1</v>
          </cell>
          <cell r="G4" t="str">
            <v>ET</v>
          </cell>
          <cell r="H4" t="str">
            <v>ET</v>
          </cell>
          <cell r="I4">
            <v>1.7</v>
          </cell>
          <cell r="J4">
            <v>0.9</v>
          </cell>
          <cell r="K4" t="str">
            <v>ET</v>
          </cell>
          <cell r="L4" t="str">
            <v>ET</v>
          </cell>
          <cell r="M4" t="str">
            <v>ET</v>
          </cell>
          <cell r="N4" t="str">
            <v>-</v>
          </cell>
          <cell r="O4" t="str">
            <v>ET</v>
          </cell>
          <cell r="P4" t="str">
            <v>-</v>
          </cell>
          <cell r="Q4" t="str">
            <v>ET</v>
          </cell>
          <cell r="R4" t="str">
            <v>-</v>
          </cell>
          <cell r="S4" t="str">
            <v>ET</v>
          </cell>
          <cell r="U4">
            <v>3.2</v>
          </cell>
          <cell r="V4">
            <v>0</v>
          </cell>
        </row>
        <row r="5">
          <cell r="B5" t="str">
            <v>Rödeby</v>
          </cell>
          <cell r="C5">
            <v>2013</v>
          </cell>
          <cell r="D5" t="str">
            <v>ET</v>
          </cell>
          <cell r="E5" t="str">
            <v>ET</v>
          </cell>
          <cell r="F5" t="str">
            <v>ET</v>
          </cell>
          <cell r="G5" t="str">
            <v>ET</v>
          </cell>
          <cell r="H5" t="str">
            <v>ET</v>
          </cell>
          <cell r="I5" t="str">
            <v>ET</v>
          </cell>
          <cell r="J5" t="str">
            <v>ET</v>
          </cell>
          <cell r="K5" t="str">
            <v>ET</v>
          </cell>
          <cell r="L5" t="str">
            <v>ET</v>
          </cell>
          <cell r="M5" t="str">
            <v>ET</v>
          </cell>
          <cell r="N5" t="str">
            <v>-</v>
          </cell>
          <cell r="O5" t="str">
            <v>ET</v>
          </cell>
          <cell r="P5" t="str">
            <v>-</v>
          </cell>
          <cell r="Q5" t="str">
            <v>ET</v>
          </cell>
          <cell r="R5" t="str">
            <v>-</v>
          </cell>
          <cell r="S5" t="str">
            <v>ET</v>
          </cell>
          <cell r="U5">
            <v>0</v>
          </cell>
          <cell r="V5">
            <v>0</v>
          </cell>
        </row>
        <row r="6">
          <cell r="B6" t="str">
            <v>Sturkö</v>
          </cell>
          <cell r="C6">
            <v>2013</v>
          </cell>
          <cell r="D6">
            <v>0.8</v>
          </cell>
          <cell r="E6">
            <v>0.4</v>
          </cell>
          <cell r="F6" t="str">
            <v>ET</v>
          </cell>
          <cell r="G6" t="str">
            <v>ET</v>
          </cell>
          <cell r="H6" t="str">
            <v>ET</v>
          </cell>
          <cell r="I6">
            <v>0.4</v>
          </cell>
          <cell r="J6" t="str">
            <v>ET</v>
          </cell>
          <cell r="K6" t="str">
            <v>ET</v>
          </cell>
          <cell r="L6" t="str">
            <v>ET</v>
          </cell>
          <cell r="M6" t="str">
            <v>ET</v>
          </cell>
          <cell r="N6" t="str">
            <v>-</v>
          </cell>
          <cell r="O6" t="str">
            <v>ET</v>
          </cell>
          <cell r="P6" t="str">
            <v>-</v>
          </cell>
          <cell r="Q6" t="str">
            <v>ET</v>
          </cell>
          <cell r="R6" t="str">
            <v>-</v>
          </cell>
          <cell r="S6" t="str">
            <v>ET</v>
          </cell>
          <cell r="U6">
            <v>0.8</v>
          </cell>
          <cell r="V6">
            <v>0</v>
          </cell>
        </row>
        <row r="7">
          <cell r="B7" t="str">
            <v>Alingsås</v>
          </cell>
          <cell r="C7">
            <v>2013</v>
          </cell>
          <cell r="D7">
            <v>121.9</v>
          </cell>
          <cell r="E7">
            <v>63</v>
          </cell>
          <cell r="F7">
            <v>10.4</v>
          </cell>
          <cell r="G7">
            <v>11.7</v>
          </cell>
          <cell r="H7">
            <v>0</v>
          </cell>
          <cell r="I7">
            <v>11.9</v>
          </cell>
          <cell r="J7">
            <v>22.3</v>
          </cell>
          <cell r="K7">
            <v>0</v>
          </cell>
          <cell r="L7" t="str">
            <v>ET</v>
          </cell>
          <cell r="M7">
            <v>5.0999999999999996</v>
          </cell>
          <cell r="N7" t="str">
            <v>-</v>
          </cell>
          <cell r="O7" t="str">
            <v>ET</v>
          </cell>
          <cell r="P7" t="str">
            <v>-</v>
          </cell>
          <cell r="Q7" t="str">
            <v>ET</v>
          </cell>
          <cell r="R7" t="str">
            <v>-</v>
          </cell>
          <cell r="S7" t="str">
            <v>ET</v>
          </cell>
          <cell r="U7">
            <v>121.9</v>
          </cell>
          <cell r="V7">
            <v>0</v>
          </cell>
        </row>
        <row r="8">
          <cell r="B8" t="str">
            <v>Alvesta</v>
          </cell>
          <cell r="C8">
            <v>2013</v>
          </cell>
          <cell r="D8" t="str">
            <v>DS</v>
          </cell>
          <cell r="E8" t="str">
            <v>DS</v>
          </cell>
          <cell r="F8" t="str">
            <v>DS</v>
          </cell>
          <cell r="G8" t="str">
            <v>DS</v>
          </cell>
          <cell r="H8" t="str">
            <v>DS</v>
          </cell>
          <cell r="I8" t="str">
            <v>DS</v>
          </cell>
          <cell r="J8" t="str">
            <v>DS</v>
          </cell>
          <cell r="K8" t="str">
            <v>DS</v>
          </cell>
          <cell r="L8" t="str">
            <v>DS</v>
          </cell>
          <cell r="M8" t="str">
            <v>DS</v>
          </cell>
          <cell r="N8" t="str">
            <v>ET</v>
          </cell>
          <cell r="O8" t="str">
            <v>DS</v>
          </cell>
          <cell r="P8" t="str">
            <v>ET</v>
          </cell>
          <cell r="Q8" t="str">
            <v>DS</v>
          </cell>
          <cell r="R8" t="str">
            <v>ET</v>
          </cell>
          <cell r="S8" t="str">
            <v>DS</v>
          </cell>
          <cell r="U8">
            <v>0</v>
          </cell>
          <cell r="V8">
            <v>0</v>
          </cell>
        </row>
        <row r="9">
          <cell r="B9" t="str">
            <v>Moheda</v>
          </cell>
          <cell r="C9">
            <v>2013</v>
          </cell>
          <cell r="D9" t="str">
            <v>DS</v>
          </cell>
          <cell r="E9" t="str">
            <v>DS</v>
          </cell>
          <cell r="F9" t="str">
            <v>DS</v>
          </cell>
          <cell r="G9" t="str">
            <v>DS</v>
          </cell>
          <cell r="H9" t="str">
            <v>DS</v>
          </cell>
          <cell r="I9" t="str">
            <v>DS</v>
          </cell>
          <cell r="J9" t="str">
            <v>DS</v>
          </cell>
          <cell r="K9" t="str">
            <v>DS</v>
          </cell>
          <cell r="L9" t="str">
            <v>DS</v>
          </cell>
          <cell r="M9" t="str">
            <v>DS</v>
          </cell>
          <cell r="N9" t="str">
            <v>-</v>
          </cell>
          <cell r="O9" t="str">
            <v>ET</v>
          </cell>
          <cell r="P9" t="str">
            <v>-</v>
          </cell>
          <cell r="Q9" t="str">
            <v>ET</v>
          </cell>
          <cell r="R9" t="str">
            <v>-</v>
          </cell>
          <cell r="S9" t="str">
            <v>ET</v>
          </cell>
          <cell r="U9">
            <v>0</v>
          </cell>
          <cell r="V9">
            <v>0</v>
          </cell>
        </row>
        <row r="10">
          <cell r="B10" t="str">
            <v>Vislanda</v>
          </cell>
          <cell r="C10">
            <v>2013</v>
          </cell>
          <cell r="D10" t="str">
            <v>DS</v>
          </cell>
          <cell r="E10" t="str">
            <v>DS</v>
          </cell>
          <cell r="F10" t="str">
            <v>DS</v>
          </cell>
          <cell r="G10" t="str">
            <v>DS</v>
          </cell>
          <cell r="H10" t="str">
            <v>DS</v>
          </cell>
          <cell r="I10" t="str">
            <v>DS</v>
          </cell>
          <cell r="J10" t="str">
            <v>DS</v>
          </cell>
          <cell r="K10" t="str">
            <v>DS</v>
          </cell>
          <cell r="L10" t="str">
            <v>DS</v>
          </cell>
          <cell r="M10" t="str">
            <v>DS</v>
          </cell>
          <cell r="N10" t="str">
            <v>-</v>
          </cell>
          <cell r="O10" t="str">
            <v>ET</v>
          </cell>
          <cell r="P10" t="str">
            <v>-</v>
          </cell>
          <cell r="Q10" t="str">
            <v>ET</v>
          </cell>
          <cell r="R10" t="str">
            <v>-</v>
          </cell>
          <cell r="S10" t="str">
            <v>ET</v>
          </cell>
          <cell r="U10">
            <v>0</v>
          </cell>
          <cell r="V10">
            <v>0</v>
          </cell>
        </row>
        <row r="11">
          <cell r="B11" t="str">
            <v>Arboga</v>
          </cell>
          <cell r="C11">
            <v>2013</v>
          </cell>
          <cell r="D11">
            <v>96.3</v>
          </cell>
          <cell r="E11">
            <v>47.183999999999997</v>
          </cell>
          <cell r="F11">
            <v>11.497</v>
          </cell>
          <cell r="G11">
            <v>5.9290000000000003</v>
          </cell>
          <cell r="H11" t="str">
            <v>ET</v>
          </cell>
          <cell r="I11">
            <v>11.824999999999999</v>
          </cell>
          <cell r="J11">
            <v>20.262</v>
          </cell>
          <cell r="K11" t="str">
            <v>ET</v>
          </cell>
          <cell r="L11" t="str">
            <v>DS</v>
          </cell>
          <cell r="M11">
            <v>5.9290000000000003</v>
          </cell>
          <cell r="N11" t="str">
            <v>-</v>
          </cell>
          <cell r="O11" t="str">
            <v>ET</v>
          </cell>
          <cell r="P11" t="str">
            <v>-</v>
          </cell>
          <cell r="Q11" t="str">
            <v>ET</v>
          </cell>
          <cell r="R11" t="str">
            <v>-</v>
          </cell>
          <cell r="S11" t="str">
            <v>ET</v>
          </cell>
          <cell r="U11">
            <v>96.3</v>
          </cell>
          <cell r="V11">
            <v>0</v>
          </cell>
        </row>
        <row r="12">
          <cell r="B12" t="str">
            <v>Arvidsjaur</v>
          </cell>
          <cell r="C12">
            <v>2013</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U12">
            <v>0</v>
          </cell>
          <cell r="V12">
            <v>0</v>
          </cell>
        </row>
        <row r="13">
          <cell r="B13" t="str">
            <v>Arvika</v>
          </cell>
          <cell r="C13">
            <v>2013</v>
          </cell>
          <cell r="D13">
            <v>114.7</v>
          </cell>
          <cell r="E13">
            <v>47.9</v>
          </cell>
          <cell r="F13">
            <v>5.3</v>
          </cell>
          <cell r="G13">
            <v>31.2</v>
          </cell>
          <cell r="H13" t="str">
            <v>ET</v>
          </cell>
          <cell r="I13">
            <v>14.6</v>
          </cell>
          <cell r="J13">
            <v>15.6</v>
          </cell>
          <cell r="K13" t="str">
            <v>ET</v>
          </cell>
          <cell r="L13" t="str">
            <v>ET</v>
          </cell>
          <cell r="M13" t="str">
            <v>ET</v>
          </cell>
          <cell r="N13" t="str">
            <v>-</v>
          </cell>
          <cell r="O13" t="str">
            <v>ET</v>
          </cell>
          <cell r="P13" t="str">
            <v>-</v>
          </cell>
          <cell r="Q13" t="str">
            <v>ET</v>
          </cell>
          <cell r="R13" t="str">
            <v>-</v>
          </cell>
          <cell r="S13" t="str">
            <v>ET</v>
          </cell>
          <cell r="U13">
            <v>114.7</v>
          </cell>
          <cell r="V13">
            <v>0</v>
          </cell>
        </row>
        <row r="14">
          <cell r="B14" t="str">
            <v>Bengtsfors</v>
          </cell>
          <cell r="C14">
            <v>2013</v>
          </cell>
          <cell r="D14">
            <v>8.0500000000000007</v>
          </cell>
          <cell r="E14">
            <v>3.9</v>
          </cell>
          <cell r="F14">
            <v>0.45</v>
          </cell>
          <cell r="G14" t="str">
            <v>ET</v>
          </cell>
          <cell r="H14" t="str">
            <v>ET</v>
          </cell>
          <cell r="I14">
            <v>2.7</v>
          </cell>
          <cell r="J14">
            <v>0.97</v>
          </cell>
          <cell r="K14" t="str">
            <v>ET</v>
          </cell>
          <cell r="L14" t="str">
            <v>ET</v>
          </cell>
          <cell r="M14" t="str">
            <v>ET</v>
          </cell>
          <cell r="N14" t="str">
            <v>-</v>
          </cell>
          <cell r="O14" t="str">
            <v>ET</v>
          </cell>
          <cell r="P14" t="str">
            <v>-</v>
          </cell>
          <cell r="Q14" t="str">
            <v>ET</v>
          </cell>
          <cell r="R14" t="str">
            <v>-</v>
          </cell>
          <cell r="S14" t="str">
            <v>ET</v>
          </cell>
          <cell r="U14">
            <v>8.0500000000000007</v>
          </cell>
          <cell r="V14">
            <v>0</v>
          </cell>
        </row>
        <row r="15">
          <cell r="B15" t="str">
            <v>Bergby</v>
          </cell>
          <cell r="C15">
            <v>2013</v>
          </cell>
          <cell r="D15">
            <v>3.3</v>
          </cell>
          <cell r="E15">
            <v>1.6</v>
          </cell>
          <cell r="F15">
            <v>0.1</v>
          </cell>
          <cell r="G15">
            <v>0</v>
          </cell>
          <cell r="H15">
            <v>0</v>
          </cell>
          <cell r="I15">
            <v>1.6</v>
          </cell>
          <cell r="J15">
            <v>0.1</v>
          </cell>
          <cell r="K15">
            <v>0</v>
          </cell>
          <cell r="L15">
            <v>0</v>
          </cell>
          <cell r="M15">
            <v>0</v>
          </cell>
          <cell r="N15" t="str">
            <v>-</v>
          </cell>
          <cell r="O15" t="str">
            <v>ET</v>
          </cell>
          <cell r="P15" t="str">
            <v>-</v>
          </cell>
          <cell r="Q15" t="str">
            <v>ET</v>
          </cell>
          <cell r="R15" t="str">
            <v>-</v>
          </cell>
          <cell r="S15" t="str">
            <v>ET</v>
          </cell>
          <cell r="U15">
            <v>3.3</v>
          </cell>
          <cell r="V15">
            <v>0</v>
          </cell>
        </row>
        <row r="16">
          <cell r="B16" t="str">
            <v>Bortagen</v>
          </cell>
          <cell r="C16">
            <v>2013</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U16">
            <v>0</v>
          </cell>
          <cell r="V16">
            <v>0</v>
          </cell>
        </row>
        <row r="17">
          <cell r="B17" t="str">
            <v>Bortaget</v>
          </cell>
          <cell r="C17">
            <v>2013</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U17">
            <v>0</v>
          </cell>
          <cell r="V17">
            <v>0</v>
          </cell>
        </row>
        <row r="18">
          <cell r="B18" t="str">
            <v>Borttagen</v>
          </cell>
          <cell r="C18">
            <v>2013</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U18">
            <v>0</v>
          </cell>
          <cell r="V18">
            <v>0</v>
          </cell>
        </row>
        <row r="19">
          <cell r="B19" t="str">
            <v>Borttagen</v>
          </cell>
          <cell r="C19">
            <v>2013</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U19">
            <v>0</v>
          </cell>
          <cell r="V19">
            <v>0</v>
          </cell>
        </row>
        <row r="20">
          <cell r="B20" t="str">
            <v>Borttagen</v>
          </cell>
          <cell r="C20">
            <v>2013</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U20">
            <v>0</v>
          </cell>
          <cell r="V20">
            <v>0</v>
          </cell>
        </row>
        <row r="21">
          <cell r="B21" t="str">
            <v>Borttagen</v>
          </cell>
          <cell r="C21">
            <v>2013</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U21">
            <v>0</v>
          </cell>
          <cell r="V21">
            <v>0</v>
          </cell>
        </row>
        <row r="22">
          <cell r="B22" t="str">
            <v>Borttagen</v>
          </cell>
          <cell r="C22">
            <v>2013</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U22">
            <v>0</v>
          </cell>
          <cell r="V22">
            <v>0</v>
          </cell>
        </row>
        <row r="23">
          <cell r="B23" t="str">
            <v>Borttagen</v>
          </cell>
          <cell r="C23">
            <v>2013</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U23">
            <v>0</v>
          </cell>
          <cell r="V23">
            <v>0</v>
          </cell>
        </row>
        <row r="24">
          <cell r="B24" t="str">
            <v>Borttagen</v>
          </cell>
          <cell r="C24">
            <v>2013</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U24">
            <v>0</v>
          </cell>
          <cell r="V24">
            <v>0</v>
          </cell>
        </row>
        <row r="25">
          <cell r="B25" t="str">
            <v>Borttagen</v>
          </cell>
          <cell r="C25">
            <v>2013</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U25">
            <v>0</v>
          </cell>
          <cell r="V25">
            <v>0</v>
          </cell>
        </row>
        <row r="26">
          <cell r="B26" t="str">
            <v>Borttaget</v>
          </cell>
          <cell r="C26">
            <v>2013</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U26">
            <v>0</v>
          </cell>
          <cell r="V26">
            <v>0</v>
          </cell>
        </row>
        <row r="27">
          <cell r="B27" t="str">
            <v>Borttaget</v>
          </cell>
          <cell r="C27">
            <v>2013</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U27">
            <v>0</v>
          </cell>
          <cell r="V27">
            <v>0</v>
          </cell>
        </row>
        <row r="28">
          <cell r="B28" t="str">
            <v>Borttaget</v>
          </cell>
          <cell r="C28">
            <v>2013</v>
          </cell>
          <cell r="D28" t="str">
            <v>-</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U28">
            <v>0</v>
          </cell>
          <cell r="V28">
            <v>0</v>
          </cell>
        </row>
        <row r="29">
          <cell r="B29" t="str">
            <v>Borttaget</v>
          </cell>
          <cell r="C29">
            <v>2013</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U29">
            <v>0</v>
          </cell>
          <cell r="V29">
            <v>0</v>
          </cell>
        </row>
        <row r="30">
          <cell r="B30" t="str">
            <v>Borttaget</v>
          </cell>
          <cell r="C30">
            <v>2013</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U30">
            <v>0</v>
          </cell>
          <cell r="V30">
            <v>0</v>
          </cell>
        </row>
        <row r="31">
          <cell r="B31" t="str">
            <v>Borttaget</v>
          </cell>
          <cell r="C31">
            <v>2013</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U31">
            <v>0</v>
          </cell>
          <cell r="V31">
            <v>0</v>
          </cell>
        </row>
        <row r="32">
          <cell r="B32" t="str">
            <v>Borttaget</v>
          </cell>
          <cell r="C32">
            <v>2013</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U32">
            <v>0</v>
          </cell>
          <cell r="V32">
            <v>0</v>
          </cell>
        </row>
        <row r="33">
          <cell r="B33" t="str">
            <v>Borttaget</v>
          </cell>
          <cell r="C33">
            <v>2013</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U33">
            <v>0</v>
          </cell>
          <cell r="V33">
            <v>0</v>
          </cell>
        </row>
        <row r="34">
          <cell r="B34" t="str">
            <v>Borttaget</v>
          </cell>
          <cell r="C34">
            <v>2013</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U34">
            <v>0</v>
          </cell>
          <cell r="V34">
            <v>0</v>
          </cell>
        </row>
        <row r="35">
          <cell r="B35" t="str">
            <v>Bällinge</v>
          </cell>
          <cell r="C35">
            <v>2013</v>
          </cell>
          <cell r="D35">
            <v>2</v>
          </cell>
          <cell r="E35">
            <v>0.4</v>
          </cell>
          <cell r="F35" t="str">
            <v>ET</v>
          </cell>
          <cell r="G35" t="str">
            <v>ET</v>
          </cell>
          <cell r="H35" t="str">
            <v>ET</v>
          </cell>
          <cell r="I35">
            <v>1.6</v>
          </cell>
          <cell r="J35" t="str">
            <v>ET</v>
          </cell>
          <cell r="K35" t="str">
            <v>ET</v>
          </cell>
          <cell r="L35" t="str">
            <v>ET</v>
          </cell>
          <cell r="M35" t="str">
            <v>ET</v>
          </cell>
          <cell r="N35" t="str">
            <v>-</v>
          </cell>
          <cell r="O35" t="str">
            <v>ET</v>
          </cell>
          <cell r="P35" t="str">
            <v>-</v>
          </cell>
          <cell r="Q35" t="str">
            <v>ET</v>
          </cell>
          <cell r="R35" t="str">
            <v>-</v>
          </cell>
          <cell r="S35" t="str">
            <v>ET</v>
          </cell>
          <cell r="U35">
            <v>2</v>
          </cell>
          <cell r="V35">
            <v>0</v>
          </cell>
        </row>
        <row r="36">
          <cell r="B36" t="str">
            <v>Forsbacka</v>
          </cell>
          <cell r="C36">
            <v>2013</v>
          </cell>
          <cell r="D36">
            <v>8.1</v>
          </cell>
          <cell r="E36">
            <v>4.7</v>
          </cell>
          <cell r="F36">
            <v>0</v>
          </cell>
          <cell r="G36">
            <v>0.5</v>
          </cell>
          <cell r="H36">
            <v>0</v>
          </cell>
          <cell r="I36">
            <v>0.7</v>
          </cell>
          <cell r="J36">
            <v>0.1</v>
          </cell>
          <cell r="K36">
            <v>0</v>
          </cell>
          <cell r="L36">
            <v>2</v>
          </cell>
          <cell r="M36">
            <v>0</v>
          </cell>
          <cell r="N36" t="str">
            <v>-</v>
          </cell>
          <cell r="O36" t="str">
            <v>ET</v>
          </cell>
          <cell r="P36" t="str">
            <v>-</v>
          </cell>
          <cell r="Q36" t="str">
            <v>ET</v>
          </cell>
          <cell r="R36" t="str">
            <v>-</v>
          </cell>
          <cell r="S36" t="str">
            <v>ET</v>
          </cell>
          <cell r="U36">
            <v>8.1</v>
          </cell>
          <cell r="V36">
            <v>0</v>
          </cell>
        </row>
        <row r="37">
          <cell r="B37" t="str">
            <v>Hedesunda</v>
          </cell>
          <cell r="C37">
            <v>2013</v>
          </cell>
          <cell r="D37">
            <v>3.7</v>
          </cell>
          <cell r="E37">
            <v>1.8</v>
          </cell>
          <cell r="F37">
            <v>0.06</v>
          </cell>
          <cell r="G37">
            <v>0.2</v>
          </cell>
          <cell r="H37">
            <v>0</v>
          </cell>
          <cell r="I37">
            <v>1.6</v>
          </cell>
          <cell r="J37">
            <v>0.04</v>
          </cell>
          <cell r="K37">
            <v>0</v>
          </cell>
          <cell r="L37">
            <v>0</v>
          </cell>
          <cell r="M37">
            <v>0</v>
          </cell>
          <cell r="N37" t="str">
            <v>-</v>
          </cell>
          <cell r="O37" t="str">
            <v>ET</v>
          </cell>
          <cell r="P37" t="str">
            <v>-</v>
          </cell>
          <cell r="Q37" t="str">
            <v>ET</v>
          </cell>
          <cell r="R37" t="str">
            <v>-</v>
          </cell>
          <cell r="S37" t="str">
            <v>ET</v>
          </cell>
          <cell r="U37">
            <v>3.7</v>
          </cell>
          <cell r="V37">
            <v>0</v>
          </cell>
        </row>
        <row r="38">
          <cell r="B38" t="str">
            <v>Norrsundet</v>
          </cell>
          <cell r="C38">
            <v>2013</v>
          </cell>
          <cell r="D38">
            <v>3.4</v>
          </cell>
          <cell r="E38">
            <v>3</v>
          </cell>
          <cell r="F38">
            <v>0.04</v>
          </cell>
          <cell r="G38">
            <v>0</v>
          </cell>
          <cell r="H38">
            <v>0</v>
          </cell>
          <cell r="I38">
            <v>0.3</v>
          </cell>
          <cell r="J38">
            <v>0</v>
          </cell>
          <cell r="K38">
            <v>0</v>
          </cell>
          <cell r="L38">
            <v>0</v>
          </cell>
          <cell r="M38">
            <v>0</v>
          </cell>
          <cell r="N38" t="str">
            <v>-</v>
          </cell>
          <cell r="O38" t="str">
            <v>ET</v>
          </cell>
          <cell r="P38" t="str">
            <v>-</v>
          </cell>
          <cell r="Q38" t="str">
            <v>ET</v>
          </cell>
          <cell r="R38" t="str">
            <v>-</v>
          </cell>
          <cell r="S38" t="str">
            <v>ET</v>
          </cell>
          <cell r="U38">
            <v>3.4</v>
          </cell>
          <cell r="V38">
            <v>0</v>
          </cell>
        </row>
        <row r="39">
          <cell r="B39" t="str">
            <v>Ockelbo</v>
          </cell>
          <cell r="C39">
            <v>2013</v>
          </cell>
          <cell r="D39">
            <v>22</v>
          </cell>
          <cell r="E39">
            <v>8.3000000000000007</v>
          </cell>
          <cell r="F39">
            <v>2.9</v>
          </cell>
          <cell r="G39">
            <v>0.9</v>
          </cell>
          <cell r="H39">
            <v>0</v>
          </cell>
          <cell r="I39">
            <v>4.3</v>
          </cell>
          <cell r="J39">
            <v>5.5</v>
          </cell>
          <cell r="K39">
            <v>0</v>
          </cell>
          <cell r="L39">
            <v>0</v>
          </cell>
          <cell r="M39">
            <v>0</v>
          </cell>
          <cell r="N39" t="str">
            <v>-</v>
          </cell>
          <cell r="O39" t="str">
            <v>ET</v>
          </cell>
          <cell r="P39" t="str">
            <v>-</v>
          </cell>
          <cell r="Q39" t="str">
            <v>ET</v>
          </cell>
          <cell r="R39" t="str">
            <v>-</v>
          </cell>
          <cell r="S39" t="str">
            <v>ET</v>
          </cell>
          <cell r="U39">
            <v>22</v>
          </cell>
          <cell r="V39">
            <v>0</v>
          </cell>
        </row>
        <row r="40">
          <cell r="B40" t="str">
            <v>Skutskär</v>
          </cell>
          <cell r="C40">
            <v>2013</v>
          </cell>
          <cell r="D40">
            <v>25.4</v>
          </cell>
          <cell r="E40">
            <v>12.8</v>
          </cell>
          <cell r="F40">
            <v>3.2</v>
          </cell>
          <cell r="G40">
            <v>2.1</v>
          </cell>
          <cell r="H40">
            <v>0</v>
          </cell>
          <cell r="I40">
            <v>3.7</v>
          </cell>
          <cell r="J40">
            <v>2.1</v>
          </cell>
          <cell r="K40">
            <v>0</v>
          </cell>
          <cell r="L40">
            <v>0</v>
          </cell>
          <cell r="M40">
            <v>0</v>
          </cell>
          <cell r="N40" t="str">
            <v>-</v>
          </cell>
          <cell r="O40" t="str">
            <v>ET</v>
          </cell>
          <cell r="P40" t="str">
            <v>-</v>
          </cell>
          <cell r="Q40" t="str">
            <v>ET</v>
          </cell>
          <cell r="R40" t="str">
            <v>-</v>
          </cell>
          <cell r="S40" t="str">
            <v>ET</v>
          </cell>
          <cell r="U40">
            <v>25.4</v>
          </cell>
          <cell r="V40">
            <v>0</v>
          </cell>
        </row>
        <row r="41">
          <cell r="B41" t="str">
            <v>Söderfors</v>
          </cell>
          <cell r="C41">
            <v>2013</v>
          </cell>
          <cell r="D41">
            <v>6.1</v>
          </cell>
          <cell r="E41">
            <v>4.7</v>
          </cell>
          <cell r="F41">
            <v>0</v>
          </cell>
          <cell r="G41">
            <v>0</v>
          </cell>
          <cell r="H41">
            <v>0</v>
          </cell>
          <cell r="I41">
            <v>1.3</v>
          </cell>
          <cell r="J41">
            <v>0.2</v>
          </cell>
          <cell r="K41">
            <v>0</v>
          </cell>
          <cell r="L41">
            <v>0</v>
          </cell>
          <cell r="M41">
            <v>0</v>
          </cell>
          <cell r="N41" t="str">
            <v>-</v>
          </cell>
          <cell r="O41" t="str">
            <v>ET</v>
          </cell>
          <cell r="P41" t="str">
            <v>-</v>
          </cell>
          <cell r="Q41" t="str">
            <v>ET</v>
          </cell>
          <cell r="R41" t="str">
            <v>-</v>
          </cell>
          <cell r="S41" t="str">
            <v>ET</v>
          </cell>
          <cell r="U41">
            <v>6.1</v>
          </cell>
          <cell r="V41">
            <v>0</v>
          </cell>
        </row>
        <row r="42">
          <cell r="B42" t="str">
            <v>Vänge</v>
          </cell>
          <cell r="C42">
            <v>2013</v>
          </cell>
          <cell r="D42">
            <v>2.2999999999999998</v>
          </cell>
          <cell r="E42">
            <v>0.3</v>
          </cell>
          <cell r="F42">
            <v>0.2</v>
          </cell>
          <cell r="G42">
            <v>0</v>
          </cell>
          <cell r="H42">
            <v>0</v>
          </cell>
          <cell r="I42">
            <v>0.8</v>
          </cell>
          <cell r="J42">
            <v>0</v>
          </cell>
          <cell r="K42">
            <v>0</v>
          </cell>
          <cell r="L42">
            <v>0.9</v>
          </cell>
          <cell r="M42">
            <v>0</v>
          </cell>
          <cell r="N42" t="str">
            <v>-</v>
          </cell>
          <cell r="O42" t="str">
            <v>ET</v>
          </cell>
          <cell r="P42" t="str">
            <v>-</v>
          </cell>
          <cell r="Q42" t="str">
            <v>ET</v>
          </cell>
          <cell r="R42" t="str">
            <v>-</v>
          </cell>
          <cell r="S42" t="str">
            <v>ET</v>
          </cell>
          <cell r="U42">
            <v>2.2999999999999998</v>
          </cell>
          <cell r="V42">
            <v>0</v>
          </cell>
        </row>
        <row r="43">
          <cell r="B43" t="str">
            <v>Älvkarleby</v>
          </cell>
          <cell r="C43">
            <v>2013</v>
          </cell>
          <cell r="D43">
            <v>2.9</v>
          </cell>
          <cell r="E43">
            <v>1.8</v>
          </cell>
          <cell r="F43">
            <v>0.2</v>
          </cell>
          <cell r="G43">
            <v>0</v>
          </cell>
          <cell r="H43">
            <v>0</v>
          </cell>
          <cell r="I43">
            <v>1</v>
          </cell>
          <cell r="J43">
            <v>0</v>
          </cell>
          <cell r="K43">
            <v>0</v>
          </cell>
          <cell r="L43">
            <v>0</v>
          </cell>
          <cell r="M43">
            <v>0</v>
          </cell>
          <cell r="N43" t="str">
            <v>-</v>
          </cell>
          <cell r="O43" t="str">
            <v>ET</v>
          </cell>
          <cell r="P43" t="str">
            <v>-</v>
          </cell>
          <cell r="Q43" t="str">
            <v>ET</v>
          </cell>
          <cell r="R43" t="str">
            <v>-</v>
          </cell>
          <cell r="S43" t="str">
            <v>ET</v>
          </cell>
          <cell r="U43">
            <v>2.9</v>
          </cell>
          <cell r="V43">
            <v>0</v>
          </cell>
        </row>
        <row r="44">
          <cell r="B44" t="str">
            <v>Arbrå</v>
          </cell>
          <cell r="C44">
            <v>2013</v>
          </cell>
          <cell r="D44">
            <v>14.782</v>
          </cell>
          <cell r="E44">
            <v>5.6470000000000002</v>
          </cell>
          <cell r="F44">
            <v>2.9860000000000002</v>
          </cell>
          <cell r="G44">
            <v>2.0499999999999998</v>
          </cell>
          <cell r="H44" t="str">
            <v>ET</v>
          </cell>
          <cell r="I44">
            <v>3.6619999999999999</v>
          </cell>
          <cell r="J44">
            <v>0.437</v>
          </cell>
          <cell r="K44" t="str">
            <v>ET</v>
          </cell>
          <cell r="L44" t="str">
            <v>ET</v>
          </cell>
          <cell r="M44" t="str">
            <v>ET</v>
          </cell>
          <cell r="N44" t="str">
            <v>-</v>
          </cell>
          <cell r="O44" t="str">
            <v>ET</v>
          </cell>
          <cell r="P44" t="str">
            <v>-</v>
          </cell>
          <cell r="Q44" t="str">
            <v>ET</v>
          </cell>
          <cell r="R44" t="str">
            <v>-</v>
          </cell>
          <cell r="S44" t="str">
            <v>ET</v>
          </cell>
          <cell r="U44">
            <v>14.782</v>
          </cell>
          <cell r="V44">
            <v>0</v>
          </cell>
        </row>
        <row r="45">
          <cell r="B45" t="str">
            <v>Bollnäs</v>
          </cell>
          <cell r="C45">
            <v>2013</v>
          </cell>
          <cell r="D45">
            <v>125.747</v>
          </cell>
          <cell r="E45">
            <v>52.021999999999998</v>
          </cell>
          <cell r="F45">
            <v>23.495999999999999</v>
          </cell>
          <cell r="G45">
            <v>4.9669999999999996</v>
          </cell>
          <cell r="H45" t="str">
            <v>ET</v>
          </cell>
          <cell r="I45">
            <v>26.193000000000001</v>
          </cell>
          <cell r="J45">
            <v>16.923999999999999</v>
          </cell>
          <cell r="K45">
            <v>1.64</v>
          </cell>
          <cell r="L45">
            <v>0.505</v>
          </cell>
          <cell r="M45" t="str">
            <v>ET</v>
          </cell>
          <cell r="N45" t="str">
            <v>-</v>
          </cell>
          <cell r="O45" t="str">
            <v>ET</v>
          </cell>
          <cell r="P45" t="str">
            <v>-</v>
          </cell>
          <cell r="Q45" t="str">
            <v>ET</v>
          </cell>
          <cell r="R45" t="str">
            <v>-</v>
          </cell>
          <cell r="S45" t="str">
            <v>ET</v>
          </cell>
          <cell r="U45">
            <v>125.747</v>
          </cell>
          <cell r="V45">
            <v>0</v>
          </cell>
        </row>
        <row r="46">
          <cell r="B46" t="str">
            <v>Kilafors</v>
          </cell>
          <cell r="C46">
            <v>2013</v>
          </cell>
          <cell r="D46">
            <v>17.242000000000001</v>
          </cell>
          <cell r="E46">
            <v>2.923</v>
          </cell>
          <cell r="F46">
            <v>2.0409999999999999</v>
          </cell>
          <cell r="G46">
            <v>8.6890000000000001</v>
          </cell>
          <cell r="H46" t="str">
            <v>ET</v>
          </cell>
          <cell r="I46">
            <v>2.5499999999999998</v>
          </cell>
          <cell r="J46">
            <v>1.0389999999999999</v>
          </cell>
          <cell r="K46" t="str">
            <v>ET</v>
          </cell>
          <cell r="L46" t="str">
            <v>ET</v>
          </cell>
          <cell r="M46" t="str">
            <v>ET</v>
          </cell>
          <cell r="N46" t="str">
            <v>-</v>
          </cell>
          <cell r="O46" t="str">
            <v>ET</v>
          </cell>
          <cell r="P46" t="str">
            <v>-</v>
          </cell>
          <cell r="Q46" t="str">
            <v>ET</v>
          </cell>
          <cell r="R46" t="str">
            <v>-</v>
          </cell>
          <cell r="S46" t="str">
            <v>ET</v>
          </cell>
          <cell r="U46">
            <v>17.242000000000001</v>
          </cell>
          <cell r="V46">
            <v>0</v>
          </cell>
        </row>
        <row r="47">
          <cell r="B47" t="str">
            <v>Borgholm</v>
          </cell>
          <cell r="C47">
            <v>2013</v>
          </cell>
          <cell r="D47">
            <v>26.876000000000001</v>
          </cell>
          <cell r="E47">
            <v>8.2110000000000003</v>
          </cell>
          <cell r="F47">
            <v>8.0340000000000007</v>
          </cell>
          <cell r="G47">
            <v>0.24</v>
          </cell>
          <cell r="H47" t="str">
            <v>DS</v>
          </cell>
          <cell r="I47">
            <v>4.3289999999999997</v>
          </cell>
          <cell r="J47">
            <v>6.0519999999999996</v>
          </cell>
          <cell r="K47" t="str">
            <v>ET</v>
          </cell>
          <cell r="L47" t="str">
            <v>ET</v>
          </cell>
          <cell r="M47" t="str">
            <v>ET</v>
          </cell>
          <cell r="N47" t="str">
            <v>-</v>
          </cell>
          <cell r="O47" t="str">
            <v>ET</v>
          </cell>
          <cell r="P47" t="str">
            <v>-</v>
          </cell>
          <cell r="Q47" t="str">
            <v>ET</v>
          </cell>
          <cell r="R47" t="str">
            <v>-</v>
          </cell>
          <cell r="S47" t="str">
            <v>ET</v>
          </cell>
          <cell r="U47">
            <v>26.876000000000001</v>
          </cell>
          <cell r="V47">
            <v>0</v>
          </cell>
        </row>
        <row r="48">
          <cell r="B48" t="str">
            <v>Löttorp</v>
          </cell>
          <cell r="C48">
            <v>2013</v>
          </cell>
          <cell r="D48">
            <v>2.4</v>
          </cell>
          <cell r="E48" t="str">
            <v>DS</v>
          </cell>
          <cell r="F48">
            <v>0.24</v>
          </cell>
          <cell r="G48">
            <v>0.16</v>
          </cell>
          <cell r="H48" t="str">
            <v>DS</v>
          </cell>
          <cell r="I48">
            <v>1.74</v>
          </cell>
          <cell r="J48">
            <v>0.27</v>
          </cell>
          <cell r="K48" t="str">
            <v>DS</v>
          </cell>
          <cell r="L48" t="str">
            <v>DS</v>
          </cell>
          <cell r="M48" t="str">
            <v>DS</v>
          </cell>
          <cell r="N48" t="str">
            <v>-</v>
          </cell>
          <cell r="O48" t="str">
            <v>ET</v>
          </cell>
          <cell r="P48" t="str">
            <v>-</v>
          </cell>
          <cell r="Q48" t="str">
            <v>ET</v>
          </cell>
          <cell r="R48" t="str">
            <v>-</v>
          </cell>
          <cell r="S48" t="str">
            <v>ET</v>
          </cell>
          <cell r="U48">
            <v>2.4</v>
          </cell>
          <cell r="V48">
            <v>0</v>
          </cell>
        </row>
        <row r="49">
          <cell r="B49" t="str">
            <v>Borlänge</v>
          </cell>
          <cell r="C49">
            <v>2013</v>
          </cell>
          <cell r="D49">
            <v>370.77</v>
          </cell>
          <cell r="E49">
            <v>144.13999999999999</v>
          </cell>
          <cell r="F49">
            <v>95.27</v>
          </cell>
          <cell r="G49">
            <v>11.85</v>
          </cell>
          <cell r="H49" t="str">
            <v>ET</v>
          </cell>
          <cell r="I49">
            <v>31.6</v>
          </cell>
          <cell r="J49">
            <v>81.709999999999994</v>
          </cell>
          <cell r="K49">
            <v>6.2</v>
          </cell>
          <cell r="L49" t="str">
            <v>ET</v>
          </cell>
          <cell r="M49" t="str">
            <v>ET</v>
          </cell>
          <cell r="N49" t="str">
            <v>-</v>
          </cell>
          <cell r="O49" t="str">
            <v>ET</v>
          </cell>
          <cell r="P49" t="str">
            <v>-</v>
          </cell>
          <cell r="Q49" t="str">
            <v>ET</v>
          </cell>
          <cell r="R49" t="str">
            <v>-</v>
          </cell>
          <cell r="S49" t="str">
            <v>ET</v>
          </cell>
          <cell r="U49">
            <v>370.77</v>
          </cell>
          <cell r="V49">
            <v>0</v>
          </cell>
        </row>
        <row r="50">
          <cell r="B50" t="str">
            <v>Ornäs</v>
          </cell>
          <cell r="C50">
            <v>2013</v>
          </cell>
          <cell r="D50">
            <v>1.97</v>
          </cell>
          <cell r="E50">
            <v>0.6</v>
          </cell>
          <cell r="F50">
            <v>0.76</v>
          </cell>
          <cell r="G50" t="str">
            <v>ET</v>
          </cell>
          <cell r="H50" t="str">
            <v>ET</v>
          </cell>
          <cell r="I50">
            <v>0.61</v>
          </cell>
          <cell r="J50" t="str">
            <v>ET</v>
          </cell>
          <cell r="K50" t="str">
            <v>ET</v>
          </cell>
          <cell r="L50" t="str">
            <v>ET</v>
          </cell>
          <cell r="M50" t="str">
            <v>ET</v>
          </cell>
          <cell r="N50" t="str">
            <v>-</v>
          </cell>
          <cell r="O50" t="str">
            <v>ET</v>
          </cell>
          <cell r="P50" t="str">
            <v>-</v>
          </cell>
          <cell r="Q50" t="str">
            <v>ET</v>
          </cell>
          <cell r="R50" t="str">
            <v>-</v>
          </cell>
          <cell r="S50" t="str">
            <v>ET</v>
          </cell>
          <cell r="U50">
            <v>1.97</v>
          </cell>
          <cell r="V50">
            <v>0</v>
          </cell>
        </row>
        <row r="51">
          <cell r="B51" t="str">
            <v>Torsång</v>
          </cell>
          <cell r="C51">
            <v>2013</v>
          </cell>
          <cell r="D51">
            <v>2.5</v>
          </cell>
          <cell r="E51" t="str">
            <v>ET</v>
          </cell>
          <cell r="F51">
            <v>2.41</v>
          </cell>
          <cell r="G51" t="str">
            <v>ET</v>
          </cell>
          <cell r="H51" t="str">
            <v>ET</v>
          </cell>
          <cell r="I51">
            <v>0.09</v>
          </cell>
          <cell r="J51" t="str">
            <v>ET</v>
          </cell>
          <cell r="K51" t="str">
            <v>ET</v>
          </cell>
          <cell r="L51" t="str">
            <v>ET</v>
          </cell>
          <cell r="M51" t="str">
            <v>ET</v>
          </cell>
          <cell r="N51" t="str">
            <v>-</v>
          </cell>
          <cell r="O51" t="str">
            <v>ET</v>
          </cell>
          <cell r="P51" t="str">
            <v>-</v>
          </cell>
          <cell r="Q51" t="str">
            <v>ET</v>
          </cell>
          <cell r="R51" t="str">
            <v>-</v>
          </cell>
          <cell r="S51" t="str">
            <v>ET</v>
          </cell>
          <cell r="U51">
            <v>2.5</v>
          </cell>
          <cell r="V51">
            <v>0</v>
          </cell>
        </row>
        <row r="52">
          <cell r="B52" t="str">
            <v>Borås</v>
          </cell>
          <cell r="C52">
            <v>2013</v>
          </cell>
          <cell r="D52">
            <v>628.78800000000001</v>
          </cell>
          <cell r="E52">
            <v>314.35199999999998</v>
          </cell>
          <cell r="F52">
            <v>52.048000000000002</v>
          </cell>
          <cell r="G52">
            <v>30.420999999999999</v>
          </cell>
          <cell r="H52">
            <v>9.4760000000000009</v>
          </cell>
          <cell r="I52">
            <v>111.676</v>
          </cell>
          <cell r="J52">
            <v>113.496</v>
          </cell>
          <cell r="K52">
            <v>6.7939999999999996</v>
          </cell>
          <cell r="L52" t="str">
            <v>DS</v>
          </cell>
          <cell r="M52" t="str">
            <v>DS</v>
          </cell>
          <cell r="N52" t="str">
            <v>-</v>
          </cell>
          <cell r="O52" t="str">
            <v>ET</v>
          </cell>
          <cell r="P52" t="str">
            <v>-</v>
          </cell>
          <cell r="Q52" t="str">
            <v>ET</v>
          </cell>
          <cell r="R52" t="str">
            <v>-</v>
          </cell>
          <cell r="S52" t="str">
            <v>ET</v>
          </cell>
          <cell r="U52">
            <v>628.78800000000001</v>
          </cell>
          <cell r="V52">
            <v>0</v>
          </cell>
        </row>
        <row r="53">
          <cell r="B53" t="str">
            <v>Fristad</v>
          </cell>
          <cell r="C53">
            <v>2013</v>
          </cell>
          <cell r="D53">
            <v>19.709</v>
          </cell>
          <cell r="E53">
            <v>4.95</v>
          </cell>
          <cell r="F53">
            <v>3.79</v>
          </cell>
          <cell r="G53">
            <v>3.415</v>
          </cell>
          <cell r="H53" t="str">
            <v>ET</v>
          </cell>
          <cell r="I53">
            <v>5.8460000000000001</v>
          </cell>
          <cell r="J53">
            <v>1.6950000000000001</v>
          </cell>
          <cell r="K53" t="str">
            <v>ET</v>
          </cell>
          <cell r="L53" t="str">
            <v>ET</v>
          </cell>
          <cell r="M53" t="str">
            <v>ET</v>
          </cell>
          <cell r="N53" t="str">
            <v>-</v>
          </cell>
          <cell r="O53" t="str">
            <v>ET</v>
          </cell>
          <cell r="P53" t="str">
            <v>-</v>
          </cell>
          <cell r="Q53" t="str">
            <v>ET</v>
          </cell>
          <cell r="R53" t="str">
            <v>-</v>
          </cell>
          <cell r="S53" t="str">
            <v>ET</v>
          </cell>
          <cell r="U53">
            <v>19.709</v>
          </cell>
          <cell r="V53">
            <v>0</v>
          </cell>
        </row>
        <row r="54">
          <cell r="B54" t="str">
            <v>Bromölla</v>
          </cell>
          <cell r="C54">
            <v>2013</v>
          </cell>
          <cell r="D54">
            <v>39.9</v>
          </cell>
          <cell r="E54">
            <v>15</v>
          </cell>
          <cell r="F54">
            <v>3.9</v>
          </cell>
          <cell r="G54" t="str">
            <v>ET</v>
          </cell>
          <cell r="H54" t="str">
            <v>ET</v>
          </cell>
          <cell r="I54">
            <v>6.5</v>
          </cell>
          <cell r="J54">
            <v>2.5</v>
          </cell>
          <cell r="K54" t="str">
            <v>ET</v>
          </cell>
          <cell r="L54" t="str">
            <v>ET</v>
          </cell>
          <cell r="M54">
            <v>12</v>
          </cell>
          <cell r="N54" t="str">
            <v>-</v>
          </cell>
          <cell r="O54" t="str">
            <v>ET</v>
          </cell>
          <cell r="P54" t="str">
            <v>-</v>
          </cell>
          <cell r="Q54" t="str">
            <v>ET</v>
          </cell>
          <cell r="R54" t="str">
            <v>-</v>
          </cell>
          <cell r="S54" t="str">
            <v>ET</v>
          </cell>
          <cell r="U54">
            <v>39.9</v>
          </cell>
          <cell r="V54">
            <v>0</v>
          </cell>
        </row>
        <row r="55">
          <cell r="B55" t="str">
            <v>Bräcke</v>
          </cell>
          <cell r="C55">
            <v>2013</v>
          </cell>
          <cell r="D55" t="str">
            <v>-</v>
          </cell>
          <cell r="E55" t="str">
            <v>-</v>
          </cell>
          <cell r="F55" t="str">
            <v>-</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U55">
            <v>0</v>
          </cell>
          <cell r="V55">
            <v>0</v>
          </cell>
        </row>
        <row r="56">
          <cell r="B56" t="str">
            <v>Kälarne</v>
          </cell>
          <cell r="C56">
            <v>2013</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U56">
            <v>0</v>
          </cell>
          <cell r="V56">
            <v>0</v>
          </cell>
        </row>
        <row r="57">
          <cell r="B57" t="str">
            <v>Byavärmes Fjärrvärmenät</v>
          </cell>
          <cell r="C57">
            <v>2013</v>
          </cell>
          <cell r="D57">
            <v>6</v>
          </cell>
          <cell r="E57" t="str">
            <v>ET</v>
          </cell>
          <cell r="F57" t="str">
            <v>ET</v>
          </cell>
          <cell r="G57" t="str">
            <v>ET</v>
          </cell>
          <cell r="H57" t="str">
            <v>ET</v>
          </cell>
          <cell r="I57" t="str">
            <v>ET</v>
          </cell>
          <cell r="J57" t="str">
            <v>ET</v>
          </cell>
          <cell r="K57" t="str">
            <v>ET</v>
          </cell>
          <cell r="L57" t="str">
            <v>ET</v>
          </cell>
          <cell r="M57" t="str">
            <v>ET</v>
          </cell>
          <cell r="N57" t="str">
            <v>-</v>
          </cell>
          <cell r="O57" t="str">
            <v>ET</v>
          </cell>
          <cell r="P57" t="str">
            <v>-</v>
          </cell>
          <cell r="Q57" t="str">
            <v>ET</v>
          </cell>
          <cell r="R57" t="str">
            <v>-</v>
          </cell>
          <cell r="S57" t="str">
            <v>ET</v>
          </cell>
          <cell r="U57">
            <v>6</v>
          </cell>
          <cell r="V57">
            <v>0</v>
          </cell>
        </row>
        <row r="58">
          <cell r="B58" t="str">
            <v>Fjälkinge</v>
          </cell>
          <cell r="C58">
            <v>2013</v>
          </cell>
          <cell r="D58">
            <v>4.5389999999999997</v>
          </cell>
          <cell r="E58">
            <v>0.443</v>
          </cell>
          <cell r="F58">
            <v>2.1280000000000001</v>
          </cell>
          <cell r="G58">
            <v>0</v>
          </cell>
          <cell r="H58">
            <v>0</v>
          </cell>
          <cell r="I58">
            <v>1.639</v>
          </cell>
          <cell r="J58">
            <v>0.32900000000000001</v>
          </cell>
          <cell r="K58" t="str">
            <v>ET</v>
          </cell>
          <cell r="L58" t="str">
            <v>ET</v>
          </cell>
          <cell r="M58" t="str">
            <v>ET</v>
          </cell>
          <cell r="N58" t="str">
            <v>-</v>
          </cell>
          <cell r="O58" t="str">
            <v>ET</v>
          </cell>
          <cell r="P58" t="str">
            <v>-</v>
          </cell>
          <cell r="Q58" t="str">
            <v>ET</v>
          </cell>
          <cell r="R58" t="str">
            <v>-</v>
          </cell>
          <cell r="S58" t="str">
            <v>ET</v>
          </cell>
          <cell r="U58">
            <v>4.5389999999999997</v>
          </cell>
          <cell r="V58">
            <v>0</v>
          </cell>
        </row>
        <row r="59">
          <cell r="B59" t="str">
            <v>Kristianstad</v>
          </cell>
          <cell r="C59">
            <v>2013</v>
          </cell>
          <cell r="D59">
            <v>350.84</v>
          </cell>
          <cell r="E59">
            <v>152.36000000000001</v>
          </cell>
          <cell r="F59">
            <v>41.542000000000002</v>
          </cell>
          <cell r="G59">
            <v>36.819000000000003</v>
          </cell>
          <cell r="H59">
            <v>18.754000000000001</v>
          </cell>
          <cell r="I59">
            <v>58.612000000000002</v>
          </cell>
          <cell r="J59">
            <v>61.412999999999997</v>
          </cell>
          <cell r="K59">
            <v>9.4E-2</v>
          </cell>
          <cell r="L59" t="str">
            <v>ET</v>
          </cell>
          <cell r="M59" t="str">
            <v>ET</v>
          </cell>
          <cell r="N59" t="str">
            <v>-</v>
          </cell>
          <cell r="O59" t="str">
            <v>ET</v>
          </cell>
          <cell r="P59" t="str">
            <v>-</v>
          </cell>
          <cell r="Q59" t="str">
            <v>ET</v>
          </cell>
          <cell r="R59" t="str">
            <v>-</v>
          </cell>
          <cell r="S59" t="str">
            <v>ET</v>
          </cell>
          <cell r="U59">
            <v>350.84</v>
          </cell>
          <cell r="V59">
            <v>0</v>
          </cell>
        </row>
        <row r="60">
          <cell r="B60" t="str">
            <v>Tollarp</v>
          </cell>
          <cell r="C60">
            <v>2013</v>
          </cell>
          <cell r="D60" t="str">
            <v>ET</v>
          </cell>
          <cell r="E60" t="str">
            <v>ET</v>
          </cell>
          <cell r="F60" t="str">
            <v>ET</v>
          </cell>
          <cell r="G60" t="str">
            <v>ET</v>
          </cell>
          <cell r="H60" t="str">
            <v>ET</v>
          </cell>
          <cell r="I60" t="str">
            <v>ET</v>
          </cell>
          <cell r="J60" t="str">
            <v>ET</v>
          </cell>
          <cell r="K60" t="str">
            <v>ET</v>
          </cell>
          <cell r="L60" t="str">
            <v>ET</v>
          </cell>
          <cell r="M60" t="str">
            <v>ET</v>
          </cell>
          <cell r="N60" t="str">
            <v>-</v>
          </cell>
          <cell r="O60" t="str">
            <v>ET</v>
          </cell>
          <cell r="P60" t="str">
            <v>-</v>
          </cell>
          <cell r="Q60" t="str">
            <v>ET</v>
          </cell>
          <cell r="R60" t="str">
            <v>-</v>
          </cell>
          <cell r="S60" t="str">
            <v>ET</v>
          </cell>
          <cell r="U60">
            <v>0</v>
          </cell>
          <cell r="V60">
            <v>0</v>
          </cell>
        </row>
        <row r="61">
          <cell r="B61" t="str">
            <v>Åhus</v>
          </cell>
          <cell r="C61">
            <v>2013</v>
          </cell>
          <cell r="D61" t="str">
            <v>ET</v>
          </cell>
          <cell r="E61" t="str">
            <v>ET</v>
          </cell>
          <cell r="F61" t="str">
            <v>ET</v>
          </cell>
          <cell r="G61" t="str">
            <v>ET</v>
          </cell>
          <cell r="H61" t="str">
            <v>ET</v>
          </cell>
          <cell r="I61" t="str">
            <v>ET</v>
          </cell>
          <cell r="J61" t="str">
            <v>ET</v>
          </cell>
          <cell r="K61" t="str">
            <v>ET</v>
          </cell>
          <cell r="L61" t="str">
            <v>ET</v>
          </cell>
          <cell r="M61" t="str">
            <v>ET</v>
          </cell>
          <cell r="N61" t="str">
            <v>-</v>
          </cell>
          <cell r="O61" t="str">
            <v>ET</v>
          </cell>
          <cell r="P61" t="str">
            <v>-</v>
          </cell>
          <cell r="Q61" t="str">
            <v>ET</v>
          </cell>
          <cell r="R61" t="str">
            <v>-</v>
          </cell>
          <cell r="S61" t="str">
            <v>ET</v>
          </cell>
          <cell r="U61">
            <v>0</v>
          </cell>
          <cell r="V61">
            <v>0</v>
          </cell>
        </row>
        <row r="62">
          <cell r="B62" t="str">
            <v>Insjön</v>
          </cell>
          <cell r="C62">
            <v>2013</v>
          </cell>
          <cell r="D62">
            <v>9.0350000000000001</v>
          </cell>
          <cell r="E62">
            <v>1.8660000000000001</v>
          </cell>
          <cell r="F62">
            <v>0.13200000000000001</v>
          </cell>
          <cell r="G62">
            <v>0</v>
          </cell>
          <cell r="H62">
            <v>0</v>
          </cell>
          <cell r="I62">
            <v>1.524</v>
          </cell>
          <cell r="J62">
            <v>3.6709999999999998</v>
          </cell>
          <cell r="K62">
            <v>0</v>
          </cell>
          <cell r="L62">
            <v>0</v>
          </cell>
          <cell r="M62">
            <v>1.8420000000000001</v>
          </cell>
          <cell r="N62" t="str">
            <v>-</v>
          </cell>
          <cell r="O62" t="str">
            <v>ET</v>
          </cell>
          <cell r="P62" t="str">
            <v>-</v>
          </cell>
          <cell r="Q62" t="str">
            <v>ET</v>
          </cell>
          <cell r="R62" t="str">
            <v>-</v>
          </cell>
          <cell r="S62" t="str">
            <v>ET</v>
          </cell>
          <cell r="U62">
            <v>9.0350000000000001</v>
          </cell>
          <cell r="V62">
            <v>0</v>
          </cell>
        </row>
        <row r="63">
          <cell r="B63" t="str">
            <v>Leksand</v>
          </cell>
          <cell r="C63">
            <v>2013</v>
          </cell>
          <cell r="D63">
            <v>32.466000000000001</v>
          </cell>
          <cell r="E63">
            <v>12.685</v>
          </cell>
          <cell r="F63">
            <v>5.3529999999999998</v>
          </cell>
          <cell r="G63" t="str">
            <v>ET</v>
          </cell>
          <cell r="H63" t="str">
            <v>ET</v>
          </cell>
          <cell r="I63">
            <v>7.7949999999999999</v>
          </cell>
          <cell r="J63">
            <v>6.633</v>
          </cell>
          <cell r="K63" t="str">
            <v>ET</v>
          </cell>
          <cell r="L63" t="str">
            <v>ET</v>
          </cell>
          <cell r="M63" t="str">
            <v>ET</v>
          </cell>
          <cell r="N63" t="str">
            <v>-</v>
          </cell>
          <cell r="O63" t="str">
            <v>ET</v>
          </cell>
          <cell r="P63" t="str">
            <v>-</v>
          </cell>
          <cell r="Q63" t="str">
            <v>ET</v>
          </cell>
          <cell r="R63" t="str">
            <v>-</v>
          </cell>
          <cell r="S63" t="str">
            <v>ET</v>
          </cell>
          <cell r="U63">
            <v>32.466000000000001</v>
          </cell>
          <cell r="V63">
            <v>0</v>
          </cell>
        </row>
        <row r="64">
          <cell r="B64" t="str">
            <v>HVC Degerfors</v>
          </cell>
          <cell r="C64">
            <v>2013</v>
          </cell>
          <cell r="D64">
            <v>34.659999999999997</v>
          </cell>
          <cell r="E64">
            <v>16.77</v>
          </cell>
          <cell r="F64">
            <v>5.17</v>
          </cell>
          <cell r="G64">
            <v>0.55000000000000004</v>
          </cell>
          <cell r="H64" t="str">
            <v>ET</v>
          </cell>
          <cell r="I64">
            <v>6.35</v>
          </cell>
          <cell r="J64">
            <v>4.29</v>
          </cell>
          <cell r="K64">
            <v>0.99</v>
          </cell>
          <cell r="L64">
            <v>0.54</v>
          </cell>
          <cell r="M64" t="str">
            <v>ET</v>
          </cell>
          <cell r="N64" t="str">
            <v>-</v>
          </cell>
          <cell r="O64" t="str">
            <v>ET</v>
          </cell>
          <cell r="P64" t="str">
            <v>-</v>
          </cell>
          <cell r="Q64" t="str">
            <v>ET</v>
          </cell>
          <cell r="R64" t="str">
            <v>-</v>
          </cell>
          <cell r="S64" t="str">
            <v>ET</v>
          </cell>
          <cell r="U64">
            <v>34.659999999999997</v>
          </cell>
          <cell r="V64">
            <v>0</v>
          </cell>
        </row>
        <row r="65">
          <cell r="B65" t="str">
            <v>Kvarnberg</v>
          </cell>
          <cell r="C65">
            <v>2013</v>
          </cell>
          <cell r="D65">
            <v>2.762</v>
          </cell>
          <cell r="E65" t="str">
            <v>ET</v>
          </cell>
          <cell r="F65">
            <v>0.04</v>
          </cell>
          <cell r="G65">
            <v>1.89</v>
          </cell>
          <cell r="H65" t="str">
            <v>ET</v>
          </cell>
          <cell r="I65">
            <v>0.78</v>
          </cell>
          <cell r="J65">
            <v>0.05</v>
          </cell>
          <cell r="K65" t="str">
            <v>ET</v>
          </cell>
          <cell r="L65" t="str">
            <v>ET</v>
          </cell>
          <cell r="M65" t="str">
            <v>ET</v>
          </cell>
          <cell r="N65" t="str">
            <v>-</v>
          </cell>
          <cell r="O65" t="str">
            <v>ET</v>
          </cell>
          <cell r="P65" t="str">
            <v>-</v>
          </cell>
          <cell r="Q65" t="str">
            <v>ET</v>
          </cell>
          <cell r="R65" t="str">
            <v>-</v>
          </cell>
          <cell r="S65" t="str">
            <v>ET</v>
          </cell>
          <cell r="U65">
            <v>2.762</v>
          </cell>
          <cell r="V65">
            <v>0</v>
          </cell>
        </row>
        <row r="66">
          <cell r="B66" t="str">
            <v>Svartå</v>
          </cell>
          <cell r="C66">
            <v>2013</v>
          </cell>
          <cell r="D66">
            <v>2.609</v>
          </cell>
          <cell r="E66">
            <v>0.36</v>
          </cell>
          <cell r="F66">
            <v>0.03</v>
          </cell>
          <cell r="G66">
            <v>1.46</v>
          </cell>
          <cell r="H66" t="str">
            <v>ET</v>
          </cell>
          <cell r="I66">
            <v>0.59</v>
          </cell>
          <cell r="J66">
            <v>0.17</v>
          </cell>
          <cell r="K66" t="str">
            <v>ET</v>
          </cell>
          <cell r="L66" t="str">
            <v>ET</v>
          </cell>
          <cell r="M66" t="str">
            <v>ET</v>
          </cell>
          <cell r="N66" t="str">
            <v>-</v>
          </cell>
          <cell r="O66" t="str">
            <v>ET</v>
          </cell>
          <cell r="P66" t="str">
            <v>-</v>
          </cell>
          <cell r="Q66" t="str">
            <v>ET</v>
          </cell>
          <cell r="R66" t="str">
            <v>-</v>
          </cell>
          <cell r="S66" t="str">
            <v>ET</v>
          </cell>
          <cell r="U66">
            <v>2.609</v>
          </cell>
          <cell r="V66">
            <v>0</v>
          </cell>
        </row>
        <row r="67">
          <cell r="B67" t="str">
            <v>Åtorp</v>
          </cell>
          <cell r="C67">
            <v>2013</v>
          </cell>
          <cell r="D67">
            <v>0.53</v>
          </cell>
          <cell r="E67">
            <v>0.23</v>
          </cell>
          <cell r="F67">
            <v>0.05</v>
          </cell>
          <cell r="G67" t="str">
            <v>ET</v>
          </cell>
          <cell r="H67" t="str">
            <v>ET</v>
          </cell>
          <cell r="I67">
            <v>0.25</v>
          </cell>
          <cell r="J67" t="str">
            <v>ET</v>
          </cell>
          <cell r="K67" t="str">
            <v>ET</v>
          </cell>
          <cell r="L67" t="str">
            <v>ET</v>
          </cell>
          <cell r="M67" t="str">
            <v>ET</v>
          </cell>
          <cell r="N67" t="str">
            <v>-</v>
          </cell>
          <cell r="O67" t="str">
            <v>ET</v>
          </cell>
          <cell r="P67" t="str">
            <v>-</v>
          </cell>
          <cell r="Q67" t="str">
            <v>ET</v>
          </cell>
          <cell r="R67" t="str">
            <v>-</v>
          </cell>
          <cell r="S67" t="str">
            <v>ET</v>
          </cell>
          <cell r="U67">
            <v>0.53</v>
          </cell>
          <cell r="V67">
            <v>0</v>
          </cell>
        </row>
        <row r="68">
          <cell r="B68" t="str">
            <v>...</v>
          </cell>
          <cell r="C68">
            <v>2013</v>
          </cell>
          <cell r="D68" t="str">
            <v>-</v>
          </cell>
          <cell r="E68" t="str">
            <v>-</v>
          </cell>
          <cell r="F68" t="str">
            <v>-</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U68">
            <v>0</v>
          </cell>
          <cell r="V68">
            <v>0</v>
          </cell>
        </row>
        <row r="69">
          <cell r="B69" t="str">
            <v>Bara</v>
          </cell>
          <cell r="C69">
            <v>2013</v>
          </cell>
          <cell r="D69">
            <v>8.09</v>
          </cell>
          <cell r="E69" t="str">
            <v>ET</v>
          </cell>
          <cell r="F69" t="str">
            <v>ET</v>
          </cell>
          <cell r="G69" t="str">
            <v>ET</v>
          </cell>
          <cell r="H69" t="str">
            <v>ET</v>
          </cell>
          <cell r="I69" t="str">
            <v>ET</v>
          </cell>
          <cell r="J69" t="str">
            <v>ET</v>
          </cell>
          <cell r="K69" t="str">
            <v>ET</v>
          </cell>
          <cell r="L69" t="str">
            <v>ET</v>
          </cell>
          <cell r="M69" t="str">
            <v>ET</v>
          </cell>
          <cell r="N69" t="str">
            <v>-</v>
          </cell>
          <cell r="O69" t="str">
            <v>ET</v>
          </cell>
          <cell r="P69" t="str">
            <v>-</v>
          </cell>
          <cell r="Q69" t="str">
            <v>ET</v>
          </cell>
          <cell r="R69" t="str">
            <v>-</v>
          </cell>
          <cell r="S69" t="str">
            <v>ET</v>
          </cell>
          <cell r="U69">
            <v>8.09</v>
          </cell>
          <cell r="V69">
            <v>0</v>
          </cell>
        </row>
        <row r="70">
          <cell r="B70" t="str">
            <v>Blomstermåla</v>
          </cell>
          <cell r="C70">
            <v>2013</v>
          </cell>
          <cell r="D70">
            <v>9.01</v>
          </cell>
          <cell r="E70" t="str">
            <v>ET</v>
          </cell>
          <cell r="F70" t="str">
            <v>ET</v>
          </cell>
          <cell r="G70" t="str">
            <v>ET</v>
          </cell>
          <cell r="H70" t="str">
            <v>ET</v>
          </cell>
          <cell r="I70" t="str">
            <v>ET</v>
          </cell>
          <cell r="J70" t="str">
            <v>ET</v>
          </cell>
          <cell r="K70" t="str">
            <v>ET</v>
          </cell>
          <cell r="L70" t="str">
            <v>ET</v>
          </cell>
          <cell r="M70" t="str">
            <v>ET</v>
          </cell>
          <cell r="N70" t="str">
            <v>-</v>
          </cell>
          <cell r="O70" t="str">
            <v>ET</v>
          </cell>
          <cell r="P70" t="str">
            <v>-</v>
          </cell>
          <cell r="Q70" t="str">
            <v>ET</v>
          </cell>
          <cell r="R70" t="str">
            <v>-</v>
          </cell>
          <cell r="S70" t="str">
            <v>ET</v>
          </cell>
          <cell r="U70">
            <v>9.01</v>
          </cell>
          <cell r="V70">
            <v>0</v>
          </cell>
        </row>
        <row r="71">
          <cell r="B71" t="str">
            <v>Boxholm</v>
          </cell>
          <cell r="C71">
            <v>2013</v>
          </cell>
          <cell r="D71">
            <v>44.95</v>
          </cell>
          <cell r="E71" t="str">
            <v>ET</v>
          </cell>
          <cell r="F71" t="str">
            <v>ET</v>
          </cell>
          <cell r="G71" t="str">
            <v>ET</v>
          </cell>
          <cell r="H71" t="str">
            <v>ET</v>
          </cell>
          <cell r="I71" t="str">
            <v>ET</v>
          </cell>
          <cell r="J71" t="str">
            <v>ET</v>
          </cell>
          <cell r="K71" t="str">
            <v>ET</v>
          </cell>
          <cell r="L71" t="str">
            <v>ET</v>
          </cell>
          <cell r="M71" t="str">
            <v>ET</v>
          </cell>
          <cell r="N71" t="str">
            <v>-</v>
          </cell>
          <cell r="O71" t="str">
            <v>ET</v>
          </cell>
          <cell r="P71" t="str">
            <v>-</v>
          </cell>
          <cell r="Q71" t="str">
            <v>ET</v>
          </cell>
          <cell r="R71" t="str">
            <v>-</v>
          </cell>
          <cell r="S71" t="str">
            <v>ET</v>
          </cell>
          <cell r="U71">
            <v>44.95</v>
          </cell>
          <cell r="V71">
            <v>0</v>
          </cell>
        </row>
        <row r="72">
          <cell r="B72" t="str">
            <v>Bro</v>
          </cell>
          <cell r="C72">
            <v>2013</v>
          </cell>
          <cell r="D72">
            <v>29.8</v>
          </cell>
          <cell r="E72" t="str">
            <v>DS</v>
          </cell>
          <cell r="F72" t="str">
            <v>DS</v>
          </cell>
          <cell r="G72" t="str">
            <v>DS</v>
          </cell>
          <cell r="H72" t="str">
            <v>DS</v>
          </cell>
          <cell r="I72" t="str">
            <v>DS</v>
          </cell>
          <cell r="J72" t="str">
            <v>DS</v>
          </cell>
          <cell r="K72" t="str">
            <v>DS</v>
          </cell>
          <cell r="L72" t="str">
            <v>DS</v>
          </cell>
          <cell r="M72" t="str">
            <v>DS</v>
          </cell>
          <cell r="N72" t="str">
            <v>-</v>
          </cell>
          <cell r="O72" t="str">
            <v>ET</v>
          </cell>
          <cell r="P72" t="str">
            <v>-</v>
          </cell>
          <cell r="Q72" t="str">
            <v>ET</v>
          </cell>
          <cell r="R72" t="str">
            <v>-</v>
          </cell>
          <cell r="S72" t="str">
            <v>ET</v>
          </cell>
          <cell r="U72">
            <v>29.8</v>
          </cell>
          <cell r="V72">
            <v>0</v>
          </cell>
        </row>
        <row r="73">
          <cell r="B73" t="str">
            <v>Broby</v>
          </cell>
          <cell r="C73">
            <v>2013</v>
          </cell>
          <cell r="D73">
            <v>13.8</v>
          </cell>
          <cell r="E73" t="str">
            <v>ET</v>
          </cell>
          <cell r="F73" t="str">
            <v>ET</v>
          </cell>
          <cell r="G73" t="str">
            <v>ET</v>
          </cell>
          <cell r="H73" t="str">
            <v>ET</v>
          </cell>
          <cell r="I73" t="str">
            <v>ET</v>
          </cell>
          <cell r="J73" t="str">
            <v>ET</v>
          </cell>
          <cell r="K73" t="str">
            <v>ET</v>
          </cell>
          <cell r="L73" t="str">
            <v>ET</v>
          </cell>
          <cell r="M73" t="str">
            <v>ET</v>
          </cell>
          <cell r="N73" t="str">
            <v>-</v>
          </cell>
          <cell r="O73" t="str">
            <v>ET</v>
          </cell>
          <cell r="P73" t="str">
            <v>-</v>
          </cell>
          <cell r="Q73" t="str">
            <v>ET</v>
          </cell>
          <cell r="R73" t="str">
            <v>-</v>
          </cell>
          <cell r="S73" t="str">
            <v>ET</v>
          </cell>
          <cell r="U73">
            <v>13.8</v>
          </cell>
          <cell r="V73">
            <v>0</v>
          </cell>
        </row>
        <row r="74">
          <cell r="B74" t="str">
            <v>Bålsta</v>
          </cell>
          <cell r="C74">
            <v>2013</v>
          </cell>
          <cell r="D74">
            <v>32.9</v>
          </cell>
          <cell r="E74" t="str">
            <v>DS</v>
          </cell>
          <cell r="F74" t="str">
            <v>DS</v>
          </cell>
          <cell r="G74" t="str">
            <v>DS</v>
          </cell>
          <cell r="H74" t="str">
            <v>DS</v>
          </cell>
          <cell r="I74" t="str">
            <v>DS</v>
          </cell>
          <cell r="J74" t="str">
            <v>DS</v>
          </cell>
          <cell r="K74" t="str">
            <v>DS</v>
          </cell>
          <cell r="L74" t="str">
            <v>DS</v>
          </cell>
          <cell r="M74" t="str">
            <v>DS</v>
          </cell>
          <cell r="N74" t="str">
            <v>-</v>
          </cell>
          <cell r="O74" t="str">
            <v>ET</v>
          </cell>
          <cell r="P74" t="str">
            <v>-</v>
          </cell>
          <cell r="Q74" t="str">
            <v>ET</v>
          </cell>
          <cell r="R74" t="str">
            <v>-</v>
          </cell>
          <cell r="S74" t="str">
            <v>ET</v>
          </cell>
          <cell r="U74">
            <v>32.9</v>
          </cell>
          <cell r="V74">
            <v>0</v>
          </cell>
        </row>
        <row r="75">
          <cell r="B75" t="str">
            <v>Bällstaberg</v>
          </cell>
          <cell r="C75">
            <v>2013</v>
          </cell>
          <cell r="D75">
            <v>0</v>
          </cell>
          <cell r="E75" t="str">
            <v>ET</v>
          </cell>
          <cell r="F75" t="str">
            <v>ET</v>
          </cell>
          <cell r="G75" t="str">
            <v>ET</v>
          </cell>
          <cell r="H75" t="str">
            <v>ET</v>
          </cell>
          <cell r="I75" t="str">
            <v>ET</v>
          </cell>
          <cell r="J75" t="str">
            <v>ET</v>
          </cell>
          <cell r="K75" t="str">
            <v>ET</v>
          </cell>
          <cell r="L75" t="str">
            <v>ET</v>
          </cell>
          <cell r="M75" t="str">
            <v>ET</v>
          </cell>
          <cell r="N75" t="str">
            <v>-</v>
          </cell>
          <cell r="O75" t="str">
            <v>ET</v>
          </cell>
          <cell r="P75" t="str">
            <v>-</v>
          </cell>
          <cell r="Q75" t="str">
            <v>ET</v>
          </cell>
          <cell r="R75" t="str">
            <v>-</v>
          </cell>
          <cell r="S75" t="str">
            <v>ET</v>
          </cell>
          <cell r="U75">
            <v>0</v>
          </cell>
          <cell r="V75">
            <v>0</v>
          </cell>
        </row>
        <row r="76">
          <cell r="B76" t="str">
            <v>Coop</v>
          </cell>
          <cell r="C76">
            <v>2013</v>
          </cell>
          <cell r="D76">
            <v>15.6</v>
          </cell>
          <cell r="E76" t="str">
            <v>ET</v>
          </cell>
          <cell r="F76" t="str">
            <v>ET</v>
          </cell>
          <cell r="G76" t="str">
            <v>DS</v>
          </cell>
          <cell r="H76" t="str">
            <v>ET</v>
          </cell>
          <cell r="I76" t="str">
            <v>DS</v>
          </cell>
          <cell r="J76" t="str">
            <v>DS</v>
          </cell>
          <cell r="K76" t="str">
            <v>DS</v>
          </cell>
          <cell r="L76" t="str">
            <v>DS</v>
          </cell>
          <cell r="M76" t="str">
            <v>DS</v>
          </cell>
          <cell r="N76" t="str">
            <v>-</v>
          </cell>
          <cell r="O76" t="str">
            <v>ET</v>
          </cell>
          <cell r="P76" t="str">
            <v>-</v>
          </cell>
          <cell r="Q76" t="str">
            <v>ET</v>
          </cell>
          <cell r="R76" t="str">
            <v>-</v>
          </cell>
          <cell r="S76" t="str">
            <v>ET</v>
          </cell>
          <cell r="U76">
            <v>15.6</v>
          </cell>
          <cell r="V76">
            <v>0</v>
          </cell>
        </row>
        <row r="77">
          <cell r="B77" t="str">
            <v>Dorotea</v>
          </cell>
          <cell r="C77">
            <v>2013</v>
          </cell>
          <cell r="D77" t="str">
            <v>ET</v>
          </cell>
          <cell r="E77" t="str">
            <v>ET</v>
          </cell>
          <cell r="F77" t="str">
            <v>ET</v>
          </cell>
          <cell r="G77" t="str">
            <v>ET</v>
          </cell>
          <cell r="H77" t="str">
            <v>ET</v>
          </cell>
          <cell r="I77" t="str">
            <v>ET</v>
          </cell>
          <cell r="J77" t="str">
            <v>ET</v>
          </cell>
          <cell r="K77" t="str">
            <v>ET</v>
          </cell>
          <cell r="L77" t="str">
            <v>ET</v>
          </cell>
          <cell r="M77" t="str">
            <v>ET</v>
          </cell>
          <cell r="N77" t="str">
            <v>-</v>
          </cell>
          <cell r="O77" t="str">
            <v>ET</v>
          </cell>
          <cell r="P77" t="str">
            <v>-</v>
          </cell>
          <cell r="Q77" t="str">
            <v>ET</v>
          </cell>
          <cell r="R77" t="str">
            <v>-</v>
          </cell>
          <cell r="S77" t="str">
            <v>ET</v>
          </cell>
          <cell r="U77">
            <v>0</v>
          </cell>
          <cell r="V77">
            <v>0</v>
          </cell>
        </row>
        <row r="78">
          <cell r="B78" t="str">
            <v>Fliseryd</v>
          </cell>
          <cell r="C78">
            <v>2013</v>
          </cell>
          <cell r="D78">
            <v>1.58</v>
          </cell>
          <cell r="E78" t="str">
            <v>ET</v>
          </cell>
          <cell r="F78" t="str">
            <v>ET</v>
          </cell>
          <cell r="G78" t="str">
            <v>ET</v>
          </cell>
          <cell r="H78" t="str">
            <v>ET</v>
          </cell>
          <cell r="I78" t="str">
            <v>ET</v>
          </cell>
          <cell r="J78" t="str">
            <v>ET</v>
          </cell>
          <cell r="K78" t="str">
            <v>ET</v>
          </cell>
          <cell r="L78" t="str">
            <v>ET</v>
          </cell>
          <cell r="M78" t="str">
            <v>ET</v>
          </cell>
          <cell r="N78" t="str">
            <v>-</v>
          </cell>
          <cell r="O78" t="str">
            <v>ET</v>
          </cell>
          <cell r="P78" t="str">
            <v>-</v>
          </cell>
          <cell r="Q78" t="str">
            <v>ET</v>
          </cell>
          <cell r="R78" t="str">
            <v>-</v>
          </cell>
          <cell r="S78" t="str">
            <v>ET</v>
          </cell>
          <cell r="U78">
            <v>1.58</v>
          </cell>
          <cell r="V78">
            <v>0</v>
          </cell>
        </row>
        <row r="79">
          <cell r="B79" t="str">
            <v>Hägernäs</v>
          </cell>
          <cell r="C79">
            <v>2013</v>
          </cell>
          <cell r="D79" t="str">
            <v>ET</v>
          </cell>
          <cell r="E79" t="str">
            <v>DS</v>
          </cell>
          <cell r="F79" t="str">
            <v>DS</v>
          </cell>
          <cell r="G79" t="str">
            <v>DS</v>
          </cell>
          <cell r="H79" t="str">
            <v>DS</v>
          </cell>
          <cell r="I79" t="str">
            <v>DS</v>
          </cell>
          <cell r="J79" t="str">
            <v>DS</v>
          </cell>
          <cell r="K79" t="str">
            <v>DS</v>
          </cell>
          <cell r="L79" t="str">
            <v>DS</v>
          </cell>
          <cell r="M79" t="str">
            <v>DS</v>
          </cell>
          <cell r="N79" t="str">
            <v>-</v>
          </cell>
          <cell r="O79" t="str">
            <v>ET</v>
          </cell>
          <cell r="P79" t="str">
            <v>-</v>
          </cell>
          <cell r="Q79" t="str">
            <v>ET</v>
          </cell>
          <cell r="R79" t="str">
            <v>-</v>
          </cell>
          <cell r="S79" t="str">
            <v>ET</v>
          </cell>
          <cell r="U79">
            <v>0</v>
          </cell>
          <cell r="V79">
            <v>0</v>
          </cell>
        </row>
        <row r="80">
          <cell r="B80" t="str">
            <v>HÖK</v>
          </cell>
          <cell r="C80">
            <v>2013</v>
          </cell>
          <cell r="D80">
            <v>1056.8530000000001</v>
          </cell>
          <cell r="E80">
            <v>471.37083699999999</v>
          </cell>
          <cell r="F80">
            <v>95.066567969999994</v>
          </cell>
          <cell r="G80">
            <v>62.402304000000001</v>
          </cell>
          <cell r="H80">
            <v>4.8460000000000001</v>
          </cell>
          <cell r="I80">
            <v>97.759</v>
          </cell>
          <cell r="J80">
            <v>316.56099999999998</v>
          </cell>
          <cell r="K80">
            <v>0.49410700000000002</v>
          </cell>
          <cell r="L80" t="str">
            <v>DS</v>
          </cell>
          <cell r="M80" t="str">
            <v>DS</v>
          </cell>
          <cell r="N80" t="str">
            <v>-</v>
          </cell>
          <cell r="O80" t="str">
            <v>ET</v>
          </cell>
          <cell r="P80" t="str">
            <v>-</v>
          </cell>
          <cell r="Q80" t="str">
            <v>ET</v>
          </cell>
          <cell r="R80" t="str">
            <v>-</v>
          </cell>
          <cell r="S80" t="str">
            <v>ET</v>
          </cell>
          <cell r="U80">
            <v>1056.8530000000001</v>
          </cell>
          <cell r="V80">
            <v>0</v>
          </cell>
        </row>
        <row r="81">
          <cell r="B81" t="str">
            <v>Junsele</v>
          </cell>
          <cell r="C81">
            <v>2013</v>
          </cell>
          <cell r="D81" t="str">
            <v>ET</v>
          </cell>
          <cell r="E81" t="str">
            <v>ET</v>
          </cell>
          <cell r="F81" t="str">
            <v>ET</v>
          </cell>
          <cell r="G81" t="str">
            <v>ET</v>
          </cell>
          <cell r="H81" t="str">
            <v>ET</v>
          </cell>
          <cell r="I81" t="str">
            <v>ET</v>
          </cell>
          <cell r="J81" t="str">
            <v>ET</v>
          </cell>
          <cell r="K81" t="str">
            <v>ET</v>
          </cell>
          <cell r="L81" t="str">
            <v>ET</v>
          </cell>
          <cell r="M81" t="str">
            <v>ET</v>
          </cell>
          <cell r="N81" t="str">
            <v>-</v>
          </cell>
          <cell r="O81" t="str">
            <v>ET</v>
          </cell>
          <cell r="P81" t="str">
            <v>-</v>
          </cell>
          <cell r="Q81" t="str">
            <v>ET</v>
          </cell>
          <cell r="R81" t="str">
            <v>-</v>
          </cell>
          <cell r="S81" t="str">
            <v>ET</v>
          </cell>
          <cell r="U81">
            <v>0</v>
          </cell>
          <cell r="V81">
            <v>0</v>
          </cell>
        </row>
        <row r="82">
          <cell r="B82" t="str">
            <v>Järfälla</v>
          </cell>
          <cell r="C82">
            <v>2013</v>
          </cell>
          <cell r="D82">
            <v>296.8</v>
          </cell>
          <cell r="E82" t="str">
            <v>DS</v>
          </cell>
          <cell r="F82" t="str">
            <v>DS</v>
          </cell>
          <cell r="G82" t="str">
            <v>DS</v>
          </cell>
          <cell r="H82" t="str">
            <v>DS</v>
          </cell>
          <cell r="I82" t="str">
            <v>DS</v>
          </cell>
          <cell r="J82" t="str">
            <v>DS</v>
          </cell>
          <cell r="K82" t="str">
            <v>DS</v>
          </cell>
          <cell r="L82" t="str">
            <v>DS</v>
          </cell>
          <cell r="M82" t="str">
            <v>DS</v>
          </cell>
          <cell r="N82" t="str">
            <v>'Fortum Värme AB'</v>
          </cell>
          <cell r="O82" t="str">
            <v>ET</v>
          </cell>
          <cell r="P82" t="str">
            <v>-</v>
          </cell>
          <cell r="Q82" t="str">
            <v>ET</v>
          </cell>
          <cell r="R82" t="str">
            <v>-</v>
          </cell>
          <cell r="S82" t="str">
            <v>ET</v>
          </cell>
          <cell r="U82">
            <v>296.8</v>
          </cell>
          <cell r="V82">
            <v>0</v>
          </cell>
        </row>
        <row r="83">
          <cell r="B83" t="str">
            <v>Kalmarsand</v>
          </cell>
          <cell r="C83">
            <v>2013</v>
          </cell>
          <cell r="D83" t="str">
            <v>ET</v>
          </cell>
          <cell r="E83" t="str">
            <v>ET</v>
          </cell>
          <cell r="F83" t="str">
            <v>ET</v>
          </cell>
          <cell r="G83" t="str">
            <v>ET</v>
          </cell>
          <cell r="H83" t="str">
            <v>ET</v>
          </cell>
          <cell r="I83" t="str">
            <v>ET</v>
          </cell>
          <cell r="J83" t="str">
            <v>ET</v>
          </cell>
          <cell r="K83" t="str">
            <v>ET</v>
          </cell>
          <cell r="L83" t="str">
            <v>ET</v>
          </cell>
          <cell r="M83" t="str">
            <v>ET</v>
          </cell>
          <cell r="N83" t="str">
            <v>-</v>
          </cell>
          <cell r="O83" t="str">
            <v>ET</v>
          </cell>
          <cell r="P83" t="str">
            <v>-</v>
          </cell>
          <cell r="Q83" t="str">
            <v>ET</v>
          </cell>
          <cell r="R83" t="str">
            <v>-</v>
          </cell>
          <cell r="S83" t="str">
            <v>ET</v>
          </cell>
          <cell r="U83">
            <v>0</v>
          </cell>
          <cell r="V83">
            <v>0</v>
          </cell>
        </row>
        <row r="84">
          <cell r="B84" t="str">
            <v>Kungsängen</v>
          </cell>
          <cell r="C84">
            <v>2013</v>
          </cell>
          <cell r="D84">
            <v>49.2</v>
          </cell>
          <cell r="E84" t="str">
            <v>DS</v>
          </cell>
          <cell r="F84" t="str">
            <v>DS</v>
          </cell>
          <cell r="G84" t="str">
            <v>DS</v>
          </cell>
          <cell r="H84" t="str">
            <v>DS</v>
          </cell>
          <cell r="I84" t="str">
            <v>DS</v>
          </cell>
          <cell r="J84" t="str">
            <v>DS</v>
          </cell>
          <cell r="K84" t="str">
            <v>DS</v>
          </cell>
          <cell r="L84" t="str">
            <v>DS</v>
          </cell>
          <cell r="M84" t="str">
            <v>DS</v>
          </cell>
          <cell r="N84" t="str">
            <v>-</v>
          </cell>
          <cell r="O84" t="str">
            <v>ET</v>
          </cell>
          <cell r="P84" t="str">
            <v>-</v>
          </cell>
          <cell r="Q84" t="str">
            <v>ET</v>
          </cell>
          <cell r="R84" t="str">
            <v>-</v>
          </cell>
          <cell r="S84" t="str">
            <v>ET</v>
          </cell>
          <cell r="U84">
            <v>49.2</v>
          </cell>
          <cell r="V84">
            <v>0</v>
          </cell>
        </row>
        <row r="85">
          <cell r="B85" t="str">
            <v>Lagan</v>
          </cell>
          <cell r="C85">
            <v>2013</v>
          </cell>
          <cell r="D85">
            <v>10.039999999999999</v>
          </cell>
          <cell r="E85" t="str">
            <v>ET</v>
          </cell>
          <cell r="F85" t="str">
            <v>ET</v>
          </cell>
          <cell r="G85" t="str">
            <v>ET</v>
          </cell>
          <cell r="H85" t="str">
            <v>ET</v>
          </cell>
          <cell r="I85" t="str">
            <v>ET</v>
          </cell>
          <cell r="J85" t="str">
            <v>ET</v>
          </cell>
          <cell r="K85" t="str">
            <v>ET</v>
          </cell>
          <cell r="L85" t="str">
            <v>ET</v>
          </cell>
          <cell r="M85" t="str">
            <v>ET</v>
          </cell>
          <cell r="N85" t="str">
            <v>-</v>
          </cell>
          <cell r="O85" t="str">
            <v>ET</v>
          </cell>
          <cell r="P85" t="str">
            <v>-</v>
          </cell>
          <cell r="Q85" t="str">
            <v>ET</v>
          </cell>
          <cell r="R85" t="str">
            <v>-</v>
          </cell>
          <cell r="S85" t="str">
            <v>ET</v>
          </cell>
          <cell r="U85">
            <v>10.039999999999999</v>
          </cell>
          <cell r="V85">
            <v>0</v>
          </cell>
        </row>
        <row r="86">
          <cell r="B86" t="str">
            <v>Lammhult</v>
          </cell>
          <cell r="C86">
            <v>2013</v>
          </cell>
          <cell r="D86">
            <v>13.84</v>
          </cell>
          <cell r="E86" t="str">
            <v>ET</v>
          </cell>
          <cell r="F86" t="str">
            <v>ET</v>
          </cell>
          <cell r="G86" t="str">
            <v>ET</v>
          </cell>
          <cell r="H86" t="str">
            <v>ET</v>
          </cell>
          <cell r="I86" t="str">
            <v>ET</v>
          </cell>
          <cell r="J86" t="str">
            <v>ET</v>
          </cell>
          <cell r="K86" t="str">
            <v>ET</v>
          </cell>
          <cell r="L86" t="str">
            <v>ET</v>
          </cell>
          <cell r="M86" t="str">
            <v>ET</v>
          </cell>
          <cell r="N86" t="str">
            <v>-</v>
          </cell>
          <cell r="O86" t="str">
            <v>ET</v>
          </cell>
          <cell r="P86" t="str">
            <v>-</v>
          </cell>
          <cell r="Q86" t="str">
            <v>ET</v>
          </cell>
          <cell r="R86" t="str">
            <v>-</v>
          </cell>
          <cell r="S86" t="str">
            <v>ET</v>
          </cell>
          <cell r="U86">
            <v>13.84</v>
          </cell>
          <cell r="V86">
            <v>0</v>
          </cell>
        </row>
        <row r="87">
          <cell r="B87" t="str">
            <v>Landvetter</v>
          </cell>
          <cell r="C87">
            <v>2013</v>
          </cell>
          <cell r="D87">
            <v>15.55</v>
          </cell>
          <cell r="E87" t="str">
            <v>ET</v>
          </cell>
          <cell r="F87" t="str">
            <v>ET</v>
          </cell>
          <cell r="G87" t="str">
            <v>ET</v>
          </cell>
          <cell r="H87" t="str">
            <v>ET</v>
          </cell>
          <cell r="I87" t="str">
            <v>ET</v>
          </cell>
          <cell r="J87" t="str">
            <v>ET</v>
          </cell>
          <cell r="K87" t="str">
            <v>ET</v>
          </cell>
          <cell r="L87" t="str">
            <v>ET</v>
          </cell>
          <cell r="M87" t="str">
            <v>ET</v>
          </cell>
          <cell r="N87" t="str">
            <v>-</v>
          </cell>
          <cell r="O87" t="str">
            <v>ET</v>
          </cell>
          <cell r="P87" t="str">
            <v>-</v>
          </cell>
          <cell r="Q87" t="str">
            <v>ET</v>
          </cell>
          <cell r="R87" t="str">
            <v>-</v>
          </cell>
          <cell r="S87" t="str">
            <v>ET</v>
          </cell>
          <cell r="U87">
            <v>15.55</v>
          </cell>
          <cell r="V87">
            <v>0</v>
          </cell>
        </row>
        <row r="88">
          <cell r="B88" t="str">
            <v>Lidhult</v>
          </cell>
          <cell r="C88">
            <v>2013</v>
          </cell>
          <cell r="D88">
            <v>7.53</v>
          </cell>
          <cell r="E88" t="str">
            <v>ET</v>
          </cell>
          <cell r="F88" t="str">
            <v>ET</v>
          </cell>
          <cell r="G88" t="str">
            <v>ET</v>
          </cell>
          <cell r="H88" t="str">
            <v>ET</v>
          </cell>
          <cell r="I88" t="str">
            <v>ET</v>
          </cell>
          <cell r="J88" t="str">
            <v>ET</v>
          </cell>
          <cell r="K88" t="str">
            <v>ET</v>
          </cell>
          <cell r="L88" t="str">
            <v>ET</v>
          </cell>
          <cell r="M88" t="str">
            <v>ET</v>
          </cell>
          <cell r="N88" t="str">
            <v>-</v>
          </cell>
          <cell r="O88" t="str">
            <v>ET</v>
          </cell>
          <cell r="P88" t="str">
            <v>-</v>
          </cell>
          <cell r="Q88" t="str">
            <v>ET</v>
          </cell>
          <cell r="R88" t="str">
            <v>-</v>
          </cell>
          <cell r="S88" t="str">
            <v>ET</v>
          </cell>
          <cell r="U88">
            <v>7.53</v>
          </cell>
          <cell r="V88">
            <v>0</v>
          </cell>
        </row>
        <row r="89">
          <cell r="B89" t="str">
            <v>Ljungby E.ON</v>
          </cell>
          <cell r="C89">
            <v>2013</v>
          </cell>
          <cell r="D89" t="str">
            <v>ET</v>
          </cell>
          <cell r="E89" t="str">
            <v>ET</v>
          </cell>
          <cell r="F89" t="str">
            <v>ET</v>
          </cell>
          <cell r="G89" t="str">
            <v>ET</v>
          </cell>
          <cell r="H89" t="str">
            <v>ET</v>
          </cell>
          <cell r="I89" t="str">
            <v>ET</v>
          </cell>
          <cell r="J89" t="str">
            <v>ET</v>
          </cell>
          <cell r="K89" t="str">
            <v>ET</v>
          </cell>
          <cell r="L89" t="str">
            <v>ET</v>
          </cell>
          <cell r="M89" t="str">
            <v>ET</v>
          </cell>
          <cell r="N89" t="str">
            <v>-</v>
          </cell>
          <cell r="O89" t="str">
            <v>ET</v>
          </cell>
          <cell r="P89" t="str">
            <v>-</v>
          </cell>
          <cell r="Q89" t="str">
            <v>ET</v>
          </cell>
          <cell r="R89" t="str">
            <v>-</v>
          </cell>
          <cell r="S89" t="str">
            <v>ET</v>
          </cell>
          <cell r="U89">
            <v>0</v>
          </cell>
          <cell r="V89">
            <v>0</v>
          </cell>
        </row>
        <row r="90">
          <cell r="B90" t="str">
            <v>Malmö</v>
          </cell>
          <cell r="C90">
            <v>2013</v>
          </cell>
          <cell r="D90">
            <v>2200</v>
          </cell>
          <cell r="E90" t="str">
            <v>ET</v>
          </cell>
          <cell r="F90" t="str">
            <v>ET</v>
          </cell>
          <cell r="G90" t="str">
            <v>ET</v>
          </cell>
          <cell r="H90" t="str">
            <v>ET</v>
          </cell>
          <cell r="I90" t="str">
            <v>ET</v>
          </cell>
          <cell r="J90" t="str">
            <v>ET</v>
          </cell>
          <cell r="K90" t="str">
            <v>ET</v>
          </cell>
          <cell r="L90" t="str">
            <v>ET</v>
          </cell>
          <cell r="M90" t="str">
            <v>ET</v>
          </cell>
          <cell r="N90" t="str">
            <v>-</v>
          </cell>
          <cell r="O90" t="str">
            <v>ET</v>
          </cell>
          <cell r="P90" t="str">
            <v>-</v>
          </cell>
          <cell r="Q90" t="str">
            <v>ET</v>
          </cell>
          <cell r="R90" t="str">
            <v>-</v>
          </cell>
          <cell r="S90" t="str">
            <v>ET</v>
          </cell>
          <cell r="U90">
            <v>2200</v>
          </cell>
          <cell r="V90">
            <v>0</v>
          </cell>
        </row>
        <row r="91">
          <cell r="B91" t="str">
            <v>Markaryd</v>
          </cell>
          <cell r="C91">
            <v>2013</v>
          </cell>
          <cell r="D91">
            <v>22.6</v>
          </cell>
          <cell r="E91" t="str">
            <v>ET</v>
          </cell>
          <cell r="F91" t="str">
            <v>ET</v>
          </cell>
          <cell r="G91" t="str">
            <v>ET</v>
          </cell>
          <cell r="H91" t="str">
            <v>ET</v>
          </cell>
          <cell r="I91" t="str">
            <v>ET</v>
          </cell>
          <cell r="J91" t="str">
            <v>ET</v>
          </cell>
          <cell r="K91" t="str">
            <v>ET</v>
          </cell>
          <cell r="L91" t="str">
            <v>ET</v>
          </cell>
          <cell r="M91" t="str">
            <v>ET</v>
          </cell>
          <cell r="N91" t="str">
            <v>-</v>
          </cell>
          <cell r="O91" t="str">
            <v>ET</v>
          </cell>
          <cell r="P91" t="str">
            <v>-</v>
          </cell>
          <cell r="Q91" t="str">
            <v>ET</v>
          </cell>
          <cell r="R91" t="str">
            <v>-</v>
          </cell>
          <cell r="S91" t="str">
            <v>ET</v>
          </cell>
          <cell r="U91">
            <v>22.6</v>
          </cell>
          <cell r="V91">
            <v>0</v>
          </cell>
        </row>
        <row r="92">
          <cell r="B92" t="str">
            <v>Mora</v>
          </cell>
          <cell r="C92">
            <v>2013</v>
          </cell>
          <cell r="D92">
            <v>111.563</v>
          </cell>
          <cell r="E92" t="str">
            <v>DS</v>
          </cell>
          <cell r="F92" t="str">
            <v>DS</v>
          </cell>
          <cell r="G92" t="str">
            <v>DS</v>
          </cell>
          <cell r="H92" t="str">
            <v>DS</v>
          </cell>
          <cell r="I92" t="str">
            <v>DS</v>
          </cell>
          <cell r="J92" t="str">
            <v>DS</v>
          </cell>
          <cell r="K92" t="str">
            <v>DS</v>
          </cell>
          <cell r="L92" t="str">
            <v>DS</v>
          </cell>
          <cell r="M92" t="str">
            <v>DS</v>
          </cell>
          <cell r="N92" t="str">
            <v>-</v>
          </cell>
          <cell r="O92" t="str">
            <v>ET</v>
          </cell>
          <cell r="P92" t="str">
            <v>-</v>
          </cell>
          <cell r="Q92" t="str">
            <v>ET</v>
          </cell>
          <cell r="R92" t="str">
            <v>-</v>
          </cell>
          <cell r="S92" t="str">
            <v>ET</v>
          </cell>
          <cell r="U92">
            <v>111.563</v>
          </cell>
          <cell r="V92">
            <v>0</v>
          </cell>
        </row>
        <row r="93">
          <cell r="B93" t="str">
            <v>Mölnlycke</v>
          </cell>
          <cell r="C93">
            <v>2013</v>
          </cell>
          <cell r="D93">
            <v>45.23</v>
          </cell>
          <cell r="E93" t="str">
            <v>ET</v>
          </cell>
          <cell r="F93" t="str">
            <v>ET</v>
          </cell>
          <cell r="G93" t="str">
            <v>ET</v>
          </cell>
          <cell r="H93" t="str">
            <v>ET</v>
          </cell>
          <cell r="I93" t="str">
            <v>ET</v>
          </cell>
          <cell r="J93" t="str">
            <v>ET</v>
          </cell>
          <cell r="K93" t="str">
            <v>ET</v>
          </cell>
          <cell r="L93" t="str">
            <v>ET</v>
          </cell>
          <cell r="M93" t="str">
            <v>ET</v>
          </cell>
          <cell r="N93" t="str">
            <v>-</v>
          </cell>
          <cell r="O93" t="str">
            <v>ET</v>
          </cell>
          <cell r="P93" t="str">
            <v>-</v>
          </cell>
          <cell r="Q93" t="str">
            <v>ET</v>
          </cell>
          <cell r="R93" t="str">
            <v>-</v>
          </cell>
          <cell r="S93" t="str">
            <v>ET</v>
          </cell>
          <cell r="U93">
            <v>45.23</v>
          </cell>
          <cell r="V93">
            <v>0</v>
          </cell>
        </row>
        <row r="94">
          <cell r="B94" t="str">
            <v>Mönsterås</v>
          </cell>
          <cell r="C94">
            <v>2013</v>
          </cell>
          <cell r="D94">
            <v>43.639000000000003</v>
          </cell>
          <cell r="E94" t="str">
            <v>ET</v>
          </cell>
          <cell r="F94" t="str">
            <v>ET</v>
          </cell>
          <cell r="G94" t="str">
            <v>ET</v>
          </cell>
          <cell r="H94" t="str">
            <v>ET</v>
          </cell>
          <cell r="I94" t="str">
            <v>ET</v>
          </cell>
          <cell r="J94" t="str">
            <v>ET</v>
          </cell>
          <cell r="K94" t="str">
            <v>ET</v>
          </cell>
          <cell r="L94" t="str">
            <v>ET</v>
          </cell>
          <cell r="M94" t="str">
            <v>ET</v>
          </cell>
          <cell r="N94" t="str">
            <v>-</v>
          </cell>
          <cell r="O94" t="str">
            <v>ET</v>
          </cell>
          <cell r="P94" t="str">
            <v>-</v>
          </cell>
          <cell r="Q94" t="str">
            <v>ET</v>
          </cell>
          <cell r="R94" t="str">
            <v>-</v>
          </cell>
          <cell r="S94" t="str">
            <v>ET</v>
          </cell>
          <cell r="U94">
            <v>43.639000000000003</v>
          </cell>
          <cell r="V94">
            <v>0</v>
          </cell>
        </row>
        <row r="95">
          <cell r="B95" t="str">
            <v>Nora</v>
          </cell>
          <cell r="C95">
            <v>2013</v>
          </cell>
          <cell r="D95" t="str">
            <v>ET</v>
          </cell>
          <cell r="E95" t="str">
            <v>ET</v>
          </cell>
          <cell r="F95" t="str">
            <v>ET</v>
          </cell>
          <cell r="G95" t="str">
            <v>ET</v>
          </cell>
          <cell r="H95" t="str">
            <v>ET</v>
          </cell>
          <cell r="I95" t="str">
            <v>ET</v>
          </cell>
          <cell r="J95" t="str">
            <v>ET</v>
          </cell>
          <cell r="K95" t="str">
            <v>ET</v>
          </cell>
          <cell r="L95" t="str">
            <v>ET</v>
          </cell>
          <cell r="M95" t="str">
            <v>ET</v>
          </cell>
          <cell r="N95" t="str">
            <v>-</v>
          </cell>
          <cell r="O95" t="str">
            <v>ET</v>
          </cell>
          <cell r="P95" t="str">
            <v>-</v>
          </cell>
          <cell r="Q95" t="str">
            <v>ET</v>
          </cell>
          <cell r="R95" t="str">
            <v>-</v>
          </cell>
          <cell r="S95" t="str">
            <v>ET</v>
          </cell>
          <cell r="U95">
            <v>0</v>
          </cell>
          <cell r="V95">
            <v>0</v>
          </cell>
        </row>
        <row r="96">
          <cell r="B96" t="str">
            <v>Nordmaling</v>
          </cell>
          <cell r="C96">
            <v>2013</v>
          </cell>
          <cell r="D96" t="str">
            <v>ET</v>
          </cell>
          <cell r="E96" t="str">
            <v>ET</v>
          </cell>
          <cell r="F96" t="str">
            <v>ET</v>
          </cell>
          <cell r="G96" t="str">
            <v>ET</v>
          </cell>
          <cell r="H96" t="str">
            <v>ET</v>
          </cell>
          <cell r="I96" t="str">
            <v>ET</v>
          </cell>
          <cell r="J96" t="str">
            <v>ET</v>
          </cell>
          <cell r="K96" t="str">
            <v>ET</v>
          </cell>
          <cell r="L96" t="str">
            <v>ET</v>
          </cell>
          <cell r="M96" t="str">
            <v>ET</v>
          </cell>
          <cell r="N96" t="str">
            <v>-</v>
          </cell>
          <cell r="O96" t="str">
            <v>ET</v>
          </cell>
          <cell r="P96" t="str">
            <v>-</v>
          </cell>
          <cell r="Q96" t="str">
            <v>ET</v>
          </cell>
          <cell r="R96" t="str">
            <v>-</v>
          </cell>
          <cell r="S96" t="str">
            <v>ET</v>
          </cell>
          <cell r="U96">
            <v>0</v>
          </cell>
          <cell r="V96">
            <v>0</v>
          </cell>
        </row>
        <row r="97">
          <cell r="B97" t="str">
            <v>Norrköping</v>
          </cell>
          <cell r="C97">
            <v>2013</v>
          </cell>
          <cell r="D97">
            <v>961</v>
          </cell>
          <cell r="E97" t="str">
            <v>ET</v>
          </cell>
          <cell r="F97" t="str">
            <v>ET</v>
          </cell>
          <cell r="G97" t="str">
            <v>ET</v>
          </cell>
          <cell r="H97" t="str">
            <v>ET</v>
          </cell>
          <cell r="I97" t="str">
            <v>ET</v>
          </cell>
          <cell r="J97" t="str">
            <v>ET</v>
          </cell>
          <cell r="K97">
            <v>9</v>
          </cell>
          <cell r="L97" t="str">
            <v>ET</v>
          </cell>
          <cell r="M97" t="str">
            <v>ET</v>
          </cell>
          <cell r="N97" t="str">
            <v>-</v>
          </cell>
          <cell r="O97" t="str">
            <v>ET</v>
          </cell>
          <cell r="P97" t="str">
            <v>-</v>
          </cell>
          <cell r="Q97" t="str">
            <v>ET</v>
          </cell>
          <cell r="R97" t="str">
            <v>-</v>
          </cell>
          <cell r="S97" t="str">
            <v>ET</v>
          </cell>
          <cell r="U97">
            <v>961</v>
          </cell>
          <cell r="V97">
            <v>0</v>
          </cell>
        </row>
        <row r="98">
          <cell r="B98" t="str">
            <v>Odensbacken</v>
          </cell>
          <cell r="C98">
            <v>2013</v>
          </cell>
          <cell r="D98" t="str">
            <v>ET</v>
          </cell>
          <cell r="E98" t="str">
            <v>ET</v>
          </cell>
          <cell r="F98" t="str">
            <v>ET</v>
          </cell>
          <cell r="G98" t="str">
            <v>ET</v>
          </cell>
          <cell r="H98" t="str">
            <v>ET</v>
          </cell>
          <cell r="I98" t="str">
            <v>ET</v>
          </cell>
          <cell r="J98" t="str">
            <v>ET</v>
          </cell>
          <cell r="K98" t="str">
            <v>ET</v>
          </cell>
          <cell r="L98" t="str">
            <v>ET</v>
          </cell>
          <cell r="M98" t="str">
            <v>ET</v>
          </cell>
          <cell r="N98" t="str">
            <v>-</v>
          </cell>
          <cell r="O98" t="str">
            <v>ET</v>
          </cell>
          <cell r="P98" t="str">
            <v>-</v>
          </cell>
          <cell r="Q98" t="str">
            <v>ET</v>
          </cell>
          <cell r="R98" t="str">
            <v>-</v>
          </cell>
          <cell r="S98" t="str">
            <v>ET</v>
          </cell>
          <cell r="U98">
            <v>0</v>
          </cell>
          <cell r="V98">
            <v>0</v>
          </cell>
        </row>
        <row r="99">
          <cell r="B99" t="str">
            <v>Orsa</v>
          </cell>
          <cell r="C99">
            <v>2013</v>
          </cell>
          <cell r="D99">
            <v>24.253</v>
          </cell>
          <cell r="E99" t="str">
            <v>ET</v>
          </cell>
          <cell r="F99" t="str">
            <v>ET</v>
          </cell>
          <cell r="G99" t="str">
            <v>ET</v>
          </cell>
          <cell r="H99" t="str">
            <v>ET</v>
          </cell>
          <cell r="I99" t="str">
            <v>ET</v>
          </cell>
          <cell r="J99" t="str">
            <v>ET</v>
          </cell>
          <cell r="K99" t="str">
            <v>ET</v>
          </cell>
          <cell r="L99" t="str">
            <v>ET</v>
          </cell>
          <cell r="M99" t="str">
            <v>ET</v>
          </cell>
          <cell r="N99" t="str">
            <v>-</v>
          </cell>
          <cell r="O99" t="str">
            <v>ET</v>
          </cell>
          <cell r="P99" t="str">
            <v>-</v>
          </cell>
          <cell r="Q99" t="str">
            <v>ET</v>
          </cell>
          <cell r="R99" t="str">
            <v>-</v>
          </cell>
          <cell r="S99" t="str">
            <v>ET</v>
          </cell>
          <cell r="U99">
            <v>24.253</v>
          </cell>
          <cell r="V99">
            <v>0</v>
          </cell>
        </row>
        <row r="100">
          <cell r="B100" t="str">
            <v>Rundvik</v>
          </cell>
          <cell r="C100">
            <v>2013</v>
          </cell>
          <cell r="D100" t="str">
            <v>ET</v>
          </cell>
          <cell r="E100" t="str">
            <v>ET</v>
          </cell>
          <cell r="F100" t="str">
            <v>ET</v>
          </cell>
          <cell r="G100" t="str">
            <v>ET</v>
          </cell>
          <cell r="H100" t="str">
            <v>ET</v>
          </cell>
          <cell r="I100" t="str">
            <v>ET</v>
          </cell>
          <cell r="J100" t="str">
            <v>ET</v>
          </cell>
          <cell r="K100" t="str">
            <v>ET</v>
          </cell>
          <cell r="L100" t="str">
            <v>ET</v>
          </cell>
          <cell r="M100" t="str">
            <v>ET</v>
          </cell>
          <cell r="N100" t="str">
            <v>-</v>
          </cell>
          <cell r="O100" t="str">
            <v>ET</v>
          </cell>
          <cell r="P100" t="str">
            <v>-</v>
          </cell>
          <cell r="Q100" t="str">
            <v>ET</v>
          </cell>
          <cell r="R100" t="str">
            <v>-</v>
          </cell>
          <cell r="S100" t="str">
            <v>ET</v>
          </cell>
          <cell r="U100">
            <v>0</v>
          </cell>
          <cell r="V100">
            <v>0</v>
          </cell>
        </row>
        <row r="101">
          <cell r="B101" t="str">
            <v>Ryd</v>
          </cell>
          <cell r="C101">
            <v>2013</v>
          </cell>
          <cell r="D101">
            <v>12.2</v>
          </cell>
          <cell r="E101" t="str">
            <v>ET</v>
          </cell>
          <cell r="F101" t="str">
            <v>ET</v>
          </cell>
          <cell r="G101" t="str">
            <v>ET</v>
          </cell>
          <cell r="H101" t="str">
            <v>ET</v>
          </cell>
          <cell r="I101" t="str">
            <v>ET</v>
          </cell>
          <cell r="J101" t="str">
            <v>ET</v>
          </cell>
          <cell r="K101" t="str">
            <v>ET</v>
          </cell>
          <cell r="L101" t="str">
            <v>ET</v>
          </cell>
          <cell r="M101" t="str">
            <v>ET</v>
          </cell>
          <cell r="N101" t="str">
            <v>-</v>
          </cell>
          <cell r="O101" t="str">
            <v>ET</v>
          </cell>
          <cell r="P101" t="str">
            <v>-</v>
          </cell>
          <cell r="Q101" t="str">
            <v>ET</v>
          </cell>
          <cell r="R101" t="str">
            <v>-</v>
          </cell>
          <cell r="S101" t="str">
            <v>ET</v>
          </cell>
          <cell r="U101">
            <v>12.2</v>
          </cell>
          <cell r="V101">
            <v>0</v>
          </cell>
        </row>
        <row r="102">
          <cell r="B102" t="str">
            <v>Skinnskatteberg</v>
          </cell>
          <cell r="C102">
            <v>2013</v>
          </cell>
          <cell r="D102" t="str">
            <v>ET</v>
          </cell>
          <cell r="E102" t="str">
            <v>ET</v>
          </cell>
          <cell r="F102" t="str">
            <v>ET</v>
          </cell>
          <cell r="G102" t="str">
            <v>ET</v>
          </cell>
          <cell r="H102" t="str">
            <v>ET</v>
          </cell>
          <cell r="I102" t="str">
            <v>ET</v>
          </cell>
          <cell r="J102" t="str">
            <v>ET</v>
          </cell>
          <cell r="K102" t="str">
            <v>ET</v>
          </cell>
          <cell r="L102" t="str">
            <v>ET</v>
          </cell>
          <cell r="M102" t="str">
            <v>ET</v>
          </cell>
          <cell r="N102" t="str">
            <v>-</v>
          </cell>
          <cell r="O102" t="str">
            <v>ET</v>
          </cell>
          <cell r="P102" t="str">
            <v>-</v>
          </cell>
          <cell r="Q102" t="str">
            <v>ET</v>
          </cell>
          <cell r="R102" t="str">
            <v>-</v>
          </cell>
          <cell r="S102" t="str">
            <v>ET</v>
          </cell>
          <cell r="U102">
            <v>0</v>
          </cell>
          <cell r="V102">
            <v>0</v>
          </cell>
        </row>
        <row r="103">
          <cell r="B103" t="str">
            <v>Skällsta</v>
          </cell>
          <cell r="C103">
            <v>2013</v>
          </cell>
          <cell r="D103" t="str">
            <v>ET</v>
          </cell>
          <cell r="E103" t="str">
            <v>ET</v>
          </cell>
          <cell r="F103" t="str">
            <v>ET</v>
          </cell>
          <cell r="G103" t="str">
            <v>ET</v>
          </cell>
          <cell r="H103" t="str">
            <v>ET</v>
          </cell>
          <cell r="I103" t="str">
            <v>ET</v>
          </cell>
          <cell r="J103" t="str">
            <v>ET</v>
          </cell>
          <cell r="K103" t="str">
            <v>ET</v>
          </cell>
          <cell r="L103" t="str">
            <v>ET</v>
          </cell>
          <cell r="M103" t="str">
            <v>ET</v>
          </cell>
          <cell r="N103" t="str">
            <v>-</v>
          </cell>
          <cell r="O103" t="str">
            <v>ET</v>
          </cell>
          <cell r="P103" t="str">
            <v>-</v>
          </cell>
          <cell r="Q103" t="str">
            <v>ET</v>
          </cell>
          <cell r="R103" t="str">
            <v>-</v>
          </cell>
          <cell r="S103" t="str">
            <v>ET</v>
          </cell>
          <cell r="U103">
            <v>0</v>
          </cell>
          <cell r="V103">
            <v>0</v>
          </cell>
        </row>
        <row r="104">
          <cell r="B104" t="str">
            <v>Sollefteå</v>
          </cell>
          <cell r="C104">
            <v>2013</v>
          </cell>
          <cell r="D104" t="str">
            <v>ET</v>
          </cell>
          <cell r="E104" t="str">
            <v>ET</v>
          </cell>
          <cell r="F104" t="str">
            <v>ET</v>
          </cell>
          <cell r="G104" t="str">
            <v>ET</v>
          </cell>
          <cell r="H104" t="str">
            <v>ET</v>
          </cell>
          <cell r="I104" t="str">
            <v>ET</v>
          </cell>
          <cell r="J104" t="str">
            <v>ET</v>
          </cell>
          <cell r="K104" t="str">
            <v>ET</v>
          </cell>
          <cell r="L104" t="str">
            <v>ET</v>
          </cell>
          <cell r="M104" t="str">
            <v>ET</v>
          </cell>
          <cell r="N104" t="str">
            <v>-</v>
          </cell>
          <cell r="O104" t="str">
            <v>ET</v>
          </cell>
          <cell r="P104" t="str">
            <v>-</v>
          </cell>
          <cell r="Q104" t="str">
            <v>ET</v>
          </cell>
          <cell r="R104" t="str">
            <v>-</v>
          </cell>
          <cell r="S104" t="str">
            <v>ET</v>
          </cell>
          <cell r="U104">
            <v>0</v>
          </cell>
          <cell r="V104">
            <v>0</v>
          </cell>
        </row>
        <row r="105">
          <cell r="B105" t="str">
            <v>Staffanstorp</v>
          </cell>
          <cell r="C105">
            <v>2013</v>
          </cell>
          <cell r="D105">
            <v>25.323</v>
          </cell>
          <cell r="E105" t="str">
            <v>ET</v>
          </cell>
          <cell r="F105" t="str">
            <v>ET</v>
          </cell>
          <cell r="G105" t="str">
            <v>ET</v>
          </cell>
          <cell r="H105" t="str">
            <v>ET</v>
          </cell>
          <cell r="I105" t="str">
            <v>ET</v>
          </cell>
          <cell r="J105" t="str">
            <v>ET</v>
          </cell>
          <cell r="K105" t="str">
            <v>ET</v>
          </cell>
          <cell r="L105" t="str">
            <v>ET</v>
          </cell>
          <cell r="M105" t="str">
            <v>ET</v>
          </cell>
          <cell r="N105" t="str">
            <v>-</v>
          </cell>
          <cell r="O105" t="str">
            <v>ET</v>
          </cell>
          <cell r="P105" t="str">
            <v>-</v>
          </cell>
          <cell r="Q105" t="str">
            <v>ET</v>
          </cell>
          <cell r="R105" t="str">
            <v>-</v>
          </cell>
          <cell r="S105" t="str">
            <v>ET</v>
          </cell>
          <cell r="U105">
            <v>25.323</v>
          </cell>
          <cell r="V105">
            <v>0</v>
          </cell>
        </row>
        <row r="106">
          <cell r="B106" t="str">
            <v>Strömsnäsbruk</v>
          </cell>
          <cell r="C106">
            <v>2013</v>
          </cell>
          <cell r="D106">
            <v>10.199999999999999</v>
          </cell>
          <cell r="E106" t="str">
            <v>ET</v>
          </cell>
          <cell r="F106" t="str">
            <v>ET</v>
          </cell>
          <cell r="G106" t="str">
            <v>ET</v>
          </cell>
          <cell r="H106" t="str">
            <v>ET</v>
          </cell>
          <cell r="I106" t="str">
            <v>ET</v>
          </cell>
          <cell r="J106" t="str">
            <v>ET</v>
          </cell>
          <cell r="K106" t="str">
            <v>ET</v>
          </cell>
          <cell r="L106" t="str">
            <v>ET</v>
          </cell>
          <cell r="M106" t="str">
            <v>ET</v>
          </cell>
          <cell r="N106" t="str">
            <v>-</v>
          </cell>
          <cell r="O106" t="str">
            <v>ET</v>
          </cell>
          <cell r="P106" t="str">
            <v>-</v>
          </cell>
          <cell r="Q106" t="str">
            <v>ET</v>
          </cell>
          <cell r="R106" t="str">
            <v>-</v>
          </cell>
          <cell r="S106" t="str">
            <v>ET</v>
          </cell>
          <cell r="U106">
            <v>10.199999999999999</v>
          </cell>
          <cell r="V106">
            <v>0</v>
          </cell>
        </row>
        <row r="107">
          <cell r="B107" t="str">
            <v>Svalöv</v>
          </cell>
          <cell r="C107">
            <v>2013</v>
          </cell>
          <cell r="D107">
            <v>19.600000000000001</v>
          </cell>
          <cell r="E107" t="str">
            <v>ET</v>
          </cell>
          <cell r="F107" t="str">
            <v>ET</v>
          </cell>
          <cell r="G107" t="str">
            <v>ET</v>
          </cell>
          <cell r="H107" t="str">
            <v>ET</v>
          </cell>
          <cell r="I107" t="str">
            <v>ET</v>
          </cell>
          <cell r="J107" t="str">
            <v>ET</v>
          </cell>
          <cell r="K107" t="str">
            <v>ET</v>
          </cell>
          <cell r="L107" t="str">
            <v>ET</v>
          </cell>
          <cell r="M107" t="str">
            <v>ET</v>
          </cell>
          <cell r="N107" t="str">
            <v>-</v>
          </cell>
          <cell r="O107" t="str">
            <v>ET</v>
          </cell>
          <cell r="P107" t="str">
            <v>-</v>
          </cell>
          <cell r="Q107" t="str">
            <v>ET</v>
          </cell>
          <cell r="R107" t="str">
            <v>-</v>
          </cell>
          <cell r="S107" t="str">
            <v>ET</v>
          </cell>
          <cell r="U107">
            <v>19.600000000000001</v>
          </cell>
          <cell r="V107">
            <v>0</v>
          </cell>
        </row>
        <row r="108">
          <cell r="B108" t="str">
            <v>Sveg</v>
          </cell>
          <cell r="C108">
            <v>2013</v>
          </cell>
          <cell r="D108" t="str">
            <v>ET</v>
          </cell>
          <cell r="E108" t="str">
            <v>ET</v>
          </cell>
          <cell r="F108" t="str">
            <v>ET</v>
          </cell>
          <cell r="G108" t="str">
            <v>ET</v>
          </cell>
          <cell r="H108" t="str">
            <v>ET</v>
          </cell>
          <cell r="I108" t="str">
            <v>ET</v>
          </cell>
          <cell r="J108" t="str">
            <v>ET</v>
          </cell>
          <cell r="K108" t="str">
            <v>ET</v>
          </cell>
          <cell r="L108" t="str">
            <v>ET</v>
          </cell>
          <cell r="M108" t="str">
            <v>ET</v>
          </cell>
          <cell r="N108" t="str">
            <v>-</v>
          </cell>
          <cell r="O108" t="str">
            <v>ET</v>
          </cell>
          <cell r="P108" t="str">
            <v>-</v>
          </cell>
          <cell r="Q108" t="str">
            <v>ET</v>
          </cell>
          <cell r="R108" t="str">
            <v>-</v>
          </cell>
          <cell r="S108" t="str">
            <v>ET</v>
          </cell>
          <cell r="U108">
            <v>0</v>
          </cell>
          <cell r="V108">
            <v>0</v>
          </cell>
        </row>
        <row r="109">
          <cell r="B109" t="str">
            <v>Söderköping</v>
          </cell>
          <cell r="C109">
            <v>2013</v>
          </cell>
          <cell r="D109" t="str">
            <v>ET</v>
          </cell>
          <cell r="E109" t="str">
            <v>ET</v>
          </cell>
          <cell r="F109" t="str">
            <v>ET</v>
          </cell>
          <cell r="G109" t="str">
            <v>ET</v>
          </cell>
          <cell r="H109" t="str">
            <v>ET</v>
          </cell>
          <cell r="I109" t="str">
            <v>ET</v>
          </cell>
          <cell r="J109" t="str">
            <v>ET</v>
          </cell>
          <cell r="K109" t="str">
            <v>ET</v>
          </cell>
          <cell r="L109" t="str">
            <v>ET</v>
          </cell>
          <cell r="M109" t="str">
            <v>ET</v>
          </cell>
          <cell r="N109" t="str">
            <v>-</v>
          </cell>
          <cell r="O109" t="str">
            <v>ET</v>
          </cell>
          <cell r="P109" t="str">
            <v>-</v>
          </cell>
          <cell r="Q109" t="str">
            <v>ET</v>
          </cell>
          <cell r="R109" t="str">
            <v>-</v>
          </cell>
          <cell r="S109" t="str">
            <v>ET</v>
          </cell>
          <cell r="U109">
            <v>0</v>
          </cell>
          <cell r="V109">
            <v>0</v>
          </cell>
        </row>
        <row r="110">
          <cell r="B110" t="str">
            <v>Timrå</v>
          </cell>
          <cell r="C110">
            <v>2013</v>
          </cell>
          <cell r="D110" t="str">
            <v>ET</v>
          </cell>
          <cell r="E110" t="str">
            <v>ET</v>
          </cell>
          <cell r="F110" t="str">
            <v>ET</v>
          </cell>
          <cell r="G110" t="str">
            <v>ET</v>
          </cell>
          <cell r="H110" t="str">
            <v>ET</v>
          </cell>
          <cell r="I110" t="str">
            <v>ET</v>
          </cell>
          <cell r="J110" t="str">
            <v>ET</v>
          </cell>
          <cell r="K110" t="str">
            <v>ET</v>
          </cell>
          <cell r="L110" t="str">
            <v>ET</v>
          </cell>
          <cell r="M110" t="str">
            <v>ET</v>
          </cell>
          <cell r="N110" t="str">
            <v>-</v>
          </cell>
          <cell r="O110" t="str">
            <v>ET</v>
          </cell>
          <cell r="P110" t="str">
            <v>-</v>
          </cell>
          <cell r="Q110" t="str">
            <v>ET</v>
          </cell>
          <cell r="R110" t="str">
            <v>-</v>
          </cell>
          <cell r="S110" t="str">
            <v>ET</v>
          </cell>
          <cell r="U110">
            <v>0</v>
          </cell>
          <cell r="V110">
            <v>0</v>
          </cell>
        </row>
        <row r="111">
          <cell r="B111" t="str">
            <v>Täby E.ON.</v>
          </cell>
          <cell r="C111">
            <v>2013</v>
          </cell>
          <cell r="D111">
            <v>20</v>
          </cell>
          <cell r="E111">
            <v>18.899999999999999</v>
          </cell>
          <cell r="F111" t="str">
            <v>ET</v>
          </cell>
          <cell r="G111" t="str">
            <v>ET</v>
          </cell>
          <cell r="H111" t="str">
            <v>ET</v>
          </cell>
          <cell r="I111" t="str">
            <v>ET</v>
          </cell>
          <cell r="J111" t="str">
            <v>ET</v>
          </cell>
          <cell r="K111" t="str">
            <v>ET</v>
          </cell>
          <cell r="L111" t="str">
            <v>ET</v>
          </cell>
          <cell r="M111" t="str">
            <v>ET</v>
          </cell>
          <cell r="N111" t="str">
            <v>-</v>
          </cell>
          <cell r="O111" t="str">
            <v>ET</v>
          </cell>
          <cell r="P111" t="str">
            <v>-</v>
          </cell>
          <cell r="Q111" t="str">
            <v>ET</v>
          </cell>
          <cell r="R111" t="str">
            <v>-</v>
          </cell>
          <cell r="S111" t="str">
            <v>ET</v>
          </cell>
          <cell r="U111">
            <v>20</v>
          </cell>
          <cell r="V111">
            <v>0</v>
          </cell>
        </row>
        <row r="112">
          <cell r="B112" t="str">
            <v>Vallentuna</v>
          </cell>
          <cell r="C112">
            <v>2013</v>
          </cell>
          <cell r="D112">
            <v>59.9</v>
          </cell>
          <cell r="E112" t="str">
            <v>DS</v>
          </cell>
          <cell r="F112" t="str">
            <v>DS</v>
          </cell>
          <cell r="G112" t="str">
            <v>DS</v>
          </cell>
          <cell r="H112" t="str">
            <v>ET</v>
          </cell>
          <cell r="I112" t="str">
            <v>DS</v>
          </cell>
          <cell r="J112" t="str">
            <v>DS</v>
          </cell>
          <cell r="K112" t="str">
            <v>DS</v>
          </cell>
          <cell r="L112" t="str">
            <v>DS</v>
          </cell>
          <cell r="M112" t="str">
            <v>DS</v>
          </cell>
          <cell r="N112" t="str">
            <v>-</v>
          </cell>
          <cell r="O112" t="str">
            <v>ET</v>
          </cell>
          <cell r="P112" t="str">
            <v>-</v>
          </cell>
          <cell r="Q112" t="str">
            <v>ET</v>
          </cell>
          <cell r="R112" t="str">
            <v>-</v>
          </cell>
          <cell r="S112" t="str">
            <v>ET</v>
          </cell>
          <cell r="U112">
            <v>59.9</v>
          </cell>
          <cell r="V112">
            <v>0</v>
          </cell>
        </row>
        <row r="113">
          <cell r="B113" t="str">
            <v>Vaxholm</v>
          </cell>
          <cell r="C113">
            <v>2013</v>
          </cell>
          <cell r="D113" t="str">
            <v>ET</v>
          </cell>
          <cell r="E113" t="str">
            <v>ET</v>
          </cell>
          <cell r="F113" t="str">
            <v>ET</v>
          </cell>
          <cell r="G113" t="str">
            <v>ET</v>
          </cell>
          <cell r="H113" t="str">
            <v>ET</v>
          </cell>
          <cell r="I113" t="str">
            <v>ET</v>
          </cell>
          <cell r="J113" t="str">
            <v>ET</v>
          </cell>
          <cell r="K113" t="str">
            <v>ET</v>
          </cell>
          <cell r="L113" t="str">
            <v>ET</v>
          </cell>
          <cell r="M113" t="str">
            <v>ET</v>
          </cell>
          <cell r="N113" t="str">
            <v>-</v>
          </cell>
          <cell r="O113" t="str">
            <v>ET</v>
          </cell>
          <cell r="P113" t="str">
            <v>-</v>
          </cell>
          <cell r="Q113" t="str">
            <v>ET</v>
          </cell>
          <cell r="R113" t="str">
            <v>-</v>
          </cell>
          <cell r="S113" t="str">
            <v>ET</v>
          </cell>
          <cell r="U113">
            <v>0</v>
          </cell>
          <cell r="V113">
            <v>0</v>
          </cell>
        </row>
        <row r="114">
          <cell r="B114" t="str">
            <v>Vilhelmina</v>
          </cell>
          <cell r="C114">
            <v>2013</v>
          </cell>
          <cell r="D114" t="str">
            <v>ET</v>
          </cell>
          <cell r="E114" t="str">
            <v>ET</v>
          </cell>
          <cell r="F114" t="str">
            <v>ET</v>
          </cell>
          <cell r="G114" t="str">
            <v>ET</v>
          </cell>
          <cell r="H114" t="str">
            <v>ET</v>
          </cell>
          <cell r="I114" t="str">
            <v>ET</v>
          </cell>
          <cell r="J114" t="str">
            <v>ET</v>
          </cell>
          <cell r="K114" t="str">
            <v>ET</v>
          </cell>
          <cell r="L114" t="str">
            <v>ET</v>
          </cell>
          <cell r="M114" t="str">
            <v>ET</v>
          </cell>
          <cell r="N114" t="str">
            <v>-</v>
          </cell>
          <cell r="O114" t="str">
            <v>ET</v>
          </cell>
          <cell r="P114" t="str">
            <v>-</v>
          </cell>
          <cell r="Q114" t="str">
            <v>ET</v>
          </cell>
          <cell r="R114" t="str">
            <v>-</v>
          </cell>
          <cell r="S114" t="str">
            <v>ET</v>
          </cell>
          <cell r="U114">
            <v>0</v>
          </cell>
          <cell r="V114">
            <v>0</v>
          </cell>
        </row>
        <row r="115">
          <cell r="B115" t="str">
            <v>Vännäs</v>
          </cell>
          <cell r="C115">
            <v>2013</v>
          </cell>
          <cell r="D115" t="str">
            <v>ET</v>
          </cell>
          <cell r="E115" t="str">
            <v>ET</v>
          </cell>
          <cell r="F115" t="str">
            <v>ET</v>
          </cell>
          <cell r="G115" t="str">
            <v>ET</v>
          </cell>
          <cell r="H115" t="str">
            <v>ET</v>
          </cell>
          <cell r="I115" t="str">
            <v>ET</v>
          </cell>
          <cell r="J115" t="str">
            <v>ET</v>
          </cell>
          <cell r="K115" t="str">
            <v>ET</v>
          </cell>
          <cell r="L115" t="str">
            <v>ET</v>
          </cell>
          <cell r="M115" t="str">
            <v>ET</v>
          </cell>
          <cell r="N115" t="str">
            <v>-</v>
          </cell>
          <cell r="O115" t="str">
            <v>ET</v>
          </cell>
          <cell r="P115" t="str">
            <v>-</v>
          </cell>
          <cell r="Q115" t="str">
            <v>ET</v>
          </cell>
          <cell r="R115" t="str">
            <v>-</v>
          </cell>
          <cell r="S115" t="str">
            <v>ET</v>
          </cell>
          <cell r="U115">
            <v>0</v>
          </cell>
          <cell r="V115">
            <v>0</v>
          </cell>
        </row>
        <row r="116">
          <cell r="B116" t="str">
            <v>Vännäsby</v>
          </cell>
          <cell r="C116">
            <v>2013</v>
          </cell>
          <cell r="D116" t="str">
            <v>ET</v>
          </cell>
          <cell r="E116" t="str">
            <v>ET</v>
          </cell>
          <cell r="F116" t="str">
            <v>ET</v>
          </cell>
          <cell r="G116" t="str">
            <v>ET</v>
          </cell>
          <cell r="H116" t="str">
            <v>ET</v>
          </cell>
          <cell r="I116" t="str">
            <v>ET</v>
          </cell>
          <cell r="J116" t="str">
            <v>ET</v>
          </cell>
          <cell r="K116" t="str">
            <v>ET</v>
          </cell>
          <cell r="L116" t="str">
            <v>ET</v>
          </cell>
          <cell r="M116" t="str">
            <v>ET</v>
          </cell>
          <cell r="N116" t="str">
            <v>-</v>
          </cell>
          <cell r="O116" t="str">
            <v>ET</v>
          </cell>
          <cell r="P116" t="str">
            <v>-</v>
          </cell>
          <cell r="Q116" t="str">
            <v>ET</v>
          </cell>
          <cell r="R116" t="str">
            <v>-</v>
          </cell>
          <cell r="S116" t="str">
            <v>ET</v>
          </cell>
          <cell r="U116">
            <v>0</v>
          </cell>
          <cell r="V116">
            <v>0</v>
          </cell>
        </row>
        <row r="117">
          <cell r="B117" t="str">
            <v>VännäsInd.</v>
          </cell>
          <cell r="C117">
            <v>2013</v>
          </cell>
          <cell r="D117" t="str">
            <v>ET</v>
          </cell>
          <cell r="E117" t="str">
            <v>ET</v>
          </cell>
          <cell r="F117" t="str">
            <v>ET</v>
          </cell>
          <cell r="G117" t="str">
            <v>ET</v>
          </cell>
          <cell r="H117" t="str">
            <v>ET</v>
          </cell>
          <cell r="I117" t="str">
            <v>ET</v>
          </cell>
          <cell r="J117" t="str">
            <v>ET</v>
          </cell>
          <cell r="K117" t="str">
            <v>ET</v>
          </cell>
          <cell r="L117" t="str">
            <v>ET</v>
          </cell>
          <cell r="M117" t="str">
            <v>ET</v>
          </cell>
          <cell r="N117" t="str">
            <v>-</v>
          </cell>
          <cell r="O117" t="str">
            <v>ET</v>
          </cell>
          <cell r="P117" t="str">
            <v>-</v>
          </cell>
          <cell r="Q117" t="str">
            <v>ET</v>
          </cell>
          <cell r="R117" t="str">
            <v>-</v>
          </cell>
          <cell r="S117" t="str">
            <v>ET</v>
          </cell>
          <cell r="U117">
            <v>0</v>
          </cell>
          <cell r="V117">
            <v>0</v>
          </cell>
        </row>
        <row r="118">
          <cell r="B118" t="str">
            <v>Västerskog</v>
          </cell>
          <cell r="C118">
            <v>2013</v>
          </cell>
          <cell r="D118" t="str">
            <v>ET</v>
          </cell>
          <cell r="E118" t="str">
            <v>ET</v>
          </cell>
          <cell r="F118" t="str">
            <v>ET</v>
          </cell>
          <cell r="G118" t="str">
            <v>ET</v>
          </cell>
          <cell r="H118" t="str">
            <v>ET</v>
          </cell>
          <cell r="I118" t="str">
            <v>ET</v>
          </cell>
          <cell r="J118" t="str">
            <v>ET</v>
          </cell>
          <cell r="K118" t="str">
            <v>ET</v>
          </cell>
          <cell r="L118" t="str">
            <v>ET</v>
          </cell>
          <cell r="M118" t="str">
            <v>ET</v>
          </cell>
          <cell r="N118" t="str">
            <v>-</v>
          </cell>
          <cell r="O118" t="str">
            <v>ET</v>
          </cell>
          <cell r="P118" t="str">
            <v>-</v>
          </cell>
          <cell r="Q118" t="str">
            <v>ET</v>
          </cell>
          <cell r="R118" t="str">
            <v>-</v>
          </cell>
          <cell r="S118" t="str">
            <v>ET</v>
          </cell>
          <cell r="U118">
            <v>0</v>
          </cell>
          <cell r="V118">
            <v>0</v>
          </cell>
        </row>
        <row r="119">
          <cell r="B119" t="str">
            <v>Åseda</v>
          </cell>
          <cell r="C119">
            <v>2013</v>
          </cell>
          <cell r="D119">
            <v>13.59</v>
          </cell>
          <cell r="E119" t="str">
            <v>ET</v>
          </cell>
          <cell r="F119" t="str">
            <v>ET</v>
          </cell>
          <cell r="G119" t="str">
            <v>ET</v>
          </cell>
          <cell r="H119" t="str">
            <v>ET</v>
          </cell>
          <cell r="I119" t="str">
            <v>ET</v>
          </cell>
          <cell r="J119" t="str">
            <v>ET</v>
          </cell>
          <cell r="K119" t="str">
            <v>ET</v>
          </cell>
          <cell r="L119" t="str">
            <v>ET</v>
          </cell>
          <cell r="M119" t="str">
            <v>ET</v>
          </cell>
          <cell r="N119" t="str">
            <v>-</v>
          </cell>
          <cell r="O119" t="str">
            <v>ET</v>
          </cell>
          <cell r="P119" t="str">
            <v>-</v>
          </cell>
          <cell r="Q119" t="str">
            <v>ET</v>
          </cell>
          <cell r="R119" t="str">
            <v>-</v>
          </cell>
          <cell r="S119" t="str">
            <v>ET</v>
          </cell>
          <cell r="U119">
            <v>13.59</v>
          </cell>
          <cell r="V119">
            <v>0</v>
          </cell>
        </row>
        <row r="120">
          <cell r="B120" t="str">
            <v>Älmhult</v>
          </cell>
          <cell r="C120">
            <v>2013</v>
          </cell>
          <cell r="D120">
            <v>88.616</v>
          </cell>
          <cell r="E120" t="str">
            <v>ET</v>
          </cell>
          <cell r="F120" t="str">
            <v>ET</v>
          </cell>
          <cell r="G120" t="str">
            <v>ET</v>
          </cell>
          <cell r="H120" t="str">
            <v>ET</v>
          </cell>
          <cell r="I120" t="str">
            <v>ET</v>
          </cell>
          <cell r="J120" t="str">
            <v>ET</v>
          </cell>
          <cell r="K120" t="str">
            <v>ET</v>
          </cell>
          <cell r="L120" t="str">
            <v>ET</v>
          </cell>
          <cell r="M120" t="str">
            <v>ET</v>
          </cell>
          <cell r="N120" t="str">
            <v>-</v>
          </cell>
          <cell r="O120" t="str">
            <v>ET</v>
          </cell>
          <cell r="P120" t="str">
            <v>-</v>
          </cell>
          <cell r="Q120" t="str">
            <v>ET</v>
          </cell>
          <cell r="R120" t="str">
            <v>-</v>
          </cell>
          <cell r="S120" t="str">
            <v>ET</v>
          </cell>
          <cell r="U120">
            <v>88.616</v>
          </cell>
          <cell r="V120">
            <v>0</v>
          </cell>
        </row>
        <row r="121">
          <cell r="B121" t="str">
            <v>Österåker</v>
          </cell>
          <cell r="C121">
            <v>2013</v>
          </cell>
          <cell r="D121" t="str">
            <v>ET</v>
          </cell>
          <cell r="E121" t="str">
            <v>ET</v>
          </cell>
          <cell r="F121" t="str">
            <v>ET</v>
          </cell>
          <cell r="G121" t="str">
            <v>ET</v>
          </cell>
          <cell r="H121" t="str">
            <v>ET</v>
          </cell>
          <cell r="I121" t="str">
            <v>ET</v>
          </cell>
          <cell r="J121" t="str">
            <v>ET</v>
          </cell>
          <cell r="K121" t="str">
            <v>ET</v>
          </cell>
          <cell r="L121" t="str">
            <v>ET</v>
          </cell>
          <cell r="M121" t="str">
            <v>ET</v>
          </cell>
          <cell r="N121" t="str">
            <v>-</v>
          </cell>
          <cell r="O121" t="str">
            <v>ET</v>
          </cell>
          <cell r="P121" t="str">
            <v>-</v>
          </cell>
          <cell r="Q121" t="str">
            <v>ET</v>
          </cell>
          <cell r="R121" t="str">
            <v>-</v>
          </cell>
          <cell r="S121" t="str">
            <v>ET</v>
          </cell>
          <cell r="U121">
            <v>0</v>
          </cell>
          <cell r="V121">
            <v>0</v>
          </cell>
        </row>
        <row r="122">
          <cell r="B122" t="str">
            <v>Eda</v>
          </cell>
          <cell r="C122">
            <v>2013</v>
          </cell>
          <cell r="D122">
            <v>7.6</v>
          </cell>
          <cell r="E122">
            <v>1.2</v>
          </cell>
          <cell r="F122">
            <v>2</v>
          </cell>
          <cell r="G122">
            <v>2.1</v>
          </cell>
          <cell r="H122" t="str">
            <v>ET</v>
          </cell>
          <cell r="I122">
            <v>2.2999999999999998</v>
          </cell>
          <cell r="J122" t="str">
            <v>ET</v>
          </cell>
          <cell r="K122" t="str">
            <v>ET</v>
          </cell>
          <cell r="L122" t="str">
            <v>ET</v>
          </cell>
          <cell r="M122" t="str">
            <v>ET</v>
          </cell>
          <cell r="N122" t="str">
            <v>-</v>
          </cell>
          <cell r="O122" t="str">
            <v>ET</v>
          </cell>
          <cell r="P122" t="str">
            <v>-</v>
          </cell>
          <cell r="Q122" t="str">
            <v>ET</v>
          </cell>
          <cell r="R122" t="str">
            <v>-</v>
          </cell>
          <cell r="S122" t="str">
            <v>ET</v>
          </cell>
          <cell r="U122">
            <v>7.6</v>
          </cell>
          <cell r="V122">
            <v>0</v>
          </cell>
        </row>
        <row r="123">
          <cell r="B123" t="str">
            <v>Eksjö</v>
          </cell>
          <cell r="C123">
            <v>2013</v>
          </cell>
          <cell r="D123">
            <v>105.97799999999999</v>
          </cell>
          <cell r="E123">
            <v>37.5</v>
          </cell>
          <cell r="F123">
            <v>22.338000000000001</v>
          </cell>
          <cell r="G123">
            <v>0</v>
          </cell>
          <cell r="H123" t="str">
            <v>ET</v>
          </cell>
          <cell r="I123">
            <v>27.295999999999999</v>
          </cell>
          <cell r="J123">
            <v>15.372</v>
          </cell>
          <cell r="K123" t="str">
            <v>ET</v>
          </cell>
          <cell r="L123" t="str">
            <v>ET</v>
          </cell>
          <cell r="M123">
            <v>3.472</v>
          </cell>
          <cell r="N123" t="str">
            <v>-</v>
          </cell>
          <cell r="O123" t="str">
            <v>ET</v>
          </cell>
          <cell r="P123" t="str">
            <v>-</v>
          </cell>
          <cell r="Q123" t="str">
            <v>ET</v>
          </cell>
          <cell r="R123" t="str">
            <v>-</v>
          </cell>
          <cell r="S123" t="str">
            <v>ET</v>
          </cell>
          <cell r="U123">
            <v>105.97799999999999</v>
          </cell>
          <cell r="V123">
            <v>0</v>
          </cell>
        </row>
        <row r="124">
          <cell r="B124" t="str">
            <v>Ingatorp</v>
          </cell>
          <cell r="C124">
            <v>2013</v>
          </cell>
          <cell r="D124">
            <v>2.96</v>
          </cell>
          <cell r="E124">
            <v>0.92</v>
          </cell>
          <cell r="F124">
            <v>1.03</v>
          </cell>
          <cell r="G124" t="str">
            <v>ET</v>
          </cell>
          <cell r="H124" t="str">
            <v>ET</v>
          </cell>
          <cell r="I124">
            <v>0.85199999999999998</v>
          </cell>
          <cell r="J124">
            <v>0.158</v>
          </cell>
          <cell r="K124" t="str">
            <v>ET</v>
          </cell>
          <cell r="L124" t="str">
            <v>ET</v>
          </cell>
          <cell r="M124" t="str">
            <v>ET</v>
          </cell>
          <cell r="N124" t="str">
            <v>-</v>
          </cell>
          <cell r="O124" t="str">
            <v>ET</v>
          </cell>
          <cell r="P124" t="str">
            <v>-</v>
          </cell>
          <cell r="Q124" t="str">
            <v>ET</v>
          </cell>
          <cell r="R124" t="str">
            <v>-</v>
          </cell>
          <cell r="S124" t="str">
            <v>ET</v>
          </cell>
          <cell r="U124">
            <v>2.96</v>
          </cell>
          <cell r="V124">
            <v>0</v>
          </cell>
        </row>
        <row r="125">
          <cell r="B125" t="str">
            <v>Mariannelund</v>
          </cell>
          <cell r="C125">
            <v>2013</v>
          </cell>
          <cell r="D125">
            <v>14.644</v>
          </cell>
          <cell r="E125">
            <v>3.6219999999999999</v>
          </cell>
          <cell r="F125">
            <v>3.0190000000000001</v>
          </cell>
          <cell r="G125" t="str">
            <v>ET</v>
          </cell>
          <cell r="H125" t="str">
            <v>ET</v>
          </cell>
          <cell r="I125">
            <v>4.2519999999999998</v>
          </cell>
          <cell r="J125">
            <v>1.5169999999999999</v>
          </cell>
          <cell r="K125" t="str">
            <v>ET</v>
          </cell>
          <cell r="L125" t="str">
            <v>ET</v>
          </cell>
          <cell r="M125">
            <v>2.234</v>
          </cell>
          <cell r="N125" t="str">
            <v>-</v>
          </cell>
          <cell r="O125" t="str">
            <v>ET</v>
          </cell>
          <cell r="P125" t="str">
            <v>-</v>
          </cell>
          <cell r="Q125" t="str">
            <v>ET</v>
          </cell>
          <cell r="R125" t="str">
            <v>-</v>
          </cell>
          <cell r="S125" t="str">
            <v>ET</v>
          </cell>
          <cell r="U125">
            <v>14.644</v>
          </cell>
          <cell r="V125">
            <v>0</v>
          </cell>
        </row>
        <row r="126">
          <cell r="B126" t="str">
            <v>Eksta</v>
          </cell>
          <cell r="C126">
            <v>2013</v>
          </cell>
          <cell r="D126">
            <v>33.770000000000003</v>
          </cell>
          <cell r="E126">
            <v>11.57</v>
          </cell>
          <cell r="F126">
            <v>5.05</v>
          </cell>
          <cell r="G126">
            <v>0.18</v>
          </cell>
          <cell r="H126" t="str">
            <v>ET</v>
          </cell>
          <cell r="I126">
            <v>15.08</v>
          </cell>
          <cell r="J126">
            <v>1.87</v>
          </cell>
          <cell r="K126" t="str">
            <v>ET</v>
          </cell>
          <cell r="L126" t="str">
            <v>ET</v>
          </cell>
          <cell r="M126" t="str">
            <v>ET</v>
          </cell>
          <cell r="N126" t="str">
            <v>-</v>
          </cell>
          <cell r="O126" t="str">
            <v>ET</v>
          </cell>
          <cell r="P126" t="str">
            <v>-</v>
          </cell>
          <cell r="Q126" t="str">
            <v>ET</v>
          </cell>
          <cell r="R126" t="str">
            <v>-</v>
          </cell>
          <cell r="S126" t="str">
            <v>ET</v>
          </cell>
          <cell r="U126">
            <v>33.770000000000003</v>
          </cell>
          <cell r="V126">
            <v>0</v>
          </cell>
        </row>
        <row r="127">
          <cell r="B127" t="str">
            <v>Alfta</v>
          </cell>
          <cell r="C127">
            <v>2013</v>
          </cell>
          <cell r="D127">
            <v>16.774000000000001</v>
          </cell>
          <cell r="E127">
            <v>7.5250000000000004</v>
          </cell>
          <cell r="F127">
            <v>1.7470000000000001</v>
          </cell>
          <cell r="G127">
            <v>1.8440000000000001</v>
          </cell>
          <cell r="H127" t="str">
            <v>ET</v>
          </cell>
          <cell r="I127">
            <v>1.714</v>
          </cell>
          <cell r="J127">
            <v>1.1870000000000001</v>
          </cell>
          <cell r="K127">
            <v>0</v>
          </cell>
          <cell r="L127">
            <v>0</v>
          </cell>
          <cell r="M127">
            <v>2.7589999999999999</v>
          </cell>
          <cell r="N127" t="str">
            <v>-</v>
          </cell>
          <cell r="O127" t="str">
            <v>ET</v>
          </cell>
          <cell r="P127" t="str">
            <v>-</v>
          </cell>
          <cell r="Q127" t="str">
            <v>ET</v>
          </cell>
          <cell r="R127" t="str">
            <v>-</v>
          </cell>
          <cell r="S127" t="str">
            <v>ET</v>
          </cell>
          <cell r="U127">
            <v>16.774000000000001</v>
          </cell>
          <cell r="V127">
            <v>0</v>
          </cell>
        </row>
        <row r="128">
          <cell r="B128" t="str">
            <v>Edsbyn</v>
          </cell>
          <cell r="C128">
            <v>2013</v>
          </cell>
          <cell r="D128">
            <v>32.234999999999999</v>
          </cell>
          <cell r="E128">
            <v>12.179</v>
          </cell>
          <cell r="F128">
            <v>5.0869999999999997</v>
          </cell>
          <cell r="G128">
            <v>8.4329999999999998</v>
          </cell>
          <cell r="H128" t="str">
            <v>ET</v>
          </cell>
          <cell r="I128">
            <v>4.17</v>
          </cell>
          <cell r="J128">
            <v>2.0350000000000001</v>
          </cell>
          <cell r="K128">
            <v>0.33100000000000002</v>
          </cell>
          <cell r="L128">
            <v>0</v>
          </cell>
          <cell r="M128">
            <v>8.4329999999999998</v>
          </cell>
          <cell r="N128" t="str">
            <v>-</v>
          </cell>
          <cell r="O128" t="str">
            <v>ET</v>
          </cell>
          <cell r="P128" t="str">
            <v>-</v>
          </cell>
          <cell r="Q128" t="str">
            <v>ET</v>
          </cell>
          <cell r="R128" t="str">
            <v>-</v>
          </cell>
          <cell r="S128" t="str">
            <v>ET</v>
          </cell>
          <cell r="U128">
            <v>32.234999999999999</v>
          </cell>
          <cell r="V128">
            <v>0</v>
          </cell>
        </row>
        <row r="129">
          <cell r="B129" t="str">
            <v>Algutsboda</v>
          </cell>
          <cell r="C129">
            <v>2013</v>
          </cell>
          <cell r="D129" t="str">
            <v>ET</v>
          </cell>
          <cell r="E129" t="str">
            <v>ET</v>
          </cell>
          <cell r="F129" t="str">
            <v>ET</v>
          </cell>
          <cell r="G129" t="str">
            <v>ET</v>
          </cell>
          <cell r="H129" t="str">
            <v>ET</v>
          </cell>
          <cell r="I129" t="str">
            <v>ET</v>
          </cell>
          <cell r="J129" t="str">
            <v>ET</v>
          </cell>
          <cell r="K129" t="str">
            <v>ET</v>
          </cell>
          <cell r="L129" t="str">
            <v>ET</v>
          </cell>
          <cell r="M129" t="str">
            <v>ET</v>
          </cell>
          <cell r="N129" t="str">
            <v>-</v>
          </cell>
          <cell r="O129" t="str">
            <v>ET</v>
          </cell>
          <cell r="P129" t="str">
            <v>-</v>
          </cell>
          <cell r="Q129" t="str">
            <v>ET</v>
          </cell>
          <cell r="R129" t="str">
            <v>-</v>
          </cell>
          <cell r="S129" t="str">
            <v>ET</v>
          </cell>
          <cell r="U129">
            <v>0</v>
          </cell>
          <cell r="V129">
            <v>0</v>
          </cell>
        </row>
        <row r="130">
          <cell r="B130" t="str">
            <v>Broakulla</v>
          </cell>
          <cell r="C130">
            <v>2013</v>
          </cell>
          <cell r="D130" t="str">
            <v>ET</v>
          </cell>
          <cell r="E130" t="str">
            <v>ET</v>
          </cell>
          <cell r="F130" t="str">
            <v>ET</v>
          </cell>
          <cell r="G130" t="str">
            <v>ET</v>
          </cell>
          <cell r="H130" t="str">
            <v>ET</v>
          </cell>
          <cell r="I130" t="str">
            <v>ET</v>
          </cell>
          <cell r="J130" t="str">
            <v>ET</v>
          </cell>
          <cell r="K130" t="str">
            <v>ET</v>
          </cell>
          <cell r="L130" t="str">
            <v>ET</v>
          </cell>
          <cell r="M130" t="str">
            <v>ET</v>
          </cell>
          <cell r="N130" t="str">
            <v>-</v>
          </cell>
          <cell r="O130" t="str">
            <v>ET</v>
          </cell>
          <cell r="P130" t="str">
            <v>-</v>
          </cell>
          <cell r="Q130" t="str">
            <v>ET</v>
          </cell>
          <cell r="R130" t="str">
            <v>-</v>
          </cell>
          <cell r="S130" t="str">
            <v>ET</v>
          </cell>
          <cell r="U130">
            <v>0</v>
          </cell>
          <cell r="V130">
            <v>0</v>
          </cell>
        </row>
        <row r="131">
          <cell r="B131" t="str">
            <v>Emmaboda</v>
          </cell>
          <cell r="C131">
            <v>2013</v>
          </cell>
          <cell r="D131">
            <v>47.4</v>
          </cell>
          <cell r="E131">
            <v>11.3</v>
          </cell>
          <cell r="F131">
            <v>13</v>
          </cell>
          <cell r="G131">
            <v>14.8</v>
          </cell>
          <cell r="H131" t="str">
            <v>ET</v>
          </cell>
          <cell r="I131">
            <v>8.3000000000000007</v>
          </cell>
          <cell r="J131" t="str">
            <v>ET</v>
          </cell>
          <cell r="K131" t="str">
            <v>ET</v>
          </cell>
          <cell r="L131" t="str">
            <v>ET</v>
          </cell>
          <cell r="M131" t="str">
            <v>ET</v>
          </cell>
          <cell r="N131" t="str">
            <v>-</v>
          </cell>
          <cell r="O131" t="str">
            <v>ET</v>
          </cell>
          <cell r="P131" t="str">
            <v>-</v>
          </cell>
          <cell r="Q131" t="str">
            <v>ET</v>
          </cell>
          <cell r="R131" t="str">
            <v>-</v>
          </cell>
          <cell r="S131" t="str">
            <v>ET</v>
          </cell>
          <cell r="U131">
            <v>47.4</v>
          </cell>
          <cell r="V131">
            <v>0</v>
          </cell>
        </row>
        <row r="132">
          <cell r="B132" t="str">
            <v>Långasjö</v>
          </cell>
          <cell r="C132">
            <v>2013</v>
          </cell>
          <cell r="D132" t="str">
            <v>ET</v>
          </cell>
          <cell r="E132" t="str">
            <v>ET</v>
          </cell>
          <cell r="F132" t="str">
            <v>ET</v>
          </cell>
          <cell r="G132" t="str">
            <v>ET</v>
          </cell>
          <cell r="H132" t="str">
            <v>ET</v>
          </cell>
          <cell r="I132" t="str">
            <v>ET</v>
          </cell>
          <cell r="J132" t="str">
            <v>ET</v>
          </cell>
          <cell r="K132" t="str">
            <v>ET</v>
          </cell>
          <cell r="L132" t="str">
            <v>ET</v>
          </cell>
          <cell r="M132" t="str">
            <v>ET</v>
          </cell>
          <cell r="N132" t="str">
            <v>-</v>
          </cell>
          <cell r="O132" t="str">
            <v>ET</v>
          </cell>
          <cell r="P132" t="str">
            <v>-</v>
          </cell>
          <cell r="Q132" t="str">
            <v>ET</v>
          </cell>
          <cell r="R132" t="str">
            <v>-</v>
          </cell>
          <cell r="S132" t="str">
            <v>ET</v>
          </cell>
          <cell r="U132">
            <v>0</v>
          </cell>
          <cell r="V132">
            <v>0</v>
          </cell>
        </row>
        <row r="133">
          <cell r="B133" t="str">
            <v>Vissefjärda</v>
          </cell>
          <cell r="C133">
            <v>2013</v>
          </cell>
          <cell r="D133" t="str">
            <v>ET</v>
          </cell>
          <cell r="E133" t="str">
            <v>ET</v>
          </cell>
          <cell r="F133" t="str">
            <v>ET</v>
          </cell>
          <cell r="G133" t="str">
            <v>ET</v>
          </cell>
          <cell r="H133" t="str">
            <v>ET</v>
          </cell>
          <cell r="I133" t="str">
            <v>ET</v>
          </cell>
          <cell r="J133" t="str">
            <v>ET</v>
          </cell>
          <cell r="K133" t="str">
            <v>ET</v>
          </cell>
          <cell r="L133" t="str">
            <v>ET</v>
          </cell>
          <cell r="M133" t="str">
            <v>ET</v>
          </cell>
          <cell r="N133" t="str">
            <v>-</v>
          </cell>
          <cell r="O133" t="str">
            <v>ET</v>
          </cell>
          <cell r="P133" t="str">
            <v>-</v>
          </cell>
          <cell r="Q133" t="str">
            <v>ET</v>
          </cell>
          <cell r="R133" t="str">
            <v>-</v>
          </cell>
          <cell r="S133" t="str">
            <v>ET</v>
          </cell>
          <cell r="U133">
            <v>0</v>
          </cell>
          <cell r="V133">
            <v>0</v>
          </cell>
        </row>
        <row r="134">
          <cell r="B134" t="str">
            <v>Enköping</v>
          </cell>
          <cell r="C134">
            <v>2013</v>
          </cell>
          <cell r="D134">
            <v>208</v>
          </cell>
          <cell r="E134">
            <v>80</v>
          </cell>
          <cell r="F134">
            <v>44</v>
          </cell>
          <cell r="G134">
            <v>0</v>
          </cell>
          <cell r="H134">
            <v>0</v>
          </cell>
          <cell r="I134">
            <v>48</v>
          </cell>
          <cell r="J134">
            <v>32</v>
          </cell>
          <cell r="K134">
            <v>1</v>
          </cell>
          <cell r="L134">
            <v>0</v>
          </cell>
          <cell r="M134">
            <v>4</v>
          </cell>
          <cell r="N134" t="str">
            <v>-</v>
          </cell>
          <cell r="O134" t="str">
            <v>ET</v>
          </cell>
          <cell r="P134" t="str">
            <v>-</v>
          </cell>
          <cell r="Q134" t="str">
            <v>ET</v>
          </cell>
          <cell r="R134" t="str">
            <v>-</v>
          </cell>
          <cell r="S134" t="str">
            <v>ET</v>
          </cell>
          <cell r="U134">
            <v>208</v>
          </cell>
          <cell r="V134">
            <v>0</v>
          </cell>
        </row>
        <row r="135">
          <cell r="B135" t="str">
            <v>Bollstabruk</v>
          </cell>
          <cell r="C135">
            <v>2013</v>
          </cell>
          <cell r="D135">
            <v>4.9000000000000004</v>
          </cell>
          <cell r="E135" t="str">
            <v>DS</v>
          </cell>
          <cell r="F135" t="str">
            <v>DS</v>
          </cell>
          <cell r="G135" t="str">
            <v>DS</v>
          </cell>
          <cell r="H135" t="str">
            <v>DS</v>
          </cell>
          <cell r="I135" t="str">
            <v>DS</v>
          </cell>
          <cell r="J135" t="str">
            <v>DS</v>
          </cell>
          <cell r="K135" t="str">
            <v>DS</v>
          </cell>
          <cell r="L135" t="str">
            <v>DS</v>
          </cell>
          <cell r="M135" t="str">
            <v>DS</v>
          </cell>
          <cell r="N135" t="str">
            <v>-</v>
          </cell>
          <cell r="O135" t="str">
            <v>ET</v>
          </cell>
          <cell r="P135" t="str">
            <v>-</v>
          </cell>
          <cell r="Q135" t="str">
            <v>ET</v>
          </cell>
          <cell r="R135" t="str">
            <v>-</v>
          </cell>
          <cell r="S135" t="str">
            <v>ET</v>
          </cell>
          <cell r="U135">
            <v>4.9000000000000004</v>
          </cell>
          <cell r="V135">
            <v>0</v>
          </cell>
        </row>
        <row r="136">
          <cell r="B136" t="str">
            <v>Friggesund</v>
          </cell>
          <cell r="C136">
            <v>2013</v>
          </cell>
          <cell r="D136">
            <v>3.27</v>
          </cell>
          <cell r="E136" t="str">
            <v>DS</v>
          </cell>
          <cell r="F136" t="str">
            <v>DS</v>
          </cell>
          <cell r="G136" t="str">
            <v>DS</v>
          </cell>
          <cell r="H136" t="str">
            <v>ET</v>
          </cell>
          <cell r="I136" t="str">
            <v>DS</v>
          </cell>
          <cell r="J136" t="str">
            <v>DS</v>
          </cell>
          <cell r="K136" t="str">
            <v>ET</v>
          </cell>
          <cell r="L136" t="str">
            <v>ET</v>
          </cell>
          <cell r="M136" t="str">
            <v>DS</v>
          </cell>
          <cell r="N136" t="str">
            <v>-</v>
          </cell>
          <cell r="O136" t="str">
            <v>ET</v>
          </cell>
          <cell r="P136" t="str">
            <v>-</v>
          </cell>
          <cell r="Q136" t="str">
            <v>ET</v>
          </cell>
          <cell r="R136" t="str">
            <v>-</v>
          </cell>
          <cell r="S136" t="str">
            <v>ET</v>
          </cell>
          <cell r="U136">
            <v>3.27</v>
          </cell>
          <cell r="V136">
            <v>0</v>
          </cell>
        </row>
        <row r="137">
          <cell r="B137" t="str">
            <v>Funäsdalen</v>
          </cell>
          <cell r="C137">
            <v>2013</v>
          </cell>
          <cell r="D137">
            <v>4.9509999999999996</v>
          </cell>
          <cell r="E137" t="str">
            <v>DS</v>
          </cell>
          <cell r="F137" t="str">
            <v>DS</v>
          </cell>
          <cell r="G137" t="str">
            <v>DS</v>
          </cell>
          <cell r="H137" t="str">
            <v>ET</v>
          </cell>
          <cell r="I137" t="str">
            <v>DS</v>
          </cell>
          <cell r="J137" t="str">
            <v>DS</v>
          </cell>
          <cell r="K137" t="str">
            <v>DS</v>
          </cell>
          <cell r="L137" t="str">
            <v>DS</v>
          </cell>
          <cell r="M137" t="str">
            <v>DS</v>
          </cell>
          <cell r="N137" t="str">
            <v>-</v>
          </cell>
          <cell r="O137" t="str">
            <v>ET</v>
          </cell>
          <cell r="P137" t="str">
            <v>-</v>
          </cell>
          <cell r="Q137" t="str">
            <v>ET</v>
          </cell>
          <cell r="R137" t="str">
            <v>-</v>
          </cell>
          <cell r="S137" t="str">
            <v>ET</v>
          </cell>
          <cell r="U137">
            <v>4.9509999999999996</v>
          </cell>
          <cell r="V137">
            <v>0</v>
          </cell>
        </row>
        <row r="138">
          <cell r="B138" t="str">
            <v>Hede</v>
          </cell>
          <cell r="C138">
            <v>2013</v>
          </cell>
          <cell r="D138">
            <v>7.5</v>
          </cell>
          <cell r="E138" t="str">
            <v>DS</v>
          </cell>
          <cell r="F138" t="str">
            <v>DS</v>
          </cell>
          <cell r="G138" t="str">
            <v>DS</v>
          </cell>
          <cell r="H138" t="str">
            <v>ET</v>
          </cell>
          <cell r="I138" t="str">
            <v>DS</v>
          </cell>
          <cell r="J138" t="str">
            <v>DS</v>
          </cell>
          <cell r="K138" t="str">
            <v>ET</v>
          </cell>
          <cell r="L138" t="str">
            <v>ET</v>
          </cell>
          <cell r="M138" t="str">
            <v>DS</v>
          </cell>
          <cell r="N138" t="str">
            <v>-</v>
          </cell>
          <cell r="O138" t="str">
            <v>ET</v>
          </cell>
          <cell r="P138" t="str">
            <v>-</v>
          </cell>
          <cell r="Q138" t="str">
            <v>ET</v>
          </cell>
          <cell r="R138" t="str">
            <v>-</v>
          </cell>
          <cell r="S138" t="str">
            <v>ET</v>
          </cell>
          <cell r="U138">
            <v>7.5</v>
          </cell>
          <cell r="V138">
            <v>0</v>
          </cell>
        </row>
        <row r="139">
          <cell r="B139" t="str">
            <v>Långsele</v>
          </cell>
          <cell r="C139">
            <v>2013</v>
          </cell>
          <cell r="D139">
            <v>3.8119999999999998</v>
          </cell>
          <cell r="E139" t="str">
            <v>DS</v>
          </cell>
          <cell r="F139" t="str">
            <v>DS</v>
          </cell>
          <cell r="G139" t="str">
            <v>DS</v>
          </cell>
          <cell r="H139" t="str">
            <v>ET</v>
          </cell>
          <cell r="I139" t="str">
            <v>DS</v>
          </cell>
          <cell r="J139" t="str">
            <v>DS</v>
          </cell>
          <cell r="K139" t="str">
            <v>ET</v>
          </cell>
          <cell r="L139" t="str">
            <v>DS</v>
          </cell>
          <cell r="M139" t="str">
            <v>DS</v>
          </cell>
          <cell r="N139" t="str">
            <v>-</v>
          </cell>
          <cell r="O139" t="str">
            <v>ET</v>
          </cell>
          <cell r="P139" t="str">
            <v>-</v>
          </cell>
          <cell r="Q139" t="str">
            <v>ET</v>
          </cell>
          <cell r="R139" t="str">
            <v>-</v>
          </cell>
          <cell r="S139" t="str">
            <v>ET</v>
          </cell>
          <cell r="U139">
            <v>3.8119999999999998</v>
          </cell>
          <cell r="V139">
            <v>0</v>
          </cell>
        </row>
        <row r="140">
          <cell r="B140" t="str">
            <v>Näsåker</v>
          </cell>
          <cell r="C140">
            <v>2013</v>
          </cell>
          <cell r="D140">
            <v>1.899</v>
          </cell>
          <cell r="E140" t="str">
            <v>DS</v>
          </cell>
          <cell r="F140" t="str">
            <v>DS</v>
          </cell>
          <cell r="G140" t="str">
            <v>DS</v>
          </cell>
          <cell r="H140" t="str">
            <v>DS</v>
          </cell>
          <cell r="I140" t="str">
            <v>DS</v>
          </cell>
          <cell r="J140" t="str">
            <v>DS</v>
          </cell>
          <cell r="K140" t="str">
            <v>DS</v>
          </cell>
          <cell r="L140" t="str">
            <v>DS</v>
          </cell>
          <cell r="M140" t="str">
            <v>DS</v>
          </cell>
          <cell r="N140" t="str">
            <v>-</v>
          </cell>
          <cell r="O140" t="str">
            <v>ET</v>
          </cell>
          <cell r="P140" t="str">
            <v>-</v>
          </cell>
          <cell r="Q140" t="str">
            <v>ET</v>
          </cell>
          <cell r="R140" t="str">
            <v>-</v>
          </cell>
          <cell r="S140" t="str">
            <v>ET</v>
          </cell>
          <cell r="U140">
            <v>1.899</v>
          </cell>
          <cell r="V140">
            <v>0</v>
          </cell>
        </row>
        <row r="141">
          <cell r="B141" t="str">
            <v>Ramsele</v>
          </cell>
          <cell r="C141">
            <v>2013</v>
          </cell>
          <cell r="D141">
            <v>5.6159999999999997</v>
          </cell>
          <cell r="E141" t="str">
            <v>DS</v>
          </cell>
          <cell r="F141" t="str">
            <v>DS</v>
          </cell>
          <cell r="G141" t="str">
            <v>DS</v>
          </cell>
          <cell r="H141" t="str">
            <v>ET</v>
          </cell>
          <cell r="I141" t="str">
            <v>DS</v>
          </cell>
          <cell r="J141" t="str">
            <v>DS</v>
          </cell>
          <cell r="K141" t="str">
            <v>ET</v>
          </cell>
          <cell r="L141" t="str">
            <v>ET</v>
          </cell>
          <cell r="M141" t="str">
            <v>DS</v>
          </cell>
          <cell r="N141" t="str">
            <v>-</v>
          </cell>
          <cell r="O141" t="str">
            <v>ET</v>
          </cell>
          <cell r="P141" t="str">
            <v>-</v>
          </cell>
          <cell r="Q141" t="str">
            <v>ET</v>
          </cell>
          <cell r="R141" t="str">
            <v>-</v>
          </cell>
          <cell r="S141" t="str">
            <v>ET</v>
          </cell>
          <cell r="U141">
            <v>5.6159999999999997</v>
          </cell>
          <cell r="V141">
            <v>0</v>
          </cell>
        </row>
        <row r="142">
          <cell r="B142" t="str">
            <v>Eskilstuna-Torshälla</v>
          </cell>
          <cell r="C142">
            <v>2013</v>
          </cell>
          <cell r="D142">
            <v>676</v>
          </cell>
          <cell r="E142">
            <v>325</v>
          </cell>
          <cell r="F142">
            <v>78.900000000000006</v>
          </cell>
          <cell r="G142">
            <v>61.3</v>
          </cell>
          <cell r="H142" t="str">
            <v>ET</v>
          </cell>
          <cell r="I142">
            <v>73</v>
          </cell>
          <cell r="J142">
            <v>58.8</v>
          </cell>
          <cell r="K142">
            <v>1.5</v>
          </cell>
          <cell r="L142">
            <v>7.1</v>
          </cell>
          <cell r="M142">
            <v>70.400000000000006</v>
          </cell>
          <cell r="N142" t="str">
            <v>-</v>
          </cell>
          <cell r="O142" t="str">
            <v>ET</v>
          </cell>
          <cell r="P142" t="str">
            <v>-</v>
          </cell>
          <cell r="Q142" t="str">
            <v>ET</v>
          </cell>
          <cell r="R142" t="str">
            <v>-</v>
          </cell>
          <cell r="S142" t="str">
            <v>ET</v>
          </cell>
          <cell r="U142">
            <v>676</v>
          </cell>
          <cell r="V142">
            <v>0</v>
          </cell>
        </row>
        <row r="143">
          <cell r="B143" t="str">
            <v>Hällbybrunn</v>
          </cell>
          <cell r="C143">
            <v>2013</v>
          </cell>
          <cell r="D143" t="str">
            <v>-</v>
          </cell>
          <cell r="E143" t="str">
            <v>-</v>
          </cell>
          <cell r="F143" t="str">
            <v>-</v>
          </cell>
          <cell r="G143" t="str">
            <v>-</v>
          </cell>
          <cell r="H143" t="str">
            <v>-</v>
          </cell>
          <cell r="I143" t="str">
            <v>-</v>
          </cell>
          <cell r="J143" t="str">
            <v>-</v>
          </cell>
          <cell r="K143" t="str">
            <v>-</v>
          </cell>
          <cell r="L143" t="str">
            <v>-</v>
          </cell>
          <cell r="M143" t="str">
            <v>-</v>
          </cell>
          <cell r="N143" t="str">
            <v>-</v>
          </cell>
          <cell r="O143" t="str">
            <v>ET</v>
          </cell>
          <cell r="P143" t="str">
            <v>-</v>
          </cell>
          <cell r="Q143" t="str">
            <v>ET</v>
          </cell>
          <cell r="R143" t="str">
            <v>-</v>
          </cell>
          <cell r="S143" t="str">
            <v>ET</v>
          </cell>
          <cell r="U143">
            <v>0</v>
          </cell>
          <cell r="V143">
            <v>0</v>
          </cell>
        </row>
        <row r="144">
          <cell r="B144" t="str">
            <v>Kvicksund</v>
          </cell>
          <cell r="C144">
            <v>2013</v>
          </cell>
          <cell r="D144">
            <v>0.9</v>
          </cell>
          <cell r="E144" t="str">
            <v>ET</v>
          </cell>
          <cell r="F144" t="str">
            <v>ET</v>
          </cell>
          <cell r="G144" t="str">
            <v>ET</v>
          </cell>
          <cell r="H144" t="str">
            <v>ET</v>
          </cell>
          <cell r="I144">
            <v>0.9</v>
          </cell>
          <cell r="J144" t="str">
            <v>ET</v>
          </cell>
          <cell r="K144" t="str">
            <v>ET</v>
          </cell>
          <cell r="L144" t="str">
            <v>ET</v>
          </cell>
          <cell r="M144" t="str">
            <v>ET</v>
          </cell>
          <cell r="N144" t="str">
            <v>-</v>
          </cell>
          <cell r="O144" t="str">
            <v>ET</v>
          </cell>
          <cell r="P144" t="str">
            <v>-</v>
          </cell>
          <cell r="Q144" t="str">
            <v>ET</v>
          </cell>
          <cell r="R144" t="str">
            <v>-</v>
          </cell>
          <cell r="S144" t="str">
            <v>ET</v>
          </cell>
          <cell r="U144">
            <v>0.9</v>
          </cell>
          <cell r="V144">
            <v>0</v>
          </cell>
        </row>
        <row r="145">
          <cell r="B145" t="str">
            <v>Ärla</v>
          </cell>
          <cell r="C145">
            <v>2013</v>
          </cell>
          <cell r="D145">
            <v>6.9</v>
          </cell>
          <cell r="E145">
            <v>0.9</v>
          </cell>
          <cell r="F145">
            <v>4.9000000000000004</v>
          </cell>
          <cell r="G145" t="str">
            <v>ET</v>
          </cell>
          <cell r="H145" t="str">
            <v>ET</v>
          </cell>
          <cell r="I145">
            <v>1</v>
          </cell>
          <cell r="J145">
            <v>0.1</v>
          </cell>
          <cell r="K145" t="str">
            <v>ET</v>
          </cell>
          <cell r="L145" t="str">
            <v>ET</v>
          </cell>
          <cell r="M145" t="str">
            <v>ET</v>
          </cell>
          <cell r="N145" t="str">
            <v>-</v>
          </cell>
          <cell r="O145" t="str">
            <v>ET</v>
          </cell>
          <cell r="P145" t="str">
            <v>-</v>
          </cell>
          <cell r="Q145" t="str">
            <v>ET</v>
          </cell>
          <cell r="R145" t="str">
            <v>-</v>
          </cell>
          <cell r="S145" t="str">
            <v>ET</v>
          </cell>
          <cell r="U145">
            <v>6.9</v>
          </cell>
          <cell r="V145">
            <v>0</v>
          </cell>
        </row>
        <row r="146">
          <cell r="B146" t="str">
            <v>Falköping</v>
          </cell>
          <cell r="C146">
            <v>2013</v>
          </cell>
          <cell r="D146">
            <v>111.873</v>
          </cell>
          <cell r="E146">
            <v>5.9660000000000002</v>
          </cell>
          <cell r="F146">
            <v>8.7769999999999992</v>
          </cell>
          <cell r="G146">
            <v>6.35</v>
          </cell>
          <cell r="H146" t="str">
            <v>ET</v>
          </cell>
          <cell r="I146">
            <v>16.855</v>
          </cell>
          <cell r="J146">
            <v>22.835000000000001</v>
          </cell>
          <cell r="K146" t="str">
            <v>ET</v>
          </cell>
          <cell r="L146" t="str">
            <v>ET</v>
          </cell>
          <cell r="M146" t="str">
            <v>ET</v>
          </cell>
          <cell r="N146" t="str">
            <v>-</v>
          </cell>
          <cell r="O146" t="str">
            <v>ET</v>
          </cell>
          <cell r="P146" t="str">
            <v>-</v>
          </cell>
          <cell r="Q146" t="str">
            <v>ET</v>
          </cell>
          <cell r="R146" t="str">
            <v>-</v>
          </cell>
          <cell r="S146" t="str">
            <v>ET</v>
          </cell>
          <cell r="U146">
            <v>111.873</v>
          </cell>
          <cell r="V146">
            <v>0</v>
          </cell>
        </row>
        <row r="147">
          <cell r="B147" t="str">
            <v>Floby</v>
          </cell>
          <cell r="C147">
            <v>2013</v>
          </cell>
          <cell r="D147">
            <v>11.672000000000001</v>
          </cell>
          <cell r="E147">
            <v>2.44</v>
          </cell>
          <cell r="F147">
            <v>1.552</v>
          </cell>
          <cell r="G147">
            <v>4.468</v>
          </cell>
          <cell r="H147" t="str">
            <v>ET</v>
          </cell>
          <cell r="I147">
            <v>3.1030000000000002</v>
          </cell>
          <cell r="J147" t="str">
            <v>ET</v>
          </cell>
          <cell r="K147">
            <v>0.109</v>
          </cell>
          <cell r="L147" t="str">
            <v>ET</v>
          </cell>
          <cell r="M147" t="str">
            <v>ET</v>
          </cell>
          <cell r="N147" t="str">
            <v>-</v>
          </cell>
          <cell r="O147" t="str">
            <v>ET</v>
          </cell>
          <cell r="P147" t="str">
            <v>-</v>
          </cell>
          <cell r="Q147" t="str">
            <v>ET</v>
          </cell>
          <cell r="R147" t="str">
            <v>-</v>
          </cell>
          <cell r="S147" t="str">
            <v>ET</v>
          </cell>
          <cell r="U147">
            <v>11.672000000000001</v>
          </cell>
          <cell r="V147">
            <v>0</v>
          </cell>
        </row>
        <row r="148">
          <cell r="B148" t="str">
            <v>Stenstorp</v>
          </cell>
          <cell r="C148">
            <v>2013</v>
          </cell>
          <cell r="D148">
            <v>4.9820000000000002</v>
          </cell>
          <cell r="E148">
            <v>1.91</v>
          </cell>
          <cell r="F148">
            <v>0.127</v>
          </cell>
          <cell r="G148" t="str">
            <v>ET</v>
          </cell>
          <cell r="H148" t="str">
            <v>ET</v>
          </cell>
          <cell r="I148">
            <v>2.758</v>
          </cell>
          <cell r="J148">
            <v>0.187</v>
          </cell>
          <cell r="K148" t="str">
            <v>ET</v>
          </cell>
          <cell r="L148" t="str">
            <v>ET</v>
          </cell>
          <cell r="M148" t="str">
            <v>ET</v>
          </cell>
          <cell r="N148" t="str">
            <v>-</v>
          </cell>
          <cell r="O148" t="str">
            <v>ET</v>
          </cell>
          <cell r="P148" t="str">
            <v>-</v>
          </cell>
          <cell r="Q148" t="str">
            <v>ET</v>
          </cell>
          <cell r="R148" t="str">
            <v>-</v>
          </cell>
          <cell r="S148" t="str">
            <v>ET</v>
          </cell>
          <cell r="U148">
            <v>4.9820000000000002</v>
          </cell>
          <cell r="V148">
            <v>0</v>
          </cell>
        </row>
        <row r="149">
          <cell r="B149" t="str">
            <v>Falkenberg</v>
          </cell>
          <cell r="C149">
            <v>2013</v>
          </cell>
          <cell r="D149">
            <v>64.465999999999994</v>
          </cell>
          <cell r="E149">
            <v>26.175000000000001</v>
          </cell>
          <cell r="F149">
            <v>7.4889999999999999</v>
          </cell>
          <cell r="G149">
            <v>4.5090000000000003</v>
          </cell>
          <cell r="H149" t="str">
            <v>ET</v>
          </cell>
          <cell r="I149">
            <v>13.013999999999999</v>
          </cell>
          <cell r="J149">
            <v>13.279</v>
          </cell>
          <cell r="K149">
            <v>0</v>
          </cell>
          <cell r="L149">
            <v>0</v>
          </cell>
          <cell r="M149">
            <v>0</v>
          </cell>
          <cell r="N149" t="str">
            <v>-</v>
          </cell>
          <cell r="O149" t="str">
            <v>ET</v>
          </cell>
          <cell r="P149" t="str">
            <v>-</v>
          </cell>
          <cell r="Q149" t="str">
            <v>ET</v>
          </cell>
          <cell r="R149" t="str">
            <v>-</v>
          </cell>
          <cell r="S149" t="str">
            <v>ET</v>
          </cell>
          <cell r="U149">
            <v>64.465999999999994</v>
          </cell>
          <cell r="V149">
            <v>0</v>
          </cell>
        </row>
        <row r="150">
          <cell r="B150" t="str">
            <v>Ullared-närvärme</v>
          </cell>
          <cell r="C150">
            <v>2013</v>
          </cell>
          <cell r="D150">
            <v>2.2789999999999999</v>
          </cell>
          <cell r="E150">
            <v>0.23100000000000001</v>
          </cell>
          <cell r="F150">
            <v>0.219</v>
          </cell>
          <cell r="G150">
            <v>0</v>
          </cell>
          <cell r="H150" t="str">
            <v>ET</v>
          </cell>
          <cell r="I150">
            <v>1.647</v>
          </cell>
          <cell r="J150">
            <v>0.182</v>
          </cell>
          <cell r="K150">
            <v>0</v>
          </cell>
          <cell r="L150">
            <v>0</v>
          </cell>
          <cell r="M150">
            <v>0</v>
          </cell>
          <cell r="N150" t="str">
            <v>-</v>
          </cell>
          <cell r="O150" t="str">
            <v>ET</v>
          </cell>
          <cell r="P150" t="str">
            <v>-</v>
          </cell>
          <cell r="Q150" t="str">
            <v>ET</v>
          </cell>
          <cell r="R150" t="str">
            <v>-</v>
          </cell>
          <cell r="S150" t="str">
            <v>ET</v>
          </cell>
          <cell r="U150">
            <v>2.2789999999999999</v>
          </cell>
          <cell r="V150">
            <v>0</v>
          </cell>
        </row>
        <row r="151">
          <cell r="B151" t="str">
            <v>Vessigebro-närvärme</v>
          </cell>
          <cell r="C151">
            <v>2013</v>
          </cell>
          <cell r="D151">
            <v>3.62</v>
          </cell>
          <cell r="E151">
            <v>0.51700000000000002</v>
          </cell>
          <cell r="F151">
            <v>0.30099999999999999</v>
          </cell>
          <cell r="G151">
            <v>0</v>
          </cell>
          <cell r="H151" t="str">
            <v>ET</v>
          </cell>
          <cell r="I151">
            <v>2.762</v>
          </cell>
          <cell r="J151">
            <v>0.04</v>
          </cell>
          <cell r="K151">
            <v>0</v>
          </cell>
          <cell r="L151">
            <v>0</v>
          </cell>
          <cell r="M151">
            <v>0</v>
          </cell>
          <cell r="N151" t="str">
            <v>-</v>
          </cell>
          <cell r="O151" t="str">
            <v>ET</v>
          </cell>
          <cell r="P151" t="str">
            <v>-</v>
          </cell>
          <cell r="Q151" t="str">
            <v>ET</v>
          </cell>
          <cell r="R151" t="str">
            <v>-</v>
          </cell>
          <cell r="S151" t="str">
            <v>ET</v>
          </cell>
          <cell r="U151">
            <v>3.62</v>
          </cell>
          <cell r="V151">
            <v>0</v>
          </cell>
        </row>
        <row r="152">
          <cell r="B152" t="str">
            <v>Bjursås</v>
          </cell>
          <cell r="C152">
            <v>2013</v>
          </cell>
          <cell r="D152">
            <v>4.6509999999999998</v>
          </cell>
          <cell r="E152">
            <v>1.1200000000000001</v>
          </cell>
          <cell r="F152">
            <v>0.21</v>
          </cell>
          <cell r="G152">
            <v>0.27500000000000002</v>
          </cell>
          <cell r="H152" t="str">
            <v>ET</v>
          </cell>
          <cell r="I152">
            <v>2.5750000000000002</v>
          </cell>
          <cell r="J152">
            <v>0.13400000000000001</v>
          </cell>
          <cell r="K152">
            <v>0.33200000000000002</v>
          </cell>
          <cell r="L152">
            <v>0</v>
          </cell>
          <cell r="M152">
            <v>0</v>
          </cell>
          <cell r="N152" t="str">
            <v>-</v>
          </cell>
          <cell r="O152" t="str">
            <v>ET</v>
          </cell>
          <cell r="P152" t="str">
            <v>-</v>
          </cell>
          <cell r="Q152" t="str">
            <v>ET</v>
          </cell>
          <cell r="R152" t="str">
            <v>-</v>
          </cell>
          <cell r="S152" t="str">
            <v>ET</v>
          </cell>
          <cell r="U152">
            <v>4.6509999999999998</v>
          </cell>
          <cell r="V152">
            <v>0</v>
          </cell>
        </row>
        <row r="153">
          <cell r="B153" t="str">
            <v>Falun</v>
          </cell>
          <cell r="C153">
            <v>2013</v>
          </cell>
          <cell r="D153">
            <v>334.42599999999999</v>
          </cell>
          <cell r="E153">
            <v>136.99299999999999</v>
          </cell>
          <cell r="F153">
            <v>33.677</v>
          </cell>
          <cell r="G153">
            <v>25.466999999999999</v>
          </cell>
          <cell r="H153">
            <v>0</v>
          </cell>
          <cell r="I153">
            <v>43.658999999999999</v>
          </cell>
          <cell r="J153">
            <v>41.024999999999999</v>
          </cell>
          <cell r="K153">
            <v>12.69</v>
          </cell>
          <cell r="L153">
            <v>3.927</v>
          </cell>
          <cell r="M153">
            <v>0</v>
          </cell>
          <cell r="N153" t="str">
            <v>'Inter använding pelletstillverkning'</v>
          </cell>
          <cell r="O153">
            <v>32.286999999999999</v>
          </cell>
          <cell r="P153" t="str">
            <v>'Intern använding värme'</v>
          </cell>
          <cell r="Q153">
            <v>4.7009999999999996</v>
          </cell>
          <cell r="R153" t="str">
            <v>-</v>
          </cell>
          <cell r="S153" t="str">
            <v>ET</v>
          </cell>
          <cell r="U153">
            <v>334.42599999999999</v>
          </cell>
          <cell r="V153">
            <v>36.988</v>
          </cell>
        </row>
        <row r="154">
          <cell r="B154" t="str">
            <v>Grycksbo</v>
          </cell>
          <cell r="C154">
            <v>2013</v>
          </cell>
          <cell r="D154">
            <v>4.8970000000000002</v>
          </cell>
          <cell r="E154">
            <v>3.4860000000000002</v>
          </cell>
          <cell r="F154">
            <v>0</v>
          </cell>
          <cell r="G154">
            <v>0</v>
          </cell>
          <cell r="H154" t="str">
            <v>ET</v>
          </cell>
          <cell r="I154">
            <v>1.2250000000000001</v>
          </cell>
          <cell r="J154">
            <v>0.186</v>
          </cell>
          <cell r="K154">
            <v>0</v>
          </cell>
          <cell r="L154">
            <v>0</v>
          </cell>
          <cell r="M154">
            <v>0</v>
          </cell>
          <cell r="N154" t="str">
            <v>-</v>
          </cell>
          <cell r="O154" t="str">
            <v>ET</v>
          </cell>
          <cell r="P154" t="str">
            <v>-</v>
          </cell>
          <cell r="Q154" t="str">
            <v>ET</v>
          </cell>
          <cell r="R154" t="str">
            <v>-</v>
          </cell>
          <cell r="S154" t="str">
            <v>ET</v>
          </cell>
          <cell r="U154">
            <v>4.8970000000000002</v>
          </cell>
          <cell r="V154">
            <v>0</v>
          </cell>
        </row>
        <row r="155">
          <cell r="B155" t="str">
            <v>Svärdsjö</v>
          </cell>
          <cell r="C155">
            <v>2013</v>
          </cell>
          <cell r="D155">
            <v>4.7759999999999998</v>
          </cell>
          <cell r="E155">
            <v>2.5369999999999999</v>
          </cell>
          <cell r="F155">
            <v>0.111</v>
          </cell>
          <cell r="G155">
            <v>0</v>
          </cell>
          <cell r="H155" t="str">
            <v>ET</v>
          </cell>
          <cell r="I155">
            <v>2.024</v>
          </cell>
          <cell r="J155">
            <v>0.10199999999999999</v>
          </cell>
          <cell r="K155">
            <v>0</v>
          </cell>
          <cell r="L155">
            <v>0</v>
          </cell>
          <cell r="M155">
            <v>0</v>
          </cell>
          <cell r="N155" t="str">
            <v>-</v>
          </cell>
          <cell r="O155" t="str">
            <v>ET</v>
          </cell>
          <cell r="P155" t="str">
            <v>-</v>
          </cell>
          <cell r="Q155" t="str">
            <v>ET</v>
          </cell>
          <cell r="R155" t="str">
            <v>-</v>
          </cell>
          <cell r="S155" t="str">
            <v>ET</v>
          </cell>
          <cell r="U155">
            <v>4.7759999999999998</v>
          </cell>
          <cell r="V155">
            <v>0</v>
          </cell>
        </row>
        <row r="156">
          <cell r="B156" t="str">
            <v>Finspång</v>
          </cell>
          <cell r="C156">
            <v>2013</v>
          </cell>
          <cell r="D156">
            <v>115</v>
          </cell>
          <cell r="E156">
            <v>47</v>
          </cell>
          <cell r="F156">
            <v>15</v>
          </cell>
          <cell r="G156">
            <v>32</v>
          </cell>
          <cell r="H156">
            <v>0</v>
          </cell>
          <cell r="I156">
            <v>14</v>
          </cell>
          <cell r="J156">
            <v>7</v>
          </cell>
          <cell r="K156">
            <v>0</v>
          </cell>
          <cell r="L156" t="str">
            <v>ET</v>
          </cell>
          <cell r="M156" t="str">
            <v>ET</v>
          </cell>
          <cell r="N156" t="str">
            <v>ET</v>
          </cell>
          <cell r="O156" t="str">
            <v>ET</v>
          </cell>
          <cell r="P156" t="str">
            <v>ET</v>
          </cell>
          <cell r="Q156" t="str">
            <v>ET</v>
          </cell>
          <cell r="R156" t="str">
            <v>ET</v>
          </cell>
          <cell r="S156" t="str">
            <v>ET</v>
          </cell>
          <cell r="U156">
            <v>115</v>
          </cell>
          <cell r="V156">
            <v>0</v>
          </cell>
        </row>
        <row r="157">
          <cell r="B157" t="str">
            <v>Osby</v>
          </cell>
          <cell r="C157">
            <v>2013</v>
          </cell>
          <cell r="D157" t="str">
            <v>-</v>
          </cell>
          <cell r="E157" t="str">
            <v>-</v>
          </cell>
          <cell r="F157" t="str">
            <v>-</v>
          </cell>
          <cell r="G157" t="str">
            <v>-</v>
          </cell>
          <cell r="H157" t="str">
            <v>-</v>
          </cell>
          <cell r="I157" t="str">
            <v>-</v>
          </cell>
          <cell r="J157" t="str">
            <v>-</v>
          </cell>
          <cell r="K157" t="str">
            <v>-</v>
          </cell>
          <cell r="L157" t="str">
            <v>-</v>
          </cell>
          <cell r="M157" t="str">
            <v>-</v>
          </cell>
          <cell r="N157" t="str">
            <v>-</v>
          </cell>
          <cell r="O157" t="str">
            <v>-</v>
          </cell>
          <cell r="P157" t="str">
            <v>-</v>
          </cell>
          <cell r="Q157" t="str">
            <v>-</v>
          </cell>
          <cell r="R157" t="str">
            <v>-</v>
          </cell>
          <cell r="S157" t="str">
            <v>-</v>
          </cell>
          <cell r="U157">
            <v>0</v>
          </cell>
          <cell r="V157">
            <v>0</v>
          </cell>
        </row>
        <row r="158">
          <cell r="B158" t="str">
            <v>Stockholm</v>
          </cell>
          <cell r="C158">
            <v>2013</v>
          </cell>
          <cell r="D158">
            <v>8162</v>
          </cell>
          <cell r="E158">
            <v>4908</v>
          </cell>
          <cell r="F158">
            <v>144</v>
          </cell>
          <cell r="G158">
            <v>211</v>
          </cell>
          <cell r="H158">
            <v>18</v>
          </cell>
          <cell r="I158">
            <v>633</v>
          </cell>
          <cell r="J158">
            <v>1281</v>
          </cell>
          <cell r="K158">
            <v>328</v>
          </cell>
          <cell r="L158" t="str">
            <v>ET</v>
          </cell>
          <cell r="M158" t="str">
            <v>ET</v>
          </cell>
          <cell r="N158" t="str">
            <v>'Sollentuna Energi'</v>
          </cell>
          <cell r="O158">
            <v>349</v>
          </cell>
          <cell r="P158" t="str">
            <v>'Norrenergi'</v>
          </cell>
          <cell r="Q158">
            <v>103</v>
          </cell>
          <cell r="R158" t="str">
            <v>'EON. SFAB. Söderenergi'</v>
          </cell>
          <cell r="S158">
            <v>169.00700000000001</v>
          </cell>
          <cell r="U158">
            <v>8162</v>
          </cell>
          <cell r="V158">
            <v>621.00700000000006</v>
          </cell>
        </row>
        <row r="159">
          <cell r="B159" t="str">
            <v>Täby</v>
          </cell>
          <cell r="C159">
            <v>2013</v>
          </cell>
          <cell r="D159">
            <v>75</v>
          </cell>
          <cell r="E159">
            <v>49</v>
          </cell>
          <cell r="F159">
            <v>0</v>
          </cell>
          <cell r="G159">
            <v>1</v>
          </cell>
          <cell r="H159">
            <v>0</v>
          </cell>
          <cell r="I159">
            <v>4</v>
          </cell>
          <cell r="J159">
            <v>15</v>
          </cell>
          <cell r="K159">
            <v>6</v>
          </cell>
          <cell r="L159">
            <v>0</v>
          </cell>
          <cell r="M159">
            <v>0</v>
          </cell>
          <cell r="N159" t="str">
            <v>-</v>
          </cell>
          <cell r="O159" t="str">
            <v>ET</v>
          </cell>
          <cell r="P159" t="str">
            <v>-</v>
          </cell>
          <cell r="Q159" t="str">
            <v>ET</v>
          </cell>
          <cell r="R159" t="str">
            <v>-</v>
          </cell>
          <cell r="S159" t="str">
            <v>ET</v>
          </cell>
          <cell r="U159">
            <v>75</v>
          </cell>
          <cell r="V159">
            <v>0</v>
          </cell>
        </row>
        <row r="160">
          <cell r="B160" t="str">
            <v>Bie</v>
          </cell>
          <cell r="C160">
            <v>2013</v>
          </cell>
          <cell r="D160" t="str">
            <v>-</v>
          </cell>
          <cell r="E160" t="str">
            <v>-</v>
          </cell>
          <cell r="F160" t="str">
            <v>-</v>
          </cell>
          <cell r="G160" t="str">
            <v>-</v>
          </cell>
          <cell r="H160" t="str">
            <v>-</v>
          </cell>
          <cell r="I160" t="str">
            <v>-</v>
          </cell>
          <cell r="J160" t="str">
            <v>-</v>
          </cell>
          <cell r="K160" t="str">
            <v>-</v>
          </cell>
          <cell r="L160" t="str">
            <v>-</v>
          </cell>
          <cell r="M160" t="str">
            <v>-</v>
          </cell>
          <cell r="N160" t="str">
            <v>-</v>
          </cell>
          <cell r="O160" t="str">
            <v>-</v>
          </cell>
          <cell r="P160" t="str">
            <v>-</v>
          </cell>
          <cell r="Q160" t="str">
            <v>-</v>
          </cell>
          <cell r="R160" t="str">
            <v>-</v>
          </cell>
          <cell r="S160" t="str">
            <v>-</v>
          </cell>
          <cell r="U160">
            <v>0</v>
          </cell>
          <cell r="V160">
            <v>0</v>
          </cell>
        </row>
        <row r="161">
          <cell r="B161" t="str">
            <v>Björkvik</v>
          </cell>
          <cell r="C161">
            <v>2013</v>
          </cell>
          <cell r="D161" t="str">
            <v>-</v>
          </cell>
          <cell r="E161" t="str">
            <v>-</v>
          </cell>
          <cell r="F161" t="str">
            <v>-</v>
          </cell>
          <cell r="G161" t="str">
            <v>-</v>
          </cell>
          <cell r="H161" t="str">
            <v>-</v>
          </cell>
          <cell r="I161" t="str">
            <v>-</v>
          </cell>
          <cell r="J161" t="str">
            <v>-</v>
          </cell>
          <cell r="K161" t="str">
            <v>-</v>
          </cell>
          <cell r="L161" t="str">
            <v>-</v>
          </cell>
          <cell r="M161" t="str">
            <v>-</v>
          </cell>
          <cell r="N161" t="str">
            <v>-</v>
          </cell>
          <cell r="O161" t="str">
            <v>-</v>
          </cell>
          <cell r="P161" t="str">
            <v>-</v>
          </cell>
          <cell r="Q161" t="str">
            <v>-</v>
          </cell>
          <cell r="R161" t="str">
            <v>-</v>
          </cell>
          <cell r="S161" t="str">
            <v>-</v>
          </cell>
          <cell r="U161">
            <v>0</v>
          </cell>
          <cell r="V161">
            <v>0</v>
          </cell>
        </row>
        <row r="162">
          <cell r="B162" t="str">
            <v>Gimmersta Floda</v>
          </cell>
          <cell r="C162">
            <v>2013</v>
          </cell>
          <cell r="D162" t="str">
            <v>-</v>
          </cell>
          <cell r="E162" t="str">
            <v>-</v>
          </cell>
          <cell r="F162" t="str">
            <v>-</v>
          </cell>
          <cell r="G162" t="str">
            <v>-</v>
          </cell>
          <cell r="H162" t="str">
            <v>-</v>
          </cell>
          <cell r="I162" t="str">
            <v>-</v>
          </cell>
          <cell r="J162" t="str">
            <v>-</v>
          </cell>
          <cell r="K162" t="str">
            <v>-</v>
          </cell>
          <cell r="L162" t="str">
            <v>-</v>
          </cell>
          <cell r="M162" t="str">
            <v>-</v>
          </cell>
          <cell r="N162" t="str">
            <v>-</v>
          </cell>
          <cell r="O162" t="str">
            <v>-</v>
          </cell>
          <cell r="P162" t="str">
            <v>-</v>
          </cell>
          <cell r="Q162" t="str">
            <v>-</v>
          </cell>
          <cell r="R162" t="str">
            <v>-</v>
          </cell>
          <cell r="S162" t="str">
            <v>-</v>
          </cell>
          <cell r="U162">
            <v>0</v>
          </cell>
          <cell r="V162">
            <v>0</v>
          </cell>
        </row>
        <row r="163">
          <cell r="B163" t="str">
            <v>Forssjö</v>
          </cell>
          <cell r="C163">
            <v>2013</v>
          </cell>
          <cell r="D163" t="str">
            <v>-</v>
          </cell>
          <cell r="E163" t="str">
            <v>-</v>
          </cell>
          <cell r="F163" t="str">
            <v>-</v>
          </cell>
          <cell r="G163" t="str">
            <v>-</v>
          </cell>
          <cell r="H163" t="str">
            <v>-</v>
          </cell>
          <cell r="I163" t="str">
            <v>-</v>
          </cell>
          <cell r="J163" t="str">
            <v>-</v>
          </cell>
          <cell r="K163" t="str">
            <v>-</v>
          </cell>
          <cell r="L163" t="str">
            <v>-</v>
          </cell>
          <cell r="M163" t="str">
            <v>-</v>
          </cell>
          <cell r="N163" t="str">
            <v>-</v>
          </cell>
          <cell r="O163" t="str">
            <v>-</v>
          </cell>
          <cell r="P163" t="str">
            <v>-</v>
          </cell>
          <cell r="Q163" t="str">
            <v>-</v>
          </cell>
          <cell r="R163" t="str">
            <v>-</v>
          </cell>
          <cell r="S163" t="str">
            <v>-</v>
          </cell>
          <cell r="U163">
            <v>0</v>
          </cell>
          <cell r="V163">
            <v>0</v>
          </cell>
        </row>
        <row r="164">
          <cell r="B164" t="str">
            <v>Julita</v>
          </cell>
          <cell r="C164">
            <v>2013</v>
          </cell>
          <cell r="D164" t="str">
            <v>-</v>
          </cell>
          <cell r="E164" t="str">
            <v>-</v>
          </cell>
          <cell r="F164" t="str">
            <v>-</v>
          </cell>
          <cell r="G164" t="str">
            <v>-</v>
          </cell>
          <cell r="H164" t="str">
            <v>-</v>
          </cell>
          <cell r="I164" t="str">
            <v>-</v>
          </cell>
          <cell r="J164" t="str">
            <v>-</v>
          </cell>
          <cell r="K164" t="str">
            <v>-</v>
          </cell>
          <cell r="L164" t="str">
            <v>-</v>
          </cell>
          <cell r="M164" t="str">
            <v>-</v>
          </cell>
          <cell r="N164" t="str">
            <v>-</v>
          </cell>
          <cell r="O164" t="str">
            <v>-</v>
          </cell>
          <cell r="P164" t="str">
            <v>-</v>
          </cell>
          <cell r="Q164" t="str">
            <v>-</v>
          </cell>
          <cell r="R164" t="str">
            <v>-</v>
          </cell>
          <cell r="S164" t="str">
            <v>-</v>
          </cell>
          <cell r="U164">
            <v>0</v>
          </cell>
          <cell r="V164">
            <v>0</v>
          </cell>
        </row>
        <row r="165">
          <cell r="B165" t="str">
            <v>Sköldinge</v>
          </cell>
          <cell r="C165">
            <v>2013</v>
          </cell>
          <cell r="D165" t="str">
            <v>-</v>
          </cell>
          <cell r="E165" t="str">
            <v>-</v>
          </cell>
          <cell r="F165" t="str">
            <v>-</v>
          </cell>
          <cell r="G165" t="str">
            <v>-</v>
          </cell>
          <cell r="H165" t="str">
            <v>-</v>
          </cell>
          <cell r="I165" t="str">
            <v>-</v>
          </cell>
          <cell r="J165" t="str">
            <v>-</v>
          </cell>
          <cell r="K165" t="str">
            <v>-</v>
          </cell>
          <cell r="L165" t="str">
            <v>-</v>
          </cell>
          <cell r="M165" t="str">
            <v>-</v>
          </cell>
          <cell r="N165" t="str">
            <v>-</v>
          </cell>
          <cell r="O165" t="str">
            <v>-</v>
          </cell>
          <cell r="P165" t="str">
            <v>-</v>
          </cell>
          <cell r="Q165" t="str">
            <v>-</v>
          </cell>
          <cell r="R165" t="str">
            <v>-</v>
          </cell>
          <cell r="S165" t="str">
            <v>-</v>
          </cell>
          <cell r="U165">
            <v>0</v>
          </cell>
          <cell r="V165">
            <v>0</v>
          </cell>
        </row>
        <row r="166">
          <cell r="B166" t="str">
            <v>Strångsjö</v>
          </cell>
          <cell r="C166">
            <v>2013</v>
          </cell>
          <cell r="D166" t="str">
            <v>-</v>
          </cell>
          <cell r="E166" t="str">
            <v>-</v>
          </cell>
          <cell r="F166" t="str">
            <v>-</v>
          </cell>
          <cell r="G166" t="str">
            <v>-</v>
          </cell>
          <cell r="H166" t="str">
            <v>-</v>
          </cell>
          <cell r="I166" t="str">
            <v>-</v>
          </cell>
          <cell r="J166" t="str">
            <v>-</v>
          </cell>
          <cell r="K166" t="str">
            <v>-</v>
          </cell>
          <cell r="L166" t="str">
            <v>-</v>
          </cell>
          <cell r="M166" t="str">
            <v>-</v>
          </cell>
          <cell r="N166" t="str">
            <v>-</v>
          </cell>
          <cell r="O166" t="str">
            <v>-</v>
          </cell>
          <cell r="P166" t="str">
            <v>-</v>
          </cell>
          <cell r="Q166" t="str">
            <v>-</v>
          </cell>
          <cell r="R166" t="str">
            <v>-</v>
          </cell>
          <cell r="S166" t="str">
            <v>-</v>
          </cell>
          <cell r="U166">
            <v>0</v>
          </cell>
          <cell r="V166">
            <v>0</v>
          </cell>
        </row>
        <row r="167">
          <cell r="B167" t="str">
            <v>Valla</v>
          </cell>
          <cell r="C167">
            <v>2013</v>
          </cell>
          <cell r="D167" t="str">
            <v>-</v>
          </cell>
          <cell r="E167" t="str">
            <v>-</v>
          </cell>
          <cell r="F167" t="str">
            <v>-</v>
          </cell>
          <cell r="G167" t="str">
            <v>-</v>
          </cell>
          <cell r="H167" t="str">
            <v>-</v>
          </cell>
          <cell r="I167" t="str">
            <v>-</v>
          </cell>
          <cell r="J167" t="str">
            <v>-</v>
          </cell>
          <cell r="K167" t="str">
            <v>-</v>
          </cell>
          <cell r="L167" t="str">
            <v>-</v>
          </cell>
          <cell r="M167" t="str">
            <v>-</v>
          </cell>
          <cell r="N167" t="str">
            <v>-</v>
          </cell>
          <cell r="O167" t="str">
            <v>-</v>
          </cell>
          <cell r="P167" t="str">
            <v>-</v>
          </cell>
          <cell r="Q167" t="str">
            <v>-</v>
          </cell>
          <cell r="R167" t="str">
            <v>-</v>
          </cell>
          <cell r="S167" t="str">
            <v>-</v>
          </cell>
          <cell r="U167">
            <v>0</v>
          </cell>
          <cell r="V167">
            <v>0</v>
          </cell>
        </row>
        <row r="168">
          <cell r="B168" t="str">
            <v>Gislaved</v>
          </cell>
          <cell r="C168">
            <v>2013</v>
          </cell>
          <cell r="D168">
            <v>18.036999999999999</v>
          </cell>
          <cell r="E168">
            <v>8.266</v>
          </cell>
          <cell r="F168">
            <v>7.1999999999999995E-2</v>
          </cell>
          <cell r="G168">
            <v>0.69899999999999995</v>
          </cell>
          <cell r="H168" t="str">
            <v>ET</v>
          </cell>
          <cell r="I168">
            <v>6.6950000000000003</v>
          </cell>
          <cell r="J168">
            <v>2.302</v>
          </cell>
          <cell r="K168" t="str">
            <v>ET</v>
          </cell>
          <cell r="L168" t="str">
            <v>ET</v>
          </cell>
          <cell r="M168" t="str">
            <v>ET</v>
          </cell>
          <cell r="N168" t="str">
            <v>-</v>
          </cell>
          <cell r="O168" t="str">
            <v>ET</v>
          </cell>
          <cell r="P168" t="str">
            <v>-</v>
          </cell>
          <cell r="Q168" t="str">
            <v>ET</v>
          </cell>
          <cell r="R168" t="str">
            <v>-</v>
          </cell>
          <cell r="S168" t="str">
            <v>ET</v>
          </cell>
          <cell r="U168">
            <v>18.036999999999999</v>
          </cell>
          <cell r="V168">
            <v>0</v>
          </cell>
        </row>
        <row r="169">
          <cell r="B169" t="str">
            <v>Henja</v>
          </cell>
          <cell r="C169">
            <v>2013</v>
          </cell>
          <cell r="D169" t="str">
            <v>-</v>
          </cell>
          <cell r="E169" t="str">
            <v>-</v>
          </cell>
          <cell r="F169" t="str">
            <v>-</v>
          </cell>
          <cell r="G169" t="str">
            <v>-</v>
          </cell>
          <cell r="H169" t="str">
            <v>-</v>
          </cell>
          <cell r="I169" t="str">
            <v>-</v>
          </cell>
          <cell r="J169" t="str">
            <v>-</v>
          </cell>
          <cell r="K169" t="str">
            <v>-</v>
          </cell>
          <cell r="L169" t="str">
            <v>-</v>
          </cell>
          <cell r="M169" t="str">
            <v>-</v>
          </cell>
          <cell r="N169" t="str">
            <v>-</v>
          </cell>
          <cell r="O169" t="str">
            <v>-</v>
          </cell>
          <cell r="P169" t="str">
            <v>-</v>
          </cell>
          <cell r="Q169" t="str">
            <v>-</v>
          </cell>
          <cell r="R169" t="str">
            <v>-</v>
          </cell>
          <cell r="S169" t="str">
            <v>-</v>
          </cell>
          <cell r="U169">
            <v>0</v>
          </cell>
          <cell r="V169">
            <v>0</v>
          </cell>
        </row>
        <row r="170">
          <cell r="B170" t="str">
            <v>Hestra</v>
          </cell>
          <cell r="C170">
            <v>2013</v>
          </cell>
          <cell r="D170">
            <v>4.5449999999999999</v>
          </cell>
          <cell r="E170">
            <v>1.3029999999999999</v>
          </cell>
          <cell r="F170">
            <v>4.4999999999999998E-2</v>
          </cell>
          <cell r="G170">
            <v>1.7190000000000001</v>
          </cell>
          <cell r="H170" t="str">
            <v>ET</v>
          </cell>
          <cell r="I170">
            <v>1.3380000000000001</v>
          </cell>
          <cell r="J170">
            <v>0.13800000000000001</v>
          </cell>
          <cell r="K170" t="str">
            <v>ET</v>
          </cell>
          <cell r="L170" t="str">
            <v>ET</v>
          </cell>
          <cell r="M170" t="str">
            <v>ET</v>
          </cell>
          <cell r="N170" t="str">
            <v>-</v>
          </cell>
          <cell r="O170" t="str">
            <v>ET</v>
          </cell>
          <cell r="P170" t="str">
            <v>-</v>
          </cell>
          <cell r="Q170" t="str">
            <v>ET</v>
          </cell>
          <cell r="R170" t="str">
            <v>-</v>
          </cell>
          <cell r="S170" t="str">
            <v>ET</v>
          </cell>
          <cell r="U170">
            <v>4.5449999999999999</v>
          </cell>
          <cell r="V170">
            <v>0</v>
          </cell>
        </row>
        <row r="171">
          <cell r="B171" t="str">
            <v>Reftele</v>
          </cell>
          <cell r="C171">
            <v>2013</v>
          </cell>
          <cell r="D171">
            <v>2.1669999999999998</v>
          </cell>
          <cell r="E171">
            <v>0.24</v>
          </cell>
          <cell r="F171" t="str">
            <v>ET</v>
          </cell>
          <cell r="G171" t="str">
            <v>ET</v>
          </cell>
          <cell r="H171" t="str">
            <v>ET</v>
          </cell>
          <cell r="I171">
            <v>1.9259999999999999</v>
          </cell>
          <cell r="J171" t="str">
            <v>ET</v>
          </cell>
          <cell r="K171" t="str">
            <v>ET</v>
          </cell>
          <cell r="L171" t="str">
            <v>ET</v>
          </cell>
          <cell r="M171" t="str">
            <v>ET</v>
          </cell>
          <cell r="N171" t="str">
            <v>-</v>
          </cell>
          <cell r="O171" t="str">
            <v>ET</v>
          </cell>
          <cell r="P171" t="str">
            <v>-</v>
          </cell>
          <cell r="Q171" t="str">
            <v>ET</v>
          </cell>
          <cell r="R171" t="str">
            <v>-</v>
          </cell>
          <cell r="S171" t="str">
            <v>ET</v>
          </cell>
          <cell r="U171">
            <v>2.1669999999999998</v>
          </cell>
          <cell r="V171">
            <v>0</v>
          </cell>
        </row>
        <row r="172">
          <cell r="B172" t="str">
            <v>Hemse</v>
          </cell>
          <cell r="C172">
            <v>2013</v>
          </cell>
          <cell r="D172">
            <v>12.3</v>
          </cell>
          <cell r="E172">
            <v>4.5999999999999996</v>
          </cell>
          <cell r="F172">
            <v>0.4</v>
          </cell>
          <cell r="G172">
            <v>0.2</v>
          </cell>
          <cell r="H172">
            <v>0</v>
          </cell>
          <cell r="I172">
            <v>4.4000000000000004</v>
          </cell>
          <cell r="J172">
            <v>2.5</v>
          </cell>
          <cell r="K172">
            <v>0</v>
          </cell>
          <cell r="L172">
            <v>0</v>
          </cell>
          <cell r="M172">
            <v>0.2</v>
          </cell>
          <cell r="N172" t="str">
            <v>-</v>
          </cell>
          <cell r="O172" t="str">
            <v>ET</v>
          </cell>
          <cell r="P172" t="str">
            <v>-</v>
          </cell>
          <cell r="Q172" t="str">
            <v>ET</v>
          </cell>
          <cell r="R172" t="str">
            <v>-</v>
          </cell>
          <cell r="S172" t="str">
            <v>ET</v>
          </cell>
          <cell r="U172">
            <v>12.3</v>
          </cell>
          <cell r="V172">
            <v>0</v>
          </cell>
        </row>
        <row r="173">
          <cell r="B173" t="str">
            <v>Klintehamn</v>
          </cell>
          <cell r="C173">
            <v>2013</v>
          </cell>
          <cell r="D173">
            <v>8.3000000000000007</v>
          </cell>
          <cell r="E173">
            <v>3.5</v>
          </cell>
          <cell r="F173">
            <v>0.2</v>
          </cell>
          <cell r="G173">
            <v>0.1</v>
          </cell>
          <cell r="H173">
            <v>0</v>
          </cell>
          <cell r="I173">
            <v>2.7</v>
          </cell>
          <cell r="J173">
            <v>1.7</v>
          </cell>
          <cell r="K173">
            <v>0</v>
          </cell>
          <cell r="L173">
            <v>0</v>
          </cell>
          <cell r="M173">
            <v>0.1</v>
          </cell>
          <cell r="N173" t="str">
            <v>-</v>
          </cell>
          <cell r="O173" t="str">
            <v>ET</v>
          </cell>
          <cell r="P173" t="str">
            <v>-</v>
          </cell>
          <cell r="Q173" t="str">
            <v>ET</v>
          </cell>
          <cell r="R173" t="str">
            <v>-</v>
          </cell>
          <cell r="S173" t="str">
            <v>ET</v>
          </cell>
          <cell r="U173">
            <v>8.3000000000000007</v>
          </cell>
          <cell r="V173">
            <v>0</v>
          </cell>
        </row>
        <row r="174">
          <cell r="B174" t="str">
            <v>Slite</v>
          </cell>
          <cell r="C174">
            <v>2013</v>
          </cell>
          <cell r="D174">
            <v>17.5</v>
          </cell>
          <cell r="E174">
            <v>4.3</v>
          </cell>
          <cell r="F174">
            <v>0.2</v>
          </cell>
          <cell r="G174">
            <v>8.4</v>
          </cell>
          <cell r="H174">
            <v>0</v>
          </cell>
          <cell r="I174">
            <v>2.2999999999999998</v>
          </cell>
          <cell r="J174">
            <v>2.2000000000000002</v>
          </cell>
          <cell r="K174">
            <v>0</v>
          </cell>
          <cell r="L174">
            <v>0</v>
          </cell>
          <cell r="M174">
            <v>8.4</v>
          </cell>
          <cell r="N174" t="str">
            <v>-</v>
          </cell>
          <cell r="O174" t="str">
            <v>ET</v>
          </cell>
          <cell r="P174" t="str">
            <v>-</v>
          </cell>
          <cell r="Q174" t="str">
            <v>ET</v>
          </cell>
          <cell r="R174" t="str">
            <v>-</v>
          </cell>
          <cell r="S174" t="str">
            <v>ET</v>
          </cell>
          <cell r="U174">
            <v>17.5</v>
          </cell>
          <cell r="V174">
            <v>0</v>
          </cell>
        </row>
        <row r="175">
          <cell r="B175" t="str">
            <v>Visby</v>
          </cell>
          <cell r="C175">
            <v>2013</v>
          </cell>
          <cell r="D175">
            <v>174</v>
          </cell>
          <cell r="E175">
            <v>96.5</v>
          </cell>
          <cell r="F175">
            <v>9.6</v>
          </cell>
          <cell r="G175">
            <v>0.6</v>
          </cell>
          <cell r="H175">
            <v>0</v>
          </cell>
          <cell r="I175">
            <v>40.700000000000003</v>
          </cell>
          <cell r="J175">
            <v>26</v>
          </cell>
          <cell r="K175">
            <v>0</v>
          </cell>
          <cell r="L175">
            <v>0</v>
          </cell>
          <cell r="M175">
            <v>0.6</v>
          </cell>
          <cell r="N175" t="str">
            <v>-</v>
          </cell>
          <cell r="O175" t="str">
            <v>ET</v>
          </cell>
          <cell r="P175" t="str">
            <v>-</v>
          </cell>
          <cell r="Q175" t="str">
            <v>ET</v>
          </cell>
          <cell r="R175" t="str">
            <v>-</v>
          </cell>
          <cell r="S175" t="str">
            <v>ET</v>
          </cell>
          <cell r="U175">
            <v>174</v>
          </cell>
          <cell r="V175">
            <v>0</v>
          </cell>
        </row>
        <row r="176">
          <cell r="B176" t="str">
            <v>Gällivare-Malmberget</v>
          </cell>
          <cell r="C176">
            <v>2013</v>
          </cell>
          <cell r="D176">
            <v>154.19999999999999</v>
          </cell>
          <cell r="E176">
            <v>63.6</v>
          </cell>
          <cell r="F176">
            <v>35.299999999999997</v>
          </cell>
          <cell r="G176">
            <v>7.4</v>
          </cell>
          <cell r="H176" t="str">
            <v>ET</v>
          </cell>
          <cell r="I176">
            <v>31.8</v>
          </cell>
          <cell r="J176">
            <v>12.5</v>
          </cell>
          <cell r="K176">
            <v>0.44</v>
          </cell>
          <cell r="L176">
            <v>0</v>
          </cell>
          <cell r="M176">
            <v>3.2</v>
          </cell>
          <cell r="N176" t="str">
            <v>-</v>
          </cell>
          <cell r="O176" t="str">
            <v>ET</v>
          </cell>
          <cell r="P176" t="str">
            <v>-</v>
          </cell>
          <cell r="Q176" t="str">
            <v>ET</v>
          </cell>
          <cell r="R176" t="str">
            <v>-</v>
          </cell>
          <cell r="S176" t="str">
            <v>ET</v>
          </cell>
          <cell r="U176">
            <v>154.19999999999999</v>
          </cell>
          <cell r="V176">
            <v>0</v>
          </cell>
        </row>
        <row r="177">
          <cell r="B177" t="str">
            <v>Gävle</v>
          </cell>
          <cell r="C177">
            <v>2013</v>
          </cell>
          <cell r="D177">
            <v>702.1</v>
          </cell>
          <cell r="E177">
            <v>379</v>
          </cell>
          <cell r="F177">
            <v>81</v>
          </cell>
          <cell r="G177">
            <v>38</v>
          </cell>
          <cell r="H177" t="str">
            <v>ET</v>
          </cell>
          <cell r="I177">
            <v>100.9</v>
          </cell>
          <cell r="J177">
            <v>74</v>
          </cell>
          <cell r="K177">
            <v>7.6</v>
          </cell>
          <cell r="L177">
            <v>19.8</v>
          </cell>
          <cell r="M177" t="str">
            <v>ET</v>
          </cell>
          <cell r="N177" t="str">
            <v>-</v>
          </cell>
          <cell r="O177" t="str">
            <v>ET</v>
          </cell>
          <cell r="P177" t="str">
            <v>-</v>
          </cell>
          <cell r="Q177" t="str">
            <v>ET</v>
          </cell>
          <cell r="R177" t="str">
            <v>-</v>
          </cell>
          <cell r="S177" t="str">
            <v>ET</v>
          </cell>
          <cell r="U177">
            <v>702.1</v>
          </cell>
          <cell r="V177">
            <v>0</v>
          </cell>
        </row>
        <row r="178">
          <cell r="B178" t="str">
            <v>Göteborg. Partille. Ale</v>
          </cell>
          <cell r="C178">
            <v>2013</v>
          </cell>
          <cell r="D178">
            <v>3620.9645999999998</v>
          </cell>
          <cell r="E178">
            <v>2272</v>
          </cell>
          <cell r="F178">
            <v>234</v>
          </cell>
          <cell r="G178">
            <v>238</v>
          </cell>
          <cell r="H178" t="str">
            <v>ET</v>
          </cell>
          <cell r="I178">
            <v>341</v>
          </cell>
          <cell r="J178">
            <v>520</v>
          </cell>
          <cell r="K178">
            <v>15</v>
          </cell>
          <cell r="L178" t="str">
            <v>DS</v>
          </cell>
          <cell r="M178" t="str">
            <v>DS</v>
          </cell>
          <cell r="N178" t="str">
            <v>'Kungälv Energi'</v>
          </cell>
          <cell r="O178">
            <v>36</v>
          </cell>
          <cell r="P178" t="str">
            <v>'Mölndal Energi'</v>
          </cell>
          <cell r="Q178">
            <v>18</v>
          </cell>
          <cell r="R178" t="str">
            <v>'Sörred Energi'</v>
          </cell>
          <cell r="S178">
            <v>33</v>
          </cell>
          <cell r="U178">
            <v>3620.9645999999998</v>
          </cell>
          <cell r="V178">
            <v>87</v>
          </cell>
        </row>
        <row r="179">
          <cell r="B179" t="str">
            <v>Göteborg. Övrigt: Bra Miljöval</v>
          </cell>
          <cell r="C179">
            <v>2013</v>
          </cell>
          <cell r="D179">
            <v>131.4</v>
          </cell>
          <cell r="E179" t="str">
            <v>DS</v>
          </cell>
          <cell r="F179" t="str">
            <v>DS</v>
          </cell>
          <cell r="G179" t="str">
            <v>DS</v>
          </cell>
          <cell r="H179" t="str">
            <v>DS</v>
          </cell>
          <cell r="I179" t="str">
            <v>DS</v>
          </cell>
          <cell r="J179" t="str">
            <v>DS</v>
          </cell>
          <cell r="K179" t="str">
            <v>DS</v>
          </cell>
          <cell r="L179" t="str">
            <v>DS</v>
          </cell>
          <cell r="M179" t="str">
            <v>DS</v>
          </cell>
          <cell r="N179" t="str">
            <v>-</v>
          </cell>
          <cell r="O179" t="str">
            <v>ET</v>
          </cell>
          <cell r="P179" t="str">
            <v>-</v>
          </cell>
          <cell r="Q179" t="str">
            <v>ET</v>
          </cell>
          <cell r="R179" t="str">
            <v>-</v>
          </cell>
          <cell r="S179" t="str">
            <v>ET</v>
          </cell>
          <cell r="U179">
            <v>131.4</v>
          </cell>
          <cell r="V179">
            <v>0</v>
          </cell>
        </row>
        <row r="180">
          <cell r="B180" t="str">
            <v>Götene</v>
          </cell>
          <cell r="C180">
            <v>2013</v>
          </cell>
          <cell r="D180">
            <v>33.281999999999996</v>
          </cell>
          <cell r="E180">
            <v>12.018000000000001</v>
          </cell>
          <cell r="F180">
            <v>10.246</v>
          </cell>
          <cell r="G180">
            <v>3.3809999999999998</v>
          </cell>
          <cell r="H180" t="str">
            <v>ET</v>
          </cell>
          <cell r="I180">
            <v>5.343</v>
          </cell>
          <cell r="J180">
            <v>2.294</v>
          </cell>
          <cell r="K180" t="str">
            <v>ET</v>
          </cell>
          <cell r="L180" t="str">
            <v>ET</v>
          </cell>
          <cell r="M180" t="str">
            <v>ET</v>
          </cell>
          <cell r="N180" t="str">
            <v>-</v>
          </cell>
          <cell r="O180" t="str">
            <v>ET</v>
          </cell>
          <cell r="P180" t="str">
            <v>-</v>
          </cell>
          <cell r="Q180" t="str">
            <v>ET</v>
          </cell>
          <cell r="R180" t="str">
            <v>-</v>
          </cell>
          <cell r="S180" t="str">
            <v>ET</v>
          </cell>
          <cell r="U180">
            <v>33.281999999999996</v>
          </cell>
          <cell r="V180">
            <v>0</v>
          </cell>
        </row>
        <row r="181">
          <cell r="B181" t="str">
            <v>Hällekis</v>
          </cell>
          <cell r="C181">
            <v>2013</v>
          </cell>
          <cell r="D181">
            <v>2.7690000000000001</v>
          </cell>
          <cell r="E181">
            <v>1.1910000000000001</v>
          </cell>
          <cell r="F181">
            <v>0.61099999999999999</v>
          </cell>
          <cell r="G181" t="str">
            <v>ET</v>
          </cell>
          <cell r="H181" t="str">
            <v>ET</v>
          </cell>
          <cell r="I181">
            <v>0.96799999999999997</v>
          </cell>
          <cell r="J181" t="str">
            <v>ET</v>
          </cell>
          <cell r="K181" t="str">
            <v>ET</v>
          </cell>
          <cell r="L181" t="str">
            <v>ET</v>
          </cell>
          <cell r="M181" t="str">
            <v>ET</v>
          </cell>
          <cell r="N181" t="str">
            <v>-</v>
          </cell>
          <cell r="O181" t="str">
            <v>ET</v>
          </cell>
          <cell r="P181" t="str">
            <v>-</v>
          </cell>
          <cell r="Q181" t="str">
            <v>ET</v>
          </cell>
          <cell r="R181" t="str">
            <v>-</v>
          </cell>
          <cell r="S181" t="str">
            <v>ET</v>
          </cell>
          <cell r="U181">
            <v>2.7690000000000001</v>
          </cell>
          <cell r="V181">
            <v>0</v>
          </cell>
        </row>
        <row r="182">
          <cell r="B182" t="str">
            <v>Habo</v>
          </cell>
          <cell r="C182">
            <v>2013</v>
          </cell>
          <cell r="D182">
            <v>17.399999999999999</v>
          </cell>
          <cell r="E182">
            <v>6.4</v>
          </cell>
          <cell r="F182">
            <v>4.2</v>
          </cell>
          <cell r="G182">
            <v>1.9</v>
          </cell>
          <cell r="H182" t="str">
            <v>ET</v>
          </cell>
          <cell r="I182">
            <v>3.8</v>
          </cell>
          <cell r="J182">
            <v>1.1000000000000001</v>
          </cell>
          <cell r="K182">
            <v>0</v>
          </cell>
          <cell r="L182" t="str">
            <v>ET</v>
          </cell>
          <cell r="M182" t="str">
            <v>ET</v>
          </cell>
          <cell r="N182" t="str">
            <v>-</v>
          </cell>
          <cell r="O182" t="str">
            <v>ET</v>
          </cell>
          <cell r="P182" t="str">
            <v>-</v>
          </cell>
          <cell r="Q182" t="str">
            <v>ET</v>
          </cell>
          <cell r="R182" t="str">
            <v>-</v>
          </cell>
          <cell r="S182" t="str">
            <v>ET</v>
          </cell>
          <cell r="U182">
            <v>17.399999999999999</v>
          </cell>
          <cell r="V182">
            <v>0</v>
          </cell>
        </row>
        <row r="183">
          <cell r="B183" t="str">
            <v>Ekshärad</v>
          </cell>
          <cell r="C183">
            <v>2013</v>
          </cell>
          <cell r="D183">
            <v>11.286</v>
          </cell>
          <cell r="E183">
            <v>1.8</v>
          </cell>
          <cell r="F183">
            <v>4.2</v>
          </cell>
          <cell r="G183">
            <v>0.7</v>
          </cell>
          <cell r="H183">
            <v>0</v>
          </cell>
          <cell r="I183">
            <v>2.6</v>
          </cell>
          <cell r="J183">
            <v>2</v>
          </cell>
          <cell r="K183" t="str">
            <v>ET</v>
          </cell>
          <cell r="L183">
            <v>0</v>
          </cell>
          <cell r="M183">
            <v>0.64900000000000002</v>
          </cell>
          <cell r="N183" t="str">
            <v>-</v>
          </cell>
          <cell r="O183" t="str">
            <v>ET</v>
          </cell>
          <cell r="P183" t="str">
            <v>-</v>
          </cell>
          <cell r="Q183" t="str">
            <v>ET</v>
          </cell>
          <cell r="R183" t="str">
            <v>-</v>
          </cell>
          <cell r="S183" t="str">
            <v>ET</v>
          </cell>
          <cell r="U183">
            <v>11.286</v>
          </cell>
          <cell r="V183">
            <v>0</v>
          </cell>
        </row>
        <row r="184">
          <cell r="B184" t="str">
            <v>Hagfors</v>
          </cell>
          <cell r="C184">
            <v>2013</v>
          </cell>
          <cell r="D184">
            <v>50.6</v>
          </cell>
          <cell r="E184">
            <v>17.899999999999999</v>
          </cell>
          <cell r="F184">
            <v>0.6</v>
          </cell>
          <cell r="G184">
            <v>16.399999999999999</v>
          </cell>
          <cell r="H184">
            <v>0</v>
          </cell>
          <cell r="I184">
            <v>6.7</v>
          </cell>
          <cell r="J184">
            <v>9</v>
          </cell>
          <cell r="K184" t="str">
            <v>ET</v>
          </cell>
          <cell r="L184">
            <v>0</v>
          </cell>
          <cell r="M184">
            <v>17</v>
          </cell>
          <cell r="N184" t="str">
            <v>-</v>
          </cell>
          <cell r="O184" t="str">
            <v>ET</v>
          </cell>
          <cell r="P184" t="str">
            <v>-</v>
          </cell>
          <cell r="Q184" t="str">
            <v>ET</v>
          </cell>
          <cell r="R184" t="str">
            <v>-</v>
          </cell>
          <cell r="S184" t="str">
            <v>ET</v>
          </cell>
          <cell r="U184">
            <v>50.6</v>
          </cell>
          <cell r="V184">
            <v>0</v>
          </cell>
        </row>
        <row r="185">
          <cell r="B185" t="str">
            <v>Sunnemo</v>
          </cell>
          <cell r="C185">
            <v>2013</v>
          </cell>
          <cell r="D185">
            <v>0.23300000000000001</v>
          </cell>
          <cell r="E185" t="str">
            <v>ET</v>
          </cell>
          <cell r="F185" t="str">
            <v>ET</v>
          </cell>
          <cell r="G185" t="str">
            <v>ET</v>
          </cell>
          <cell r="H185" t="str">
            <v>ET</v>
          </cell>
          <cell r="I185">
            <v>0.23300000000000001</v>
          </cell>
          <cell r="J185" t="str">
            <v>ET</v>
          </cell>
          <cell r="K185" t="str">
            <v>ET</v>
          </cell>
          <cell r="L185" t="str">
            <v>ET</v>
          </cell>
          <cell r="M185" t="str">
            <v>ET</v>
          </cell>
          <cell r="N185" t="str">
            <v>-</v>
          </cell>
          <cell r="O185" t="str">
            <v>ET</v>
          </cell>
          <cell r="P185" t="str">
            <v>-</v>
          </cell>
          <cell r="Q185" t="str">
            <v>ET</v>
          </cell>
          <cell r="R185" t="str">
            <v>-</v>
          </cell>
          <cell r="S185" t="str">
            <v>ET</v>
          </cell>
          <cell r="U185">
            <v>0.23300000000000001</v>
          </cell>
          <cell r="V185">
            <v>0</v>
          </cell>
        </row>
        <row r="186">
          <cell r="B186" t="str">
            <v>Halmstad</v>
          </cell>
          <cell r="C186">
            <v>2013</v>
          </cell>
          <cell r="D186">
            <v>575</v>
          </cell>
          <cell r="E186">
            <v>269</v>
          </cell>
          <cell r="F186">
            <v>67</v>
          </cell>
          <cell r="G186">
            <v>122</v>
          </cell>
          <cell r="H186" t="str">
            <v>DS</v>
          </cell>
          <cell r="I186">
            <v>55</v>
          </cell>
          <cell r="J186">
            <v>62</v>
          </cell>
          <cell r="K186" t="str">
            <v>DS</v>
          </cell>
          <cell r="L186" t="str">
            <v>DS</v>
          </cell>
          <cell r="M186" t="str">
            <v>DS</v>
          </cell>
          <cell r="N186" t="str">
            <v>-</v>
          </cell>
          <cell r="O186" t="str">
            <v>ET</v>
          </cell>
          <cell r="P186" t="str">
            <v>-</v>
          </cell>
          <cell r="Q186" t="str">
            <v>ET</v>
          </cell>
          <cell r="R186" t="str">
            <v>-</v>
          </cell>
          <cell r="S186" t="str">
            <v>ET</v>
          </cell>
          <cell r="U186">
            <v>575</v>
          </cell>
          <cell r="V186">
            <v>0</v>
          </cell>
        </row>
        <row r="187">
          <cell r="B187" t="str">
            <v>Skoghall</v>
          </cell>
          <cell r="C187">
            <v>2013</v>
          </cell>
          <cell r="D187">
            <v>51.6</v>
          </cell>
          <cell r="E187">
            <v>18.2</v>
          </cell>
          <cell r="F187">
            <v>19.100000000000001</v>
          </cell>
          <cell r="G187">
            <v>0</v>
          </cell>
          <cell r="H187" t="str">
            <v>ET</v>
          </cell>
          <cell r="I187">
            <v>9.1999999999999993</v>
          </cell>
          <cell r="J187">
            <v>5.0999999999999996</v>
          </cell>
          <cell r="K187" t="str">
            <v>ET</v>
          </cell>
          <cell r="L187" t="str">
            <v>ET</v>
          </cell>
          <cell r="M187" t="str">
            <v>ET</v>
          </cell>
          <cell r="N187" t="str">
            <v>-</v>
          </cell>
          <cell r="O187" t="str">
            <v>ET</v>
          </cell>
          <cell r="P187" t="str">
            <v>-</v>
          </cell>
          <cell r="Q187" t="str">
            <v>ET</v>
          </cell>
          <cell r="R187" t="str">
            <v>-</v>
          </cell>
          <cell r="S187" t="str">
            <v>ET</v>
          </cell>
          <cell r="U187">
            <v>51.6</v>
          </cell>
          <cell r="V187">
            <v>0</v>
          </cell>
        </row>
        <row r="188">
          <cell r="B188" t="str">
            <v>Gustafs finns ej i vår ägo längre</v>
          </cell>
          <cell r="C188">
            <v>2013</v>
          </cell>
          <cell r="D188" t="str">
            <v>-</v>
          </cell>
          <cell r="E188" t="str">
            <v>-</v>
          </cell>
          <cell r="F188" t="str">
            <v>-</v>
          </cell>
          <cell r="G188" t="str">
            <v>-</v>
          </cell>
          <cell r="H188" t="str">
            <v>-</v>
          </cell>
          <cell r="I188" t="str">
            <v>-</v>
          </cell>
          <cell r="J188" t="str">
            <v>-</v>
          </cell>
          <cell r="K188" t="str">
            <v>-</v>
          </cell>
          <cell r="L188" t="str">
            <v>-</v>
          </cell>
          <cell r="M188" t="str">
            <v>-</v>
          </cell>
          <cell r="N188" t="str">
            <v>-</v>
          </cell>
          <cell r="O188" t="str">
            <v>-</v>
          </cell>
          <cell r="P188" t="str">
            <v>-</v>
          </cell>
          <cell r="Q188" t="str">
            <v>-</v>
          </cell>
          <cell r="R188" t="str">
            <v>-</v>
          </cell>
          <cell r="S188" t="str">
            <v>-</v>
          </cell>
          <cell r="U188">
            <v>0</v>
          </cell>
          <cell r="V188">
            <v>0</v>
          </cell>
        </row>
        <row r="189">
          <cell r="B189" t="str">
            <v>Hedemora</v>
          </cell>
          <cell r="C189">
            <v>2013</v>
          </cell>
          <cell r="D189">
            <v>61.8</v>
          </cell>
          <cell r="E189">
            <v>25.4</v>
          </cell>
          <cell r="F189">
            <v>10.9</v>
          </cell>
          <cell r="G189">
            <v>5.5</v>
          </cell>
          <cell r="H189">
            <v>0</v>
          </cell>
          <cell r="I189">
            <v>12.7</v>
          </cell>
          <cell r="J189">
            <v>7.2</v>
          </cell>
          <cell r="K189" t="str">
            <v>ET</v>
          </cell>
          <cell r="L189" t="str">
            <v>ET</v>
          </cell>
          <cell r="M189" t="str">
            <v>ET</v>
          </cell>
          <cell r="N189" t="str">
            <v>-</v>
          </cell>
          <cell r="O189" t="str">
            <v>ET</v>
          </cell>
          <cell r="P189" t="str">
            <v>-</v>
          </cell>
          <cell r="Q189" t="str">
            <v>ET</v>
          </cell>
          <cell r="R189" t="str">
            <v>-</v>
          </cell>
          <cell r="S189" t="str">
            <v>ET</v>
          </cell>
          <cell r="U189">
            <v>61.8</v>
          </cell>
          <cell r="V189">
            <v>0</v>
          </cell>
        </row>
        <row r="190">
          <cell r="B190" t="str">
            <v>Långshyttan</v>
          </cell>
          <cell r="C190">
            <v>2013</v>
          </cell>
          <cell r="D190">
            <v>6.2439999999999998</v>
          </cell>
          <cell r="E190">
            <v>4.6269999999999998</v>
          </cell>
          <cell r="F190">
            <v>0.122</v>
          </cell>
          <cell r="G190">
            <v>0</v>
          </cell>
          <cell r="H190">
            <v>0</v>
          </cell>
          <cell r="I190">
            <v>1.3049999999999999</v>
          </cell>
          <cell r="J190">
            <v>0.19</v>
          </cell>
          <cell r="K190" t="str">
            <v>ET</v>
          </cell>
          <cell r="L190" t="str">
            <v>ET</v>
          </cell>
          <cell r="M190" t="str">
            <v>ET</v>
          </cell>
          <cell r="N190" t="str">
            <v>-</v>
          </cell>
          <cell r="O190" t="str">
            <v>ET</v>
          </cell>
          <cell r="P190" t="str">
            <v>-</v>
          </cell>
          <cell r="Q190" t="str">
            <v>ET</v>
          </cell>
          <cell r="R190" t="str">
            <v>-</v>
          </cell>
          <cell r="S190" t="str">
            <v>ET</v>
          </cell>
          <cell r="U190">
            <v>6.2439999999999998</v>
          </cell>
          <cell r="V190">
            <v>0</v>
          </cell>
        </row>
        <row r="191">
          <cell r="B191" t="str">
            <v>St Skedvi</v>
          </cell>
          <cell r="C191">
            <v>2013</v>
          </cell>
          <cell r="D191">
            <v>2.484</v>
          </cell>
          <cell r="E191">
            <v>0.83599999999999997</v>
          </cell>
          <cell r="F191">
            <v>0.28599999999999998</v>
          </cell>
          <cell r="G191">
            <v>0.14299999999999999</v>
          </cell>
          <cell r="H191" t="str">
            <v>ET</v>
          </cell>
          <cell r="I191">
            <v>0.314</v>
          </cell>
          <cell r="J191">
            <v>0.91900000000000004</v>
          </cell>
          <cell r="K191" t="str">
            <v>ET</v>
          </cell>
          <cell r="L191" t="str">
            <v>ET</v>
          </cell>
          <cell r="M191" t="str">
            <v>ET</v>
          </cell>
          <cell r="N191" t="str">
            <v>-</v>
          </cell>
          <cell r="O191" t="str">
            <v>ET</v>
          </cell>
          <cell r="P191" t="str">
            <v>-</v>
          </cell>
          <cell r="Q191" t="str">
            <v>ET</v>
          </cell>
          <cell r="R191" t="str">
            <v>-</v>
          </cell>
          <cell r="S191" t="str">
            <v>ET</v>
          </cell>
          <cell r="U191">
            <v>2.484</v>
          </cell>
          <cell r="V191">
            <v>0</v>
          </cell>
        </row>
        <row r="192">
          <cell r="B192" t="str">
            <v>Säter</v>
          </cell>
          <cell r="C192">
            <v>2013</v>
          </cell>
          <cell r="D192">
            <v>50.6</v>
          </cell>
          <cell r="E192">
            <v>13.6</v>
          </cell>
          <cell r="F192">
            <v>6.8</v>
          </cell>
          <cell r="G192">
            <v>15</v>
          </cell>
          <cell r="H192" t="str">
            <v>ET</v>
          </cell>
          <cell r="I192">
            <v>12.3</v>
          </cell>
          <cell r="J192">
            <v>2.9</v>
          </cell>
          <cell r="K192" t="str">
            <v>ET</v>
          </cell>
          <cell r="L192" t="str">
            <v>ET</v>
          </cell>
          <cell r="M192" t="str">
            <v>ET</v>
          </cell>
          <cell r="N192" t="str">
            <v>-</v>
          </cell>
          <cell r="O192" t="str">
            <v>ET</v>
          </cell>
          <cell r="P192" t="str">
            <v>-</v>
          </cell>
          <cell r="Q192" t="str">
            <v>ET</v>
          </cell>
          <cell r="R192" t="str">
            <v>-</v>
          </cell>
          <cell r="S192" t="str">
            <v>ET</v>
          </cell>
          <cell r="U192">
            <v>50.6</v>
          </cell>
          <cell r="V192">
            <v>0</v>
          </cell>
        </row>
        <row r="193">
          <cell r="B193" t="str">
            <v>Hjo</v>
          </cell>
          <cell r="C193">
            <v>2013</v>
          </cell>
          <cell r="D193">
            <v>31.946999999999999</v>
          </cell>
          <cell r="E193">
            <v>14.089</v>
          </cell>
          <cell r="F193">
            <v>8.0730000000000004</v>
          </cell>
          <cell r="G193">
            <v>1.655</v>
          </cell>
          <cell r="H193">
            <v>0</v>
          </cell>
          <cell r="I193">
            <v>4.7249999999999996</v>
          </cell>
          <cell r="J193">
            <v>3.2</v>
          </cell>
          <cell r="K193">
            <v>0.20499999999999999</v>
          </cell>
          <cell r="L193">
            <v>0</v>
          </cell>
          <cell r="M193">
            <v>0</v>
          </cell>
          <cell r="N193" t="str">
            <v>-</v>
          </cell>
          <cell r="O193" t="str">
            <v>ET</v>
          </cell>
          <cell r="P193" t="str">
            <v>-</v>
          </cell>
          <cell r="Q193" t="str">
            <v>ET</v>
          </cell>
          <cell r="R193" t="str">
            <v>-</v>
          </cell>
          <cell r="S193" t="str">
            <v>ET</v>
          </cell>
          <cell r="U193">
            <v>31.946999999999999</v>
          </cell>
          <cell r="V193">
            <v>0</v>
          </cell>
        </row>
        <row r="194">
          <cell r="B194" t="str">
            <v>Härnösand</v>
          </cell>
          <cell r="C194">
            <v>2013</v>
          </cell>
          <cell r="D194">
            <v>173.9</v>
          </cell>
          <cell r="E194">
            <v>66.599999999999994</v>
          </cell>
          <cell r="F194">
            <v>30.9</v>
          </cell>
          <cell r="G194" t="str">
            <v>ET</v>
          </cell>
          <cell r="H194" t="str">
            <v>ET</v>
          </cell>
          <cell r="I194">
            <v>43.9</v>
          </cell>
          <cell r="J194">
            <v>19.100000000000001</v>
          </cell>
          <cell r="K194">
            <v>0.5</v>
          </cell>
          <cell r="L194">
            <v>7.5</v>
          </cell>
          <cell r="M194">
            <v>0.9</v>
          </cell>
          <cell r="N194" t="str">
            <v>-</v>
          </cell>
          <cell r="O194" t="str">
            <v>ET</v>
          </cell>
          <cell r="P194" t="str">
            <v>-</v>
          </cell>
          <cell r="Q194" t="str">
            <v>ET</v>
          </cell>
          <cell r="R194" t="str">
            <v>-</v>
          </cell>
          <cell r="S194" t="str">
            <v>ET</v>
          </cell>
          <cell r="U194">
            <v>173.9</v>
          </cell>
          <cell r="V194">
            <v>0</v>
          </cell>
        </row>
        <row r="195">
          <cell r="B195" t="str">
            <v>Hässleholm</v>
          </cell>
          <cell r="C195">
            <v>2013</v>
          </cell>
          <cell r="D195">
            <v>186</v>
          </cell>
          <cell r="E195">
            <v>73</v>
          </cell>
          <cell r="F195">
            <v>42</v>
          </cell>
          <cell r="G195">
            <v>8</v>
          </cell>
          <cell r="H195" t="str">
            <v>ET</v>
          </cell>
          <cell r="I195">
            <v>34</v>
          </cell>
          <cell r="J195">
            <v>27</v>
          </cell>
          <cell r="K195" t="str">
            <v>ET</v>
          </cell>
          <cell r="L195">
            <v>2</v>
          </cell>
          <cell r="M195" t="str">
            <v>ET</v>
          </cell>
          <cell r="N195" t="str">
            <v>-</v>
          </cell>
          <cell r="O195" t="str">
            <v>ET</v>
          </cell>
          <cell r="P195" t="str">
            <v>-</v>
          </cell>
          <cell r="Q195" t="str">
            <v>ET</v>
          </cell>
          <cell r="R195" t="str">
            <v>-</v>
          </cell>
          <cell r="S195" t="str">
            <v>ET</v>
          </cell>
          <cell r="U195">
            <v>186</v>
          </cell>
          <cell r="V195">
            <v>0</v>
          </cell>
        </row>
        <row r="196">
          <cell r="B196" t="str">
            <v>Tyringe</v>
          </cell>
          <cell r="C196">
            <v>2013</v>
          </cell>
          <cell r="D196">
            <v>17</v>
          </cell>
          <cell r="E196">
            <v>8</v>
          </cell>
          <cell r="F196">
            <v>3</v>
          </cell>
          <cell r="G196">
            <v>1</v>
          </cell>
          <cell r="H196" t="str">
            <v>ET</v>
          </cell>
          <cell r="I196">
            <v>5</v>
          </cell>
          <cell r="J196" t="str">
            <v>ET</v>
          </cell>
          <cell r="K196" t="str">
            <v>ET</v>
          </cell>
          <cell r="L196" t="str">
            <v>ET</v>
          </cell>
          <cell r="M196" t="str">
            <v>ET</v>
          </cell>
          <cell r="N196" t="str">
            <v>-</v>
          </cell>
          <cell r="O196" t="str">
            <v>ET</v>
          </cell>
          <cell r="P196" t="str">
            <v>-</v>
          </cell>
          <cell r="Q196" t="str">
            <v>ET</v>
          </cell>
          <cell r="R196" t="str">
            <v>-</v>
          </cell>
          <cell r="S196" t="str">
            <v>ET</v>
          </cell>
          <cell r="U196">
            <v>17</v>
          </cell>
          <cell r="V196">
            <v>0</v>
          </cell>
        </row>
        <row r="197">
          <cell r="B197" t="str">
            <v>Höganäs</v>
          </cell>
          <cell r="C197">
            <v>2013</v>
          </cell>
          <cell r="D197">
            <v>47.036999999999999</v>
          </cell>
          <cell r="E197" t="str">
            <v>ET</v>
          </cell>
          <cell r="F197" t="str">
            <v>ET</v>
          </cell>
          <cell r="G197" t="str">
            <v>ET</v>
          </cell>
          <cell r="H197" t="str">
            <v>ET</v>
          </cell>
          <cell r="I197" t="str">
            <v>ET</v>
          </cell>
          <cell r="J197" t="str">
            <v>ET</v>
          </cell>
          <cell r="K197" t="str">
            <v>ET</v>
          </cell>
          <cell r="L197" t="str">
            <v>ET</v>
          </cell>
          <cell r="M197" t="str">
            <v>ET</v>
          </cell>
          <cell r="N197" t="str">
            <v>-</v>
          </cell>
          <cell r="O197" t="str">
            <v>ET</v>
          </cell>
          <cell r="P197" t="str">
            <v>-</v>
          </cell>
          <cell r="Q197" t="str">
            <v>ET</v>
          </cell>
          <cell r="R197" t="str">
            <v>-</v>
          </cell>
          <cell r="S197" t="str">
            <v>ET</v>
          </cell>
          <cell r="U197">
            <v>47.036999999999999</v>
          </cell>
          <cell r="V197">
            <v>0</v>
          </cell>
        </row>
        <row r="198">
          <cell r="B198" t="str">
            <v>Jokkmokk</v>
          </cell>
          <cell r="C198">
            <v>2013</v>
          </cell>
          <cell r="D198">
            <v>35</v>
          </cell>
          <cell r="E198">
            <v>9</v>
          </cell>
          <cell r="F198">
            <v>8</v>
          </cell>
          <cell r="G198">
            <v>4</v>
          </cell>
          <cell r="H198" t="str">
            <v>ET</v>
          </cell>
          <cell r="I198">
            <v>7</v>
          </cell>
          <cell r="J198">
            <v>7</v>
          </cell>
          <cell r="K198" t="str">
            <v>ET</v>
          </cell>
          <cell r="L198" t="str">
            <v>ET</v>
          </cell>
          <cell r="M198" t="str">
            <v>ET</v>
          </cell>
          <cell r="N198" t="str">
            <v>-</v>
          </cell>
          <cell r="O198" t="str">
            <v>ET</v>
          </cell>
          <cell r="P198" t="str">
            <v>-</v>
          </cell>
          <cell r="Q198" t="str">
            <v>ET</v>
          </cell>
          <cell r="R198" t="str">
            <v>-</v>
          </cell>
          <cell r="S198" t="str">
            <v>ET</v>
          </cell>
          <cell r="U198">
            <v>35</v>
          </cell>
          <cell r="V198">
            <v>0</v>
          </cell>
        </row>
        <row r="199">
          <cell r="B199" t="str">
            <v>Brunflo</v>
          </cell>
          <cell r="C199">
            <v>2013</v>
          </cell>
          <cell r="D199" t="str">
            <v>ET</v>
          </cell>
          <cell r="E199" t="str">
            <v>ET</v>
          </cell>
          <cell r="F199" t="str">
            <v>ET</v>
          </cell>
          <cell r="G199" t="str">
            <v>ET</v>
          </cell>
          <cell r="H199" t="str">
            <v>ET</v>
          </cell>
          <cell r="I199" t="str">
            <v>ET</v>
          </cell>
          <cell r="J199" t="str">
            <v>ET</v>
          </cell>
          <cell r="K199" t="str">
            <v>ET</v>
          </cell>
          <cell r="L199" t="str">
            <v>ET</v>
          </cell>
          <cell r="M199" t="str">
            <v>ET</v>
          </cell>
          <cell r="N199" t="str">
            <v>ET</v>
          </cell>
          <cell r="O199" t="str">
            <v>ET</v>
          </cell>
          <cell r="P199" t="str">
            <v>ET</v>
          </cell>
          <cell r="Q199" t="str">
            <v>ET</v>
          </cell>
          <cell r="R199" t="str">
            <v>ET</v>
          </cell>
          <cell r="S199" t="str">
            <v>ET</v>
          </cell>
          <cell r="U199">
            <v>0</v>
          </cell>
          <cell r="V199">
            <v>0</v>
          </cell>
        </row>
        <row r="200">
          <cell r="B200" t="str">
            <v>Krokom</v>
          </cell>
          <cell r="C200">
            <v>2013</v>
          </cell>
          <cell r="D200">
            <v>20.07</v>
          </cell>
          <cell r="E200">
            <v>8.8000000000000007</v>
          </cell>
          <cell r="F200">
            <v>2.09</v>
          </cell>
          <cell r="G200">
            <v>0.78</v>
          </cell>
          <cell r="H200">
            <v>0</v>
          </cell>
          <cell r="I200">
            <v>6.2</v>
          </cell>
          <cell r="J200">
            <v>2.2000000000000002</v>
          </cell>
          <cell r="K200">
            <v>0</v>
          </cell>
          <cell r="L200">
            <v>0</v>
          </cell>
          <cell r="M200">
            <v>0</v>
          </cell>
          <cell r="N200" t="str">
            <v>ET</v>
          </cell>
          <cell r="O200" t="str">
            <v>ET</v>
          </cell>
          <cell r="P200" t="str">
            <v>ET</v>
          </cell>
          <cell r="Q200" t="str">
            <v>ET</v>
          </cell>
          <cell r="R200" t="str">
            <v>ET</v>
          </cell>
          <cell r="S200" t="str">
            <v>ET</v>
          </cell>
          <cell r="U200">
            <v>20.07</v>
          </cell>
          <cell r="V200">
            <v>0</v>
          </cell>
        </row>
        <row r="201">
          <cell r="B201" t="str">
            <v>Åre</v>
          </cell>
          <cell r="C201">
            <v>2013</v>
          </cell>
          <cell r="D201">
            <v>54.3</v>
          </cell>
          <cell r="E201">
            <v>20.49</v>
          </cell>
          <cell r="F201">
            <v>3.96</v>
          </cell>
          <cell r="G201">
            <v>1.05</v>
          </cell>
          <cell r="H201">
            <v>0</v>
          </cell>
          <cell r="I201">
            <v>7.75</v>
          </cell>
          <cell r="J201">
            <v>21.04</v>
          </cell>
          <cell r="K201">
            <v>0</v>
          </cell>
          <cell r="L201">
            <v>0</v>
          </cell>
          <cell r="M201">
            <v>0</v>
          </cell>
          <cell r="N201" t="str">
            <v>ET</v>
          </cell>
          <cell r="O201" t="str">
            <v>ET</v>
          </cell>
          <cell r="P201" t="str">
            <v>ET</v>
          </cell>
          <cell r="Q201" t="str">
            <v>ET</v>
          </cell>
          <cell r="R201" t="str">
            <v>ET</v>
          </cell>
          <cell r="S201" t="str">
            <v>ET</v>
          </cell>
          <cell r="U201">
            <v>54.3</v>
          </cell>
          <cell r="V201">
            <v>0</v>
          </cell>
        </row>
        <row r="202">
          <cell r="B202" t="str">
            <v>Östersund</v>
          </cell>
          <cell r="C202">
            <v>2013</v>
          </cell>
          <cell r="D202">
            <v>531.1</v>
          </cell>
          <cell r="E202">
            <v>260.3</v>
          </cell>
          <cell r="F202">
            <v>83.97</v>
          </cell>
          <cell r="G202">
            <v>18</v>
          </cell>
          <cell r="H202">
            <v>0</v>
          </cell>
          <cell r="I202">
            <v>57.71</v>
          </cell>
          <cell r="J202">
            <v>110.25</v>
          </cell>
          <cell r="K202">
            <v>0.87</v>
          </cell>
          <cell r="L202">
            <v>0</v>
          </cell>
          <cell r="M202">
            <v>0</v>
          </cell>
          <cell r="N202" t="str">
            <v>ET</v>
          </cell>
          <cell r="O202" t="str">
            <v>ET</v>
          </cell>
          <cell r="P202" t="str">
            <v>ET</v>
          </cell>
          <cell r="Q202" t="str">
            <v>ET</v>
          </cell>
          <cell r="R202" t="str">
            <v>ET</v>
          </cell>
          <cell r="S202" t="str">
            <v>ET</v>
          </cell>
          <cell r="U202">
            <v>531.1</v>
          </cell>
          <cell r="V202">
            <v>0</v>
          </cell>
        </row>
        <row r="203">
          <cell r="B203" t="str">
            <v>Axamo</v>
          </cell>
          <cell r="C203">
            <v>2013</v>
          </cell>
          <cell r="D203">
            <v>3.68</v>
          </cell>
          <cell r="E203" t="str">
            <v>ET</v>
          </cell>
          <cell r="F203" t="str">
            <v>ET</v>
          </cell>
          <cell r="G203">
            <v>0.37</v>
          </cell>
          <cell r="H203" t="str">
            <v>ET</v>
          </cell>
          <cell r="I203">
            <v>0.57999999999999996</v>
          </cell>
          <cell r="J203">
            <v>2.73</v>
          </cell>
          <cell r="K203" t="str">
            <v>ET</v>
          </cell>
          <cell r="L203" t="str">
            <v>ET</v>
          </cell>
          <cell r="M203" t="str">
            <v>ET</v>
          </cell>
          <cell r="N203" t="str">
            <v>-</v>
          </cell>
          <cell r="O203" t="str">
            <v>ET</v>
          </cell>
          <cell r="P203" t="str">
            <v>-</v>
          </cell>
          <cell r="Q203" t="str">
            <v>ET</v>
          </cell>
          <cell r="R203" t="str">
            <v>-</v>
          </cell>
          <cell r="S203" t="str">
            <v>ET</v>
          </cell>
          <cell r="U203">
            <v>3.68</v>
          </cell>
          <cell r="V203">
            <v>0</v>
          </cell>
        </row>
        <row r="204">
          <cell r="B204" t="str">
            <v>Bankeryd</v>
          </cell>
          <cell r="C204">
            <v>2013</v>
          </cell>
          <cell r="D204" t="str">
            <v>-</v>
          </cell>
          <cell r="E204" t="str">
            <v>-</v>
          </cell>
          <cell r="F204" t="str">
            <v>-</v>
          </cell>
          <cell r="G204" t="str">
            <v>-</v>
          </cell>
          <cell r="H204" t="str">
            <v>-</v>
          </cell>
          <cell r="I204" t="str">
            <v>-</v>
          </cell>
          <cell r="J204" t="str">
            <v>-</v>
          </cell>
          <cell r="K204" t="str">
            <v>-</v>
          </cell>
          <cell r="L204" t="str">
            <v>-</v>
          </cell>
          <cell r="M204" t="str">
            <v>-</v>
          </cell>
          <cell r="N204" t="str">
            <v>-</v>
          </cell>
          <cell r="O204" t="str">
            <v>-</v>
          </cell>
          <cell r="P204" t="str">
            <v>-</v>
          </cell>
          <cell r="Q204" t="str">
            <v>-</v>
          </cell>
          <cell r="R204" t="str">
            <v>-</v>
          </cell>
          <cell r="S204" t="str">
            <v>-</v>
          </cell>
          <cell r="U204">
            <v>0</v>
          </cell>
          <cell r="V204">
            <v>0</v>
          </cell>
        </row>
        <row r="205">
          <cell r="B205" t="str">
            <v>Gränna</v>
          </cell>
          <cell r="C205">
            <v>2013</v>
          </cell>
          <cell r="D205">
            <v>12.1</v>
          </cell>
          <cell r="E205">
            <v>6.5</v>
          </cell>
          <cell r="F205">
            <v>2.48</v>
          </cell>
          <cell r="G205" t="str">
            <v>ET</v>
          </cell>
          <cell r="H205" t="str">
            <v>ET</v>
          </cell>
          <cell r="I205">
            <v>1.96</v>
          </cell>
          <cell r="J205">
            <v>1.23</v>
          </cell>
          <cell r="K205" t="str">
            <v>ET</v>
          </cell>
          <cell r="L205" t="str">
            <v>DS</v>
          </cell>
          <cell r="M205" t="str">
            <v>ET</v>
          </cell>
          <cell r="N205" t="str">
            <v>-</v>
          </cell>
          <cell r="O205" t="str">
            <v>ET</v>
          </cell>
          <cell r="P205" t="str">
            <v>-</v>
          </cell>
          <cell r="Q205" t="str">
            <v>ET</v>
          </cell>
          <cell r="R205" t="str">
            <v>-</v>
          </cell>
          <cell r="S205" t="str">
            <v>ET</v>
          </cell>
          <cell r="U205">
            <v>12.1</v>
          </cell>
          <cell r="V205">
            <v>0</v>
          </cell>
        </row>
        <row r="206">
          <cell r="B206" t="str">
            <v>Jönköping</v>
          </cell>
          <cell r="C206">
            <v>2013</v>
          </cell>
          <cell r="D206">
            <v>685.66</v>
          </cell>
          <cell r="E206">
            <v>310.83</v>
          </cell>
          <cell r="F206">
            <v>77.459999999999994</v>
          </cell>
          <cell r="G206">
            <v>33.6</v>
          </cell>
          <cell r="H206" t="str">
            <v>ET</v>
          </cell>
          <cell r="I206">
            <v>116.86</v>
          </cell>
          <cell r="J206">
            <v>145.22</v>
          </cell>
          <cell r="K206">
            <v>1.68</v>
          </cell>
          <cell r="L206" t="str">
            <v>ET</v>
          </cell>
          <cell r="M206" t="str">
            <v>DS</v>
          </cell>
          <cell r="N206" t="str">
            <v>-</v>
          </cell>
          <cell r="O206" t="str">
            <v>ET</v>
          </cell>
          <cell r="P206" t="str">
            <v>-</v>
          </cell>
          <cell r="Q206" t="str">
            <v>ET</v>
          </cell>
          <cell r="R206" t="str">
            <v>-</v>
          </cell>
          <cell r="S206" t="str">
            <v>ET</v>
          </cell>
          <cell r="U206">
            <v>685.66</v>
          </cell>
          <cell r="V206">
            <v>0</v>
          </cell>
        </row>
        <row r="207">
          <cell r="B207" t="str">
            <v>Norrahammar</v>
          </cell>
          <cell r="C207">
            <v>2013</v>
          </cell>
          <cell r="D207" t="str">
            <v>-</v>
          </cell>
          <cell r="E207" t="str">
            <v>-</v>
          </cell>
          <cell r="F207" t="str">
            <v>-</v>
          </cell>
          <cell r="G207" t="str">
            <v>-</v>
          </cell>
          <cell r="H207" t="str">
            <v>-</v>
          </cell>
          <cell r="I207" t="str">
            <v>-</v>
          </cell>
          <cell r="J207" t="str">
            <v>-</v>
          </cell>
          <cell r="K207" t="str">
            <v>-</v>
          </cell>
          <cell r="L207" t="str">
            <v>-</v>
          </cell>
          <cell r="M207" t="str">
            <v>-</v>
          </cell>
          <cell r="N207" t="str">
            <v>-</v>
          </cell>
          <cell r="O207" t="str">
            <v>-</v>
          </cell>
          <cell r="P207" t="str">
            <v>-</v>
          </cell>
          <cell r="Q207" t="str">
            <v>-</v>
          </cell>
          <cell r="R207" t="str">
            <v>-</v>
          </cell>
          <cell r="S207" t="str">
            <v>-</v>
          </cell>
          <cell r="U207">
            <v>0</v>
          </cell>
          <cell r="V207">
            <v>0</v>
          </cell>
        </row>
        <row r="208">
          <cell r="B208" t="str">
            <v>Stensholm</v>
          </cell>
          <cell r="C208">
            <v>2013</v>
          </cell>
          <cell r="D208">
            <v>2.54</v>
          </cell>
          <cell r="E208">
            <v>1.28</v>
          </cell>
          <cell r="F208">
            <v>0.39</v>
          </cell>
          <cell r="G208" t="str">
            <v>ET</v>
          </cell>
          <cell r="H208" t="str">
            <v>ET</v>
          </cell>
          <cell r="I208">
            <v>0.81</v>
          </cell>
          <cell r="J208">
            <v>7.0000000000000007E-2</v>
          </cell>
          <cell r="K208" t="str">
            <v>ET</v>
          </cell>
          <cell r="L208" t="str">
            <v>DS</v>
          </cell>
          <cell r="M208" t="str">
            <v>ET</v>
          </cell>
          <cell r="N208" t="str">
            <v>-</v>
          </cell>
          <cell r="O208" t="str">
            <v>ET</v>
          </cell>
          <cell r="P208" t="str">
            <v>-</v>
          </cell>
          <cell r="Q208" t="str">
            <v>ET</v>
          </cell>
          <cell r="R208" t="str">
            <v>-</v>
          </cell>
          <cell r="S208" t="str">
            <v>ET</v>
          </cell>
          <cell r="U208">
            <v>2.54</v>
          </cell>
          <cell r="V208">
            <v>0</v>
          </cell>
        </row>
        <row r="209">
          <cell r="B209" t="str">
            <v>Kalmar</v>
          </cell>
          <cell r="C209">
            <v>2013</v>
          </cell>
          <cell r="D209">
            <v>380.9</v>
          </cell>
          <cell r="E209">
            <v>194</v>
          </cell>
          <cell r="F209">
            <v>28.9</v>
          </cell>
          <cell r="G209">
            <v>22.5</v>
          </cell>
          <cell r="H209">
            <v>0</v>
          </cell>
          <cell r="I209">
            <v>79.3</v>
          </cell>
          <cell r="J209">
            <v>56.2</v>
          </cell>
          <cell r="K209" t="str">
            <v>DS</v>
          </cell>
          <cell r="L209" t="str">
            <v>ET</v>
          </cell>
          <cell r="M209" t="str">
            <v>ET</v>
          </cell>
          <cell r="N209" t="str">
            <v>-</v>
          </cell>
          <cell r="O209" t="str">
            <v>ET</v>
          </cell>
          <cell r="P209" t="str">
            <v>-</v>
          </cell>
          <cell r="Q209" t="str">
            <v>ET</v>
          </cell>
          <cell r="R209" t="str">
            <v>-</v>
          </cell>
          <cell r="S209" t="str">
            <v>ET</v>
          </cell>
          <cell r="U209">
            <v>380.9</v>
          </cell>
          <cell r="V209">
            <v>0</v>
          </cell>
        </row>
        <row r="210">
          <cell r="B210" t="str">
            <v>Nybro, ta bort detta nät</v>
          </cell>
          <cell r="C210">
            <v>2013</v>
          </cell>
          <cell r="D210" t="str">
            <v>-</v>
          </cell>
          <cell r="E210" t="str">
            <v>-</v>
          </cell>
          <cell r="F210" t="str">
            <v>-</v>
          </cell>
          <cell r="G210" t="str">
            <v>-</v>
          </cell>
          <cell r="H210" t="str">
            <v>-</v>
          </cell>
          <cell r="I210" t="str">
            <v>-</v>
          </cell>
          <cell r="J210" t="str">
            <v>-</v>
          </cell>
          <cell r="K210" t="str">
            <v>-</v>
          </cell>
          <cell r="L210" t="str">
            <v>-</v>
          </cell>
          <cell r="M210" t="str">
            <v>-</v>
          </cell>
          <cell r="N210" t="str">
            <v>-</v>
          </cell>
          <cell r="O210" t="str">
            <v>-</v>
          </cell>
          <cell r="P210" t="str">
            <v>-</v>
          </cell>
          <cell r="Q210" t="str">
            <v>-</v>
          </cell>
          <cell r="R210" t="str">
            <v>-</v>
          </cell>
          <cell r="S210" t="str">
            <v>-</v>
          </cell>
          <cell r="U210">
            <v>0</v>
          </cell>
          <cell r="V210">
            <v>0</v>
          </cell>
        </row>
        <row r="211">
          <cell r="B211" t="str">
            <v>Karlshamn</v>
          </cell>
          <cell r="C211">
            <v>2013</v>
          </cell>
          <cell r="D211">
            <v>171.44399999999999</v>
          </cell>
          <cell r="E211">
            <v>68.900000000000006</v>
          </cell>
          <cell r="F211">
            <v>17.2</v>
          </cell>
          <cell r="G211">
            <v>6.7439999999999998</v>
          </cell>
          <cell r="H211">
            <v>0</v>
          </cell>
          <cell r="I211">
            <v>78.599999999999994</v>
          </cell>
          <cell r="J211">
            <v>0</v>
          </cell>
          <cell r="K211">
            <v>0</v>
          </cell>
          <cell r="L211">
            <v>0</v>
          </cell>
          <cell r="M211">
            <v>0</v>
          </cell>
          <cell r="N211" t="str">
            <v>-</v>
          </cell>
          <cell r="O211" t="str">
            <v>ET</v>
          </cell>
          <cell r="P211" t="str">
            <v>-</v>
          </cell>
          <cell r="Q211" t="str">
            <v>ET</v>
          </cell>
          <cell r="R211" t="str">
            <v>-</v>
          </cell>
          <cell r="S211" t="str">
            <v>ET</v>
          </cell>
          <cell r="U211">
            <v>171.44399999999999</v>
          </cell>
          <cell r="V211">
            <v>0</v>
          </cell>
        </row>
        <row r="212">
          <cell r="B212" t="str">
            <v>Karlstad</v>
          </cell>
          <cell r="C212">
            <v>2013</v>
          </cell>
          <cell r="D212">
            <v>605.36900000000003</v>
          </cell>
          <cell r="E212">
            <v>262.767</v>
          </cell>
          <cell r="F212">
            <v>76.022000000000006</v>
          </cell>
          <cell r="G212">
            <v>26.085999999999999</v>
          </cell>
          <cell r="H212">
            <v>0</v>
          </cell>
          <cell r="I212">
            <v>64.804000000000002</v>
          </cell>
          <cell r="J212">
            <v>172.63800000000001</v>
          </cell>
          <cell r="K212">
            <v>3.0529999999999999</v>
          </cell>
          <cell r="L212" t="str">
            <v>ET</v>
          </cell>
          <cell r="M212">
            <v>22.454000000000001</v>
          </cell>
          <cell r="N212" t="str">
            <v>'Hammarö Energi AB'</v>
          </cell>
          <cell r="O212">
            <v>60.167999999999999</v>
          </cell>
          <cell r="P212" t="str">
            <v>-</v>
          </cell>
          <cell r="Q212" t="str">
            <v>ET</v>
          </cell>
          <cell r="R212" t="str">
            <v>-</v>
          </cell>
          <cell r="S212" t="str">
            <v>ET</v>
          </cell>
          <cell r="U212">
            <v>605.36900000000003</v>
          </cell>
          <cell r="V212">
            <v>60.167999999999999</v>
          </cell>
        </row>
        <row r="213">
          <cell r="B213" t="str">
            <v>Skåre</v>
          </cell>
          <cell r="C213">
            <v>2013</v>
          </cell>
          <cell r="D213" t="str">
            <v>-</v>
          </cell>
          <cell r="E213" t="str">
            <v>-</v>
          </cell>
          <cell r="F213" t="str">
            <v>-</v>
          </cell>
          <cell r="G213" t="str">
            <v>-</v>
          </cell>
          <cell r="H213" t="str">
            <v>-</v>
          </cell>
          <cell r="I213" t="str">
            <v>-</v>
          </cell>
          <cell r="J213" t="str">
            <v>-</v>
          </cell>
          <cell r="K213" t="str">
            <v>-</v>
          </cell>
          <cell r="L213" t="str">
            <v>-</v>
          </cell>
          <cell r="M213" t="str">
            <v>-</v>
          </cell>
          <cell r="N213" t="str">
            <v>-</v>
          </cell>
          <cell r="O213" t="str">
            <v>-</v>
          </cell>
          <cell r="P213" t="str">
            <v>-</v>
          </cell>
          <cell r="Q213" t="str">
            <v>-</v>
          </cell>
          <cell r="R213" t="str">
            <v>-</v>
          </cell>
          <cell r="S213" t="str">
            <v>-</v>
          </cell>
          <cell r="U213">
            <v>0</v>
          </cell>
          <cell r="V213">
            <v>0</v>
          </cell>
        </row>
        <row r="214">
          <cell r="B214" t="str">
            <v>Katrinefors Kraftvärme (producent)</v>
          </cell>
          <cell r="C214">
            <v>2013</v>
          </cell>
          <cell r="D214" t="str">
            <v>-</v>
          </cell>
          <cell r="E214" t="str">
            <v>-</v>
          </cell>
          <cell r="F214" t="str">
            <v>-</v>
          </cell>
          <cell r="G214" t="str">
            <v>-</v>
          </cell>
          <cell r="H214" t="str">
            <v>-</v>
          </cell>
          <cell r="I214" t="str">
            <v>-</v>
          </cell>
          <cell r="J214" t="str">
            <v>-</v>
          </cell>
          <cell r="K214" t="str">
            <v>-</v>
          </cell>
          <cell r="L214" t="str">
            <v>-</v>
          </cell>
          <cell r="M214" t="str">
            <v>-</v>
          </cell>
          <cell r="N214" t="str">
            <v>-</v>
          </cell>
          <cell r="O214" t="str">
            <v>-</v>
          </cell>
          <cell r="P214" t="str">
            <v>-</v>
          </cell>
          <cell r="Q214" t="str">
            <v>-</v>
          </cell>
          <cell r="R214" t="str">
            <v>-</v>
          </cell>
          <cell r="S214" t="str">
            <v>-</v>
          </cell>
          <cell r="U214">
            <v>0</v>
          </cell>
          <cell r="V214">
            <v>0</v>
          </cell>
        </row>
        <row r="215">
          <cell r="B215" t="str">
            <v>Kil</v>
          </cell>
          <cell r="C215">
            <v>2013</v>
          </cell>
          <cell r="D215">
            <v>36.5</v>
          </cell>
          <cell r="E215">
            <v>14.5</v>
          </cell>
          <cell r="F215">
            <v>10.7</v>
          </cell>
          <cell r="G215">
            <v>0.9</v>
          </cell>
          <cell r="H215" t="str">
            <v>ET</v>
          </cell>
          <cell r="I215">
            <v>6.3</v>
          </cell>
          <cell r="J215">
            <v>0.6</v>
          </cell>
          <cell r="K215" t="str">
            <v>ET</v>
          </cell>
          <cell r="L215" t="str">
            <v>ET</v>
          </cell>
          <cell r="M215">
            <v>3.3</v>
          </cell>
          <cell r="N215" t="str">
            <v>-</v>
          </cell>
          <cell r="O215" t="str">
            <v>ET</v>
          </cell>
          <cell r="P215" t="str">
            <v>-</v>
          </cell>
          <cell r="Q215" t="str">
            <v>ET</v>
          </cell>
          <cell r="R215" t="str">
            <v>-</v>
          </cell>
          <cell r="S215" t="str">
            <v>ET</v>
          </cell>
          <cell r="U215">
            <v>36.5</v>
          </cell>
          <cell r="V215">
            <v>0</v>
          </cell>
        </row>
        <row r="216">
          <cell r="B216" t="str">
            <v>Eslöv-Lund-Lomma</v>
          </cell>
          <cell r="C216">
            <v>2013</v>
          </cell>
          <cell r="D216">
            <v>877.9</v>
          </cell>
          <cell r="E216">
            <v>430</v>
          </cell>
          <cell r="F216">
            <v>77</v>
          </cell>
          <cell r="G216">
            <v>66</v>
          </cell>
          <cell r="H216">
            <v>0</v>
          </cell>
          <cell r="I216">
            <v>189.9</v>
          </cell>
          <cell r="J216">
            <v>115</v>
          </cell>
          <cell r="K216" t="str">
            <v>ET</v>
          </cell>
          <cell r="L216" t="str">
            <v>ET</v>
          </cell>
          <cell r="M216" t="str">
            <v>ET</v>
          </cell>
          <cell r="N216" t="str">
            <v>-</v>
          </cell>
          <cell r="O216" t="str">
            <v>ET</v>
          </cell>
          <cell r="P216" t="str">
            <v>-</v>
          </cell>
          <cell r="Q216" t="str">
            <v>ET</v>
          </cell>
          <cell r="R216" t="str">
            <v>-</v>
          </cell>
          <cell r="S216" t="str">
            <v>ET</v>
          </cell>
          <cell r="U216">
            <v>877.9</v>
          </cell>
          <cell r="V216">
            <v>0</v>
          </cell>
        </row>
        <row r="217">
          <cell r="B217" t="str">
            <v>Klippan-Ljungbyhed</v>
          </cell>
          <cell r="C217">
            <v>2013</v>
          </cell>
          <cell r="D217">
            <v>60.6</v>
          </cell>
          <cell r="E217">
            <v>31</v>
          </cell>
          <cell r="F217">
            <v>11.4</v>
          </cell>
          <cell r="G217">
            <v>2</v>
          </cell>
          <cell r="H217" t="str">
            <v>ET</v>
          </cell>
          <cell r="I217">
            <v>12</v>
          </cell>
          <cell r="J217">
            <v>4</v>
          </cell>
          <cell r="K217" t="str">
            <v>ET</v>
          </cell>
          <cell r="L217" t="str">
            <v>ET</v>
          </cell>
          <cell r="M217" t="str">
            <v>ET</v>
          </cell>
          <cell r="N217" t="str">
            <v>-</v>
          </cell>
          <cell r="O217" t="str">
            <v>ET</v>
          </cell>
          <cell r="P217" t="str">
            <v>-</v>
          </cell>
          <cell r="Q217" t="str">
            <v>ET</v>
          </cell>
          <cell r="R217" t="str">
            <v>-</v>
          </cell>
          <cell r="S217" t="str">
            <v>ET</v>
          </cell>
          <cell r="U217">
            <v>60.6</v>
          </cell>
          <cell r="V217">
            <v>0</v>
          </cell>
        </row>
        <row r="218">
          <cell r="B218" t="str">
            <v>Kristinehamn</v>
          </cell>
          <cell r="C218">
            <v>2013</v>
          </cell>
          <cell r="D218">
            <v>102</v>
          </cell>
          <cell r="E218">
            <v>46</v>
          </cell>
          <cell r="F218">
            <v>4.9000000000000004</v>
          </cell>
          <cell r="G218">
            <v>12.3</v>
          </cell>
          <cell r="H218" t="str">
            <v>ET</v>
          </cell>
          <cell r="I218">
            <v>17</v>
          </cell>
          <cell r="J218">
            <v>22</v>
          </cell>
          <cell r="K218" t="str">
            <v>ET</v>
          </cell>
          <cell r="L218" t="str">
            <v>ET</v>
          </cell>
          <cell r="M218" t="str">
            <v>ET</v>
          </cell>
          <cell r="N218" t="str">
            <v>-</v>
          </cell>
          <cell r="O218" t="str">
            <v>ET</v>
          </cell>
          <cell r="P218" t="str">
            <v>-</v>
          </cell>
          <cell r="Q218" t="str">
            <v>ET</v>
          </cell>
          <cell r="R218" t="str">
            <v>-</v>
          </cell>
          <cell r="S218" t="str">
            <v>ET</v>
          </cell>
          <cell r="U218">
            <v>102</v>
          </cell>
          <cell r="V218">
            <v>0</v>
          </cell>
        </row>
        <row r="219">
          <cell r="B219" t="str">
            <v>HVC Kode</v>
          </cell>
          <cell r="C219">
            <v>2013</v>
          </cell>
          <cell r="D219">
            <v>1.35</v>
          </cell>
          <cell r="E219" t="str">
            <v>ET</v>
          </cell>
          <cell r="F219">
            <v>0.03</v>
          </cell>
          <cell r="G219" t="str">
            <v>ET</v>
          </cell>
          <cell r="H219" t="str">
            <v>ET</v>
          </cell>
          <cell r="I219">
            <v>1.32</v>
          </cell>
          <cell r="J219" t="str">
            <v>ET</v>
          </cell>
          <cell r="K219" t="str">
            <v>ET</v>
          </cell>
          <cell r="L219" t="str">
            <v>ET</v>
          </cell>
          <cell r="M219" t="str">
            <v>ET</v>
          </cell>
          <cell r="N219" t="str">
            <v>-</v>
          </cell>
          <cell r="O219" t="str">
            <v>ET</v>
          </cell>
          <cell r="P219" t="str">
            <v>-</v>
          </cell>
          <cell r="Q219" t="str">
            <v>ET</v>
          </cell>
          <cell r="R219" t="str">
            <v>-</v>
          </cell>
          <cell r="S219" t="str">
            <v>ET</v>
          </cell>
          <cell r="U219">
            <v>1.35</v>
          </cell>
          <cell r="V219">
            <v>0</v>
          </cell>
        </row>
        <row r="220">
          <cell r="B220" t="str">
            <v>HVC Kärna</v>
          </cell>
          <cell r="C220">
            <v>2013</v>
          </cell>
          <cell r="D220">
            <v>0.85</v>
          </cell>
          <cell r="E220">
            <v>0.18</v>
          </cell>
          <cell r="F220">
            <v>0.06</v>
          </cell>
          <cell r="G220" t="str">
            <v>ET</v>
          </cell>
          <cell r="H220" t="str">
            <v>ET</v>
          </cell>
          <cell r="I220">
            <v>0.61</v>
          </cell>
          <cell r="J220" t="str">
            <v>ET</v>
          </cell>
          <cell r="K220" t="str">
            <v>ET</v>
          </cell>
          <cell r="L220" t="str">
            <v>ET</v>
          </cell>
          <cell r="M220" t="str">
            <v>ET</v>
          </cell>
          <cell r="N220" t="str">
            <v>-</v>
          </cell>
          <cell r="O220" t="str">
            <v>ET</v>
          </cell>
          <cell r="P220" t="str">
            <v>-</v>
          </cell>
          <cell r="Q220" t="str">
            <v>ET</v>
          </cell>
          <cell r="R220" t="str">
            <v>-</v>
          </cell>
          <cell r="S220" t="str">
            <v>ET</v>
          </cell>
          <cell r="U220">
            <v>0.85</v>
          </cell>
          <cell r="V220">
            <v>0</v>
          </cell>
        </row>
        <row r="221">
          <cell r="B221" t="str">
            <v>HVC Stålkullen</v>
          </cell>
          <cell r="C221">
            <v>2013</v>
          </cell>
          <cell r="D221">
            <v>2.99</v>
          </cell>
          <cell r="E221" t="str">
            <v>ET</v>
          </cell>
          <cell r="F221">
            <v>2.87</v>
          </cell>
          <cell r="G221" t="str">
            <v>ET</v>
          </cell>
          <cell r="H221" t="str">
            <v>ET</v>
          </cell>
          <cell r="I221">
            <v>0.12</v>
          </cell>
          <cell r="J221" t="str">
            <v>ET</v>
          </cell>
          <cell r="K221" t="str">
            <v>ET</v>
          </cell>
          <cell r="L221" t="str">
            <v>ET</v>
          </cell>
          <cell r="M221" t="str">
            <v>ET</v>
          </cell>
          <cell r="N221" t="str">
            <v>-</v>
          </cell>
          <cell r="O221" t="str">
            <v>ET</v>
          </cell>
          <cell r="P221" t="str">
            <v>-</v>
          </cell>
          <cell r="Q221" t="str">
            <v>ET</v>
          </cell>
          <cell r="R221" t="str">
            <v>-</v>
          </cell>
          <cell r="S221" t="str">
            <v>ET</v>
          </cell>
          <cell r="U221">
            <v>2.99</v>
          </cell>
          <cell r="V221">
            <v>0</v>
          </cell>
        </row>
        <row r="222">
          <cell r="B222" t="str">
            <v>Kungälv</v>
          </cell>
          <cell r="C222">
            <v>2013</v>
          </cell>
          <cell r="D222">
            <v>126.7</v>
          </cell>
          <cell r="E222">
            <v>70.900000000000006</v>
          </cell>
          <cell r="F222">
            <v>7.2</v>
          </cell>
          <cell r="G222">
            <v>9.1</v>
          </cell>
          <cell r="H222" t="str">
            <v>ET</v>
          </cell>
          <cell r="I222">
            <v>26.5</v>
          </cell>
          <cell r="J222">
            <v>13</v>
          </cell>
          <cell r="K222" t="str">
            <v>ET</v>
          </cell>
          <cell r="L222" t="str">
            <v>DS</v>
          </cell>
          <cell r="M222" t="str">
            <v>DS</v>
          </cell>
          <cell r="N222" t="str">
            <v>-</v>
          </cell>
          <cell r="O222" t="str">
            <v>ET</v>
          </cell>
          <cell r="P222" t="str">
            <v>-</v>
          </cell>
          <cell r="Q222" t="str">
            <v>ET</v>
          </cell>
          <cell r="R222" t="str">
            <v>-</v>
          </cell>
          <cell r="S222" t="str">
            <v>ET</v>
          </cell>
          <cell r="U222">
            <v>126.7</v>
          </cell>
          <cell r="V222">
            <v>0</v>
          </cell>
        </row>
        <row r="223">
          <cell r="B223" t="str">
            <v>Kolsva</v>
          </cell>
          <cell r="C223">
            <v>2013</v>
          </cell>
          <cell r="D223">
            <v>14.734</v>
          </cell>
          <cell r="E223">
            <v>7.0410000000000004</v>
          </cell>
          <cell r="F223">
            <v>2.093</v>
          </cell>
          <cell r="G223">
            <v>1.9830000000000001</v>
          </cell>
          <cell r="H223">
            <v>0</v>
          </cell>
          <cell r="I223">
            <v>3.4169999999999998</v>
          </cell>
          <cell r="J223">
            <v>0.2</v>
          </cell>
          <cell r="K223">
            <v>0</v>
          </cell>
          <cell r="L223">
            <v>0</v>
          </cell>
          <cell r="M223">
            <v>0</v>
          </cell>
          <cell r="N223" t="str">
            <v>-</v>
          </cell>
          <cell r="O223" t="str">
            <v>ET</v>
          </cell>
          <cell r="P223" t="str">
            <v>-</v>
          </cell>
          <cell r="Q223" t="str">
            <v>ET</v>
          </cell>
          <cell r="R223" t="str">
            <v>-</v>
          </cell>
          <cell r="S223" t="str">
            <v>ET</v>
          </cell>
          <cell r="U223">
            <v>14.734</v>
          </cell>
          <cell r="V223">
            <v>0</v>
          </cell>
        </row>
        <row r="224">
          <cell r="B224" t="str">
            <v>Köping</v>
          </cell>
          <cell r="C224">
            <v>2013</v>
          </cell>
          <cell r="D224">
            <v>198.65</v>
          </cell>
          <cell r="E224">
            <v>91.073999999999998</v>
          </cell>
          <cell r="F224">
            <v>20.692</v>
          </cell>
          <cell r="G224">
            <v>32.078000000000003</v>
          </cell>
          <cell r="H224">
            <v>0</v>
          </cell>
          <cell r="I224">
            <v>22.667000000000002</v>
          </cell>
          <cell r="J224">
            <v>29.111000000000001</v>
          </cell>
          <cell r="K224">
            <v>0</v>
          </cell>
          <cell r="L224">
            <v>3.0289999999999999</v>
          </cell>
          <cell r="M224">
            <v>0</v>
          </cell>
          <cell r="N224" t="str">
            <v>-</v>
          </cell>
          <cell r="O224" t="str">
            <v>ET</v>
          </cell>
          <cell r="P224" t="str">
            <v>-</v>
          </cell>
          <cell r="Q224" t="str">
            <v>ET</v>
          </cell>
          <cell r="R224" t="str">
            <v>-</v>
          </cell>
          <cell r="S224" t="str">
            <v>ET</v>
          </cell>
          <cell r="U224">
            <v>198.65</v>
          </cell>
          <cell r="V224">
            <v>0</v>
          </cell>
        </row>
        <row r="225">
          <cell r="B225" t="str">
            <v>Landskrona</v>
          </cell>
          <cell r="C225">
            <v>2013</v>
          </cell>
          <cell r="D225">
            <v>282</v>
          </cell>
          <cell r="E225">
            <v>166</v>
          </cell>
          <cell r="F225">
            <v>32</v>
          </cell>
          <cell r="G225">
            <v>13</v>
          </cell>
          <cell r="H225" t="str">
            <v>ET</v>
          </cell>
          <cell r="I225">
            <v>29</v>
          </cell>
          <cell r="J225">
            <v>16</v>
          </cell>
          <cell r="K225">
            <v>0</v>
          </cell>
          <cell r="L225">
            <v>3</v>
          </cell>
          <cell r="M225">
            <v>23</v>
          </cell>
          <cell r="N225" t="str">
            <v>'Öresundskraft AB'</v>
          </cell>
          <cell r="O225">
            <v>11.324</v>
          </cell>
          <cell r="P225" t="str">
            <v>-</v>
          </cell>
          <cell r="Q225" t="str">
            <v>ET</v>
          </cell>
          <cell r="R225" t="str">
            <v>-</v>
          </cell>
          <cell r="S225" t="str">
            <v>ET</v>
          </cell>
          <cell r="U225">
            <v>282</v>
          </cell>
          <cell r="V225">
            <v>11.324</v>
          </cell>
        </row>
        <row r="226">
          <cell r="B226" t="str">
            <v>Bjärnum</v>
          </cell>
          <cell r="C226">
            <v>2013</v>
          </cell>
          <cell r="D226">
            <v>9.2490000000000006</v>
          </cell>
          <cell r="E226">
            <v>4.32</v>
          </cell>
          <cell r="F226">
            <v>0.65900000000000003</v>
          </cell>
          <cell r="G226">
            <v>1.7829999999999999</v>
          </cell>
          <cell r="H226">
            <v>0</v>
          </cell>
          <cell r="I226">
            <v>2.0670000000000002</v>
          </cell>
          <cell r="J226">
            <v>0.41899999999999998</v>
          </cell>
          <cell r="K226">
            <v>0</v>
          </cell>
          <cell r="L226">
            <v>0</v>
          </cell>
          <cell r="M226">
            <v>0</v>
          </cell>
          <cell r="N226" t="str">
            <v>'-'</v>
          </cell>
          <cell r="O226" t="str">
            <v>ET</v>
          </cell>
          <cell r="P226" t="str">
            <v>'-'</v>
          </cell>
          <cell r="Q226" t="str">
            <v>ET</v>
          </cell>
          <cell r="R226" t="str">
            <v>'-'</v>
          </cell>
          <cell r="S226" t="str">
            <v>ET</v>
          </cell>
          <cell r="U226">
            <v>9.2490000000000006</v>
          </cell>
          <cell r="V226">
            <v>0</v>
          </cell>
        </row>
        <row r="227">
          <cell r="B227" t="str">
            <v>Ed</v>
          </cell>
          <cell r="C227">
            <v>2013</v>
          </cell>
          <cell r="D227">
            <v>7.5039999999999996</v>
          </cell>
          <cell r="E227">
            <v>3.1</v>
          </cell>
          <cell r="F227">
            <v>0.18099999999999999</v>
          </cell>
          <cell r="G227">
            <v>0</v>
          </cell>
          <cell r="H227">
            <v>0</v>
          </cell>
          <cell r="I227">
            <v>3.1059999999999999</v>
          </cell>
          <cell r="J227">
            <v>1.1160000000000001</v>
          </cell>
          <cell r="K227">
            <v>0</v>
          </cell>
          <cell r="L227">
            <v>0</v>
          </cell>
          <cell r="M227">
            <v>0</v>
          </cell>
          <cell r="N227" t="str">
            <v>-</v>
          </cell>
          <cell r="O227" t="str">
            <v>ET</v>
          </cell>
          <cell r="P227" t="str">
            <v>-</v>
          </cell>
          <cell r="Q227" t="str">
            <v>ET</v>
          </cell>
          <cell r="R227" t="str">
            <v>-</v>
          </cell>
          <cell r="S227" t="str">
            <v>ET</v>
          </cell>
          <cell r="U227">
            <v>7.5039999999999996</v>
          </cell>
          <cell r="V227">
            <v>0</v>
          </cell>
        </row>
        <row r="228">
          <cell r="B228" t="str">
            <v>Grästorp</v>
          </cell>
          <cell r="C228">
            <v>2013</v>
          </cell>
          <cell r="D228">
            <v>11.754</v>
          </cell>
          <cell r="E228">
            <v>4.0860000000000003</v>
          </cell>
          <cell r="F228">
            <v>1.84</v>
          </cell>
          <cell r="G228">
            <v>0.19900000000000001</v>
          </cell>
          <cell r="H228">
            <v>0</v>
          </cell>
          <cell r="I228">
            <v>4.7119999999999997</v>
          </cell>
          <cell r="J228">
            <v>0.91400000000000003</v>
          </cell>
          <cell r="K228">
            <v>0</v>
          </cell>
          <cell r="L228">
            <v>0</v>
          </cell>
          <cell r="M228">
            <v>0</v>
          </cell>
          <cell r="N228" t="str">
            <v>-</v>
          </cell>
          <cell r="O228" t="str">
            <v>ET</v>
          </cell>
          <cell r="P228" t="str">
            <v>-</v>
          </cell>
          <cell r="Q228" t="str">
            <v>ET</v>
          </cell>
          <cell r="R228" t="str">
            <v>-</v>
          </cell>
          <cell r="S228" t="str">
            <v>ET</v>
          </cell>
          <cell r="U228">
            <v>11.754</v>
          </cell>
          <cell r="V228">
            <v>0</v>
          </cell>
        </row>
        <row r="229">
          <cell r="B229" t="str">
            <v>Horred</v>
          </cell>
          <cell r="C229">
            <v>2013</v>
          </cell>
          <cell r="D229">
            <v>6.2610000000000001</v>
          </cell>
          <cell r="E229">
            <v>1.18</v>
          </cell>
          <cell r="F229">
            <v>1.78</v>
          </cell>
          <cell r="G229">
            <v>2.0699999999999998</v>
          </cell>
          <cell r="H229">
            <v>0</v>
          </cell>
          <cell r="I229">
            <v>1.1180000000000001</v>
          </cell>
          <cell r="J229">
            <v>0.111</v>
          </cell>
          <cell r="K229">
            <v>0</v>
          </cell>
          <cell r="L229">
            <v>0</v>
          </cell>
          <cell r="M229">
            <v>0</v>
          </cell>
          <cell r="N229" t="str">
            <v>-</v>
          </cell>
          <cell r="O229" t="str">
            <v>ET</v>
          </cell>
          <cell r="P229" t="str">
            <v>-</v>
          </cell>
          <cell r="Q229" t="str">
            <v>ET</v>
          </cell>
          <cell r="R229" t="str">
            <v>-</v>
          </cell>
          <cell r="S229" t="str">
            <v>ET</v>
          </cell>
          <cell r="U229">
            <v>6.2610000000000001</v>
          </cell>
          <cell r="V229">
            <v>0</v>
          </cell>
        </row>
        <row r="230">
          <cell r="B230" t="str">
            <v>Kvänum</v>
          </cell>
          <cell r="C230">
            <v>2013</v>
          </cell>
          <cell r="D230">
            <v>12.659000000000001</v>
          </cell>
          <cell r="E230">
            <v>2.7090000000000001</v>
          </cell>
          <cell r="F230">
            <v>1.1100000000000001</v>
          </cell>
          <cell r="G230">
            <v>5.7469999999999999</v>
          </cell>
          <cell r="H230">
            <v>0</v>
          </cell>
          <cell r="I230">
            <v>2.78</v>
          </cell>
          <cell r="J230">
            <v>0.31</v>
          </cell>
          <cell r="K230">
            <v>0</v>
          </cell>
          <cell r="L230">
            <v>0</v>
          </cell>
          <cell r="M230">
            <v>0</v>
          </cell>
          <cell r="N230" t="str">
            <v>-</v>
          </cell>
          <cell r="O230" t="str">
            <v>ET</v>
          </cell>
          <cell r="P230" t="str">
            <v>-</v>
          </cell>
          <cell r="Q230" t="str">
            <v>ET</v>
          </cell>
          <cell r="R230" t="str">
            <v>-</v>
          </cell>
          <cell r="S230" t="str">
            <v>ET</v>
          </cell>
          <cell r="U230">
            <v>12.659000000000001</v>
          </cell>
          <cell r="V230">
            <v>0</v>
          </cell>
        </row>
        <row r="231">
          <cell r="B231" t="str">
            <v>Skurup</v>
          </cell>
          <cell r="C231">
            <v>2013</v>
          </cell>
          <cell r="D231">
            <v>26.585999999999999</v>
          </cell>
          <cell r="E231">
            <v>13.161</v>
          </cell>
          <cell r="F231">
            <v>1.046</v>
          </cell>
          <cell r="G231">
            <v>0.191</v>
          </cell>
          <cell r="H231">
            <v>0</v>
          </cell>
          <cell r="I231">
            <v>11.41</v>
          </cell>
          <cell r="J231">
            <v>0.77500000000000002</v>
          </cell>
          <cell r="K231">
            <v>0</v>
          </cell>
          <cell r="L231">
            <v>0</v>
          </cell>
          <cell r="M231">
            <v>0</v>
          </cell>
          <cell r="N231" t="str">
            <v>-</v>
          </cell>
          <cell r="O231" t="str">
            <v>ET</v>
          </cell>
          <cell r="P231" t="str">
            <v>-</v>
          </cell>
          <cell r="Q231" t="str">
            <v>ET</v>
          </cell>
          <cell r="R231" t="str">
            <v>-</v>
          </cell>
          <cell r="S231" t="str">
            <v>ET</v>
          </cell>
          <cell r="U231">
            <v>26.585999999999999</v>
          </cell>
          <cell r="V231">
            <v>0</v>
          </cell>
        </row>
        <row r="232">
          <cell r="B232" t="str">
            <v>Ödeshög</v>
          </cell>
          <cell r="C232">
            <v>2013</v>
          </cell>
          <cell r="D232">
            <v>12.973000000000001</v>
          </cell>
          <cell r="E232">
            <v>4.6239999999999997</v>
          </cell>
          <cell r="F232">
            <v>0.86699999999999999</v>
          </cell>
          <cell r="G232">
            <v>2.867</v>
          </cell>
          <cell r="H232">
            <v>0</v>
          </cell>
          <cell r="I232">
            <v>4.226</v>
          </cell>
          <cell r="J232">
            <v>0.38600000000000001</v>
          </cell>
          <cell r="K232">
            <v>0</v>
          </cell>
          <cell r="L232">
            <v>0</v>
          </cell>
          <cell r="M232">
            <v>0</v>
          </cell>
          <cell r="N232" t="str">
            <v>-</v>
          </cell>
          <cell r="O232" t="str">
            <v>ET</v>
          </cell>
          <cell r="P232" t="str">
            <v>-</v>
          </cell>
          <cell r="Q232" t="str">
            <v>ET</v>
          </cell>
          <cell r="R232" t="str">
            <v>-</v>
          </cell>
          <cell r="S232" t="str">
            <v>ET</v>
          </cell>
          <cell r="U232">
            <v>12.973000000000001</v>
          </cell>
          <cell r="V232">
            <v>0</v>
          </cell>
        </row>
        <row r="233">
          <cell r="B233" t="str">
            <v>Örsundsbro</v>
          </cell>
          <cell r="C233">
            <v>2013</v>
          </cell>
          <cell r="D233">
            <v>5.6559999999999997</v>
          </cell>
          <cell r="E233">
            <v>1.34</v>
          </cell>
          <cell r="F233">
            <v>0.05</v>
          </cell>
          <cell r="G233">
            <v>0.08</v>
          </cell>
          <cell r="H233">
            <v>0</v>
          </cell>
          <cell r="I233">
            <v>4.18</v>
          </cell>
          <cell r="J233">
            <v>0</v>
          </cell>
          <cell r="K233">
            <v>0</v>
          </cell>
          <cell r="L233">
            <v>0</v>
          </cell>
          <cell r="M233">
            <v>0</v>
          </cell>
          <cell r="N233" t="str">
            <v>-</v>
          </cell>
          <cell r="O233" t="str">
            <v>ET</v>
          </cell>
          <cell r="P233" t="str">
            <v>-</v>
          </cell>
          <cell r="Q233" t="str">
            <v>ET</v>
          </cell>
          <cell r="R233" t="str">
            <v>-</v>
          </cell>
          <cell r="S233" t="str">
            <v>ET</v>
          </cell>
          <cell r="U233">
            <v>5.6559999999999997</v>
          </cell>
          <cell r="V233">
            <v>0</v>
          </cell>
        </row>
        <row r="234">
          <cell r="B234" t="str">
            <v>Laxå</v>
          </cell>
          <cell r="C234">
            <v>2013</v>
          </cell>
          <cell r="D234">
            <v>29.855</v>
          </cell>
          <cell r="E234">
            <v>9.2639999999999993</v>
          </cell>
          <cell r="F234">
            <v>2.1190000000000002</v>
          </cell>
          <cell r="G234">
            <v>10.374000000000001</v>
          </cell>
          <cell r="H234">
            <v>0</v>
          </cell>
          <cell r="I234">
            <v>4.7519999999999998</v>
          </cell>
          <cell r="J234">
            <v>3.4359999999999999</v>
          </cell>
          <cell r="K234">
            <v>0</v>
          </cell>
          <cell r="L234">
            <v>0</v>
          </cell>
          <cell r="M234" t="str">
            <v>ET</v>
          </cell>
          <cell r="N234" t="str">
            <v>-</v>
          </cell>
          <cell r="O234" t="str">
            <v>ET</v>
          </cell>
          <cell r="P234" t="str">
            <v>-</v>
          </cell>
          <cell r="Q234" t="str">
            <v>ET</v>
          </cell>
          <cell r="R234" t="str">
            <v>-</v>
          </cell>
          <cell r="S234" t="str">
            <v>ET</v>
          </cell>
          <cell r="U234">
            <v>29.855</v>
          </cell>
          <cell r="V234">
            <v>0</v>
          </cell>
        </row>
        <row r="235">
          <cell r="B235" t="str">
            <v>Floda</v>
          </cell>
          <cell r="C235">
            <v>2013</v>
          </cell>
          <cell r="D235">
            <v>8.8000000000000007</v>
          </cell>
          <cell r="E235" t="str">
            <v>ET</v>
          </cell>
          <cell r="F235" t="str">
            <v>ET</v>
          </cell>
          <cell r="G235" t="str">
            <v>ET</v>
          </cell>
          <cell r="H235" t="str">
            <v>ET</v>
          </cell>
          <cell r="I235" t="str">
            <v>ET</v>
          </cell>
          <cell r="J235" t="str">
            <v>ET</v>
          </cell>
          <cell r="K235" t="str">
            <v>ET</v>
          </cell>
          <cell r="L235" t="str">
            <v>ET</v>
          </cell>
          <cell r="M235" t="str">
            <v>ET</v>
          </cell>
          <cell r="N235" t="str">
            <v>-</v>
          </cell>
          <cell r="O235" t="str">
            <v>ET</v>
          </cell>
          <cell r="P235" t="str">
            <v>-</v>
          </cell>
          <cell r="Q235" t="str">
            <v>ET</v>
          </cell>
          <cell r="R235" t="str">
            <v>-</v>
          </cell>
          <cell r="S235" t="str">
            <v>ET</v>
          </cell>
          <cell r="U235">
            <v>8.8000000000000007</v>
          </cell>
          <cell r="V235">
            <v>0</v>
          </cell>
        </row>
        <row r="236">
          <cell r="B236" t="str">
            <v>Gråbo</v>
          </cell>
          <cell r="C236">
            <v>2013</v>
          </cell>
          <cell r="D236">
            <v>9.6</v>
          </cell>
          <cell r="E236" t="str">
            <v>ET</v>
          </cell>
          <cell r="F236" t="str">
            <v>ET</v>
          </cell>
          <cell r="G236" t="str">
            <v>ET</v>
          </cell>
          <cell r="H236" t="str">
            <v>ET</v>
          </cell>
          <cell r="I236" t="str">
            <v>ET</v>
          </cell>
          <cell r="J236" t="str">
            <v>ET</v>
          </cell>
          <cell r="K236" t="str">
            <v>ET</v>
          </cell>
          <cell r="L236" t="str">
            <v>ET</v>
          </cell>
          <cell r="M236" t="str">
            <v>ET</v>
          </cell>
          <cell r="N236" t="str">
            <v>-</v>
          </cell>
          <cell r="O236" t="str">
            <v>ET</v>
          </cell>
          <cell r="P236" t="str">
            <v>-</v>
          </cell>
          <cell r="Q236" t="str">
            <v>ET</v>
          </cell>
          <cell r="R236" t="str">
            <v>-</v>
          </cell>
          <cell r="S236" t="str">
            <v>ET</v>
          </cell>
          <cell r="U236">
            <v>9.6</v>
          </cell>
          <cell r="V236">
            <v>0</v>
          </cell>
        </row>
        <row r="237">
          <cell r="B237" t="str">
            <v>Lerum</v>
          </cell>
          <cell r="C237">
            <v>2013</v>
          </cell>
          <cell r="D237">
            <v>30</v>
          </cell>
          <cell r="E237" t="str">
            <v>ET</v>
          </cell>
          <cell r="F237" t="str">
            <v>ET</v>
          </cell>
          <cell r="G237" t="str">
            <v>ET</v>
          </cell>
          <cell r="H237" t="str">
            <v>ET</v>
          </cell>
          <cell r="I237" t="str">
            <v>ET</v>
          </cell>
          <cell r="J237" t="str">
            <v>ET</v>
          </cell>
          <cell r="K237" t="str">
            <v>ET</v>
          </cell>
          <cell r="L237" t="str">
            <v>ET</v>
          </cell>
          <cell r="M237" t="str">
            <v>ET</v>
          </cell>
          <cell r="N237" t="str">
            <v>-</v>
          </cell>
          <cell r="O237" t="str">
            <v>ET</v>
          </cell>
          <cell r="P237" t="str">
            <v>-</v>
          </cell>
          <cell r="Q237" t="str">
            <v>ET</v>
          </cell>
          <cell r="R237" t="str">
            <v>-</v>
          </cell>
          <cell r="S237" t="str">
            <v>ET</v>
          </cell>
          <cell r="U237">
            <v>30</v>
          </cell>
          <cell r="V237">
            <v>0</v>
          </cell>
        </row>
        <row r="238">
          <cell r="B238" t="str">
            <v>Stenkullen</v>
          </cell>
          <cell r="C238">
            <v>2013</v>
          </cell>
          <cell r="D238">
            <v>2</v>
          </cell>
          <cell r="E238" t="str">
            <v>ET</v>
          </cell>
          <cell r="F238" t="str">
            <v>ET</v>
          </cell>
          <cell r="G238" t="str">
            <v>ET</v>
          </cell>
          <cell r="H238" t="str">
            <v>ET</v>
          </cell>
          <cell r="I238" t="str">
            <v>ET</v>
          </cell>
          <cell r="J238" t="str">
            <v>ET</v>
          </cell>
          <cell r="K238" t="str">
            <v>ET</v>
          </cell>
          <cell r="L238" t="str">
            <v>ET</v>
          </cell>
          <cell r="M238" t="str">
            <v>ET</v>
          </cell>
          <cell r="N238" t="str">
            <v>-</v>
          </cell>
          <cell r="O238" t="str">
            <v>ET</v>
          </cell>
          <cell r="P238" t="str">
            <v>-</v>
          </cell>
          <cell r="Q238" t="str">
            <v>ET</v>
          </cell>
          <cell r="R238" t="str">
            <v>-</v>
          </cell>
          <cell r="S238" t="str">
            <v>ET</v>
          </cell>
          <cell r="U238">
            <v>2</v>
          </cell>
          <cell r="V238">
            <v>0</v>
          </cell>
        </row>
        <row r="239">
          <cell r="B239" t="str">
            <v>Lessebo</v>
          </cell>
          <cell r="C239">
            <v>2013</v>
          </cell>
          <cell r="D239" t="str">
            <v>-</v>
          </cell>
          <cell r="E239" t="str">
            <v>-</v>
          </cell>
          <cell r="F239" t="str">
            <v>-</v>
          </cell>
          <cell r="G239" t="str">
            <v>-</v>
          </cell>
          <cell r="H239" t="str">
            <v>-</v>
          </cell>
          <cell r="I239" t="str">
            <v>-</v>
          </cell>
          <cell r="J239" t="str">
            <v>-</v>
          </cell>
          <cell r="K239" t="str">
            <v>-</v>
          </cell>
          <cell r="L239" t="str">
            <v>-</v>
          </cell>
          <cell r="M239" t="str">
            <v>-</v>
          </cell>
          <cell r="N239" t="str">
            <v>-</v>
          </cell>
          <cell r="O239" t="str">
            <v>-</v>
          </cell>
          <cell r="P239" t="str">
            <v>-</v>
          </cell>
          <cell r="Q239" t="str">
            <v>-</v>
          </cell>
          <cell r="R239" t="str">
            <v>-</v>
          </cell>
          <cell r="S239" t="str">
            <v>-</v>
          </cell>
          <cell r="U239">
            <v>0</v>
          </cell>
          <cell r="V239">
            <v>0</v>
          </cell>
        </row>
        <row r="240">
          <cell r="B240" t="str">
            <v>Lysekil</v>
          </cell>
          <cell r="C240">
            <v>2013</v>
          </cell>
          <cell r="D240">
            <v>43.305999999999997</v>
          </cell>
          <cell r="E240">
            <v>25.972000000000001</v>
          </cell>
          <cell r="F240">
            <v>0.77300000000000002</v>
          </cell>
          <cell r="G240">
            <v>1.0549999999999999</v>
          </cell>
          <cell r="H240" t="str">
            <v>ET</v>
          </cell>
          <cell r="I240">
            <v>9.0109999999999992</v>
          </cell>
          <cell r="J240">
            <v>2.093</v>
          </cell>
          <cell r="K240" t="str">
            <v>ET</v>
          </cell>
          <cell r="L240" t="str">
            <v>ET</v>
          </cell>
          <cell r="M240">
            <v>4.4420000000000002</v>
          </cell>
          <cell r="N240" t="str">
            <v>-</v>
          </cell>
          <cell r="O240" t="str">
            <v>ET</v>
          </cell>
          <cell r="P240" t="str">
            <v>-</v>
          </cell>
          <cell r="Q240" t="str">
            <v>ET</v>
          </cell>
          <cell r="R240" t="str">
            <v>-</v>
          </cell>
          <cell r="S240" t="str">
            <v>ET</v>
          </cell>
          <cell r="U240">
            <v>43.305999999999997</v>
          </cell>
          <cell r="V240">
            <v>0</v>
          </cell>
        </row>
        <row r="241">
          <cell r="B241" t="str">
            <v>Lidköping</v>
          </cell>
          <cell r="C241">
            <v>2013</v>
          </cell>
          <cell r="D241">
            <v>294.90600000000001</v>
          </cell>
          <cell r="E241">
            <v>93.989000000000004</v>
          </cell>
          <cell r="F241">
            <v>58.618000000000002</v>
          </cell>
          <cell r="G241">
            <v>73.885000000000005</v>
          </cell>
          <cell r="H241">
            <v>36.981999999999999</v>
          </cell>
          <cell r="I241">
            <v>32.887</v>
          </cell>
          <cell r="J241">
            <v>35.04</v>
          </cell>
          <cell r="K241">
            <v>0.45200000000000001</v>
          </cell>
          <cell r="L241" t="str">
            <v>ET</v>
          </cell>
          <cell r="M241" t="str">
            <v>ET</v>
          </cell>
          <cell r="N241" t="str">
            <v>-</v>
          </cell>
          <cell r="O241" t="str">
            <v>ET</v>
          </cell>
          <cell r="P241" t="str">
            <v>-</v>
          </cell>
          <cell r="Q241" t="str">
            <v>ET</v>
          </cell>
          <cell r="R241" t="str">
            <v>-</v>
          </cell>
          <cell r="S241" t="str">
            <v>ET</v>
          </cell>
          <cell r="U241">
            <v>294.90600000000001</v>
          </cell>
          <cell r="V241">
            <v>0</v>
          </cell>
        </row>
        <row r="242">
          <cell r="B242" t="str">
            <v>Lilla Edet</v>
          </cell>
          <cell r="C242">
            <v>2013</v>
          </cell>
          <cell r="D242">
            <v>12.1</v>
          </cell>
          <cell r="E242">
            <v>8.2469999999999999</v>
          </cell>
          <cell r="F242">
            <v>5.8999999999999997E-2</v>
          </cell>
          <cell r="G242" t="str">
            <v>ET</v>
          </cell>
          <cell r="H242" t="str">
            <v>ET</v>
          </cell>
          <cell r="I242">
            <v>3.714</v>
          </cell>
          <cell r="J242">
            <v>4.7E-2</v>
          </cell>
          <cell r="K242" t="str">
            <v>ET</v>
          </cell>
          <cell r="L242" t="str">
            <v>ET</v>
          </cell>
          <cell r="M242" t="str">
            <v>ET</v>
          </cell>
          <cell r="N242" t="str">
            <v>-</v>
          </cell>
          <cell r="O242" t="str">
            <v>ET</v>
          </cell>
          <cell r="P242" t="str">
            <v>-</v>
          </cell>
          <cell r="Q242" t="str">
            <v>ET</v>
          </cell>
          <cell r="R242" t="str">
            <v>-</v>
          </cell>
          <cell r="S242" t="str">
            <v>ET</v>
          </cell>
          <cell r="U242">
            <v>12.1</v>
          </cell>
          <cell r="V242">
            <v>0</v>
          </cell>
        </row>
        <row r="243">
          <cell r="B243" t="str">
            <v>Frövi</v>
          </cell>
          <cell r="C243">
            <v>2013</v>
          </cell>
          <cell r="D243">
            <v>14.5</v>
          </cell>
          <cell r="E243">
            <v>5.33</v>
          </cell>
          <cell r="F243">
            <v>3.806</v>
          </cell>
          <cell r="G243">
            <v>0.625</v>
          </cell>
          <cell r="H243" t="str">
            <v>ET</v>
          </cell>
          <cell r="I243">
            <v>0.97399999999999998</v>
          </cell>
          <cell r="J243">
            <v>3.83</v>
          </cell>
          <cell r="K243" t="str">
            <v>ET</v>
          </cell>
          <cell r="L243" t="str">
            <v>ET</v>
          </cell>
          <cell r="M243">
            <v>3.806</v>
          </cell>
          <cell r="N243" t="str">
            <v>-</v>
          </cell>
          <cell r="O243" t="str">
            <v>ET</v>
          </cell>
          <cell r="P243" t="str">
            <v>-</v>
          </cell>
          <cell r="Q243" t="str">
            <v>ET</v>
          </cell>
          <cell r="R243" t="str">
            <v>-</v>
          </cell>
          <cell r="S243" t="str">
            <v>ET</v>
          </cell>
          <cell r="U243">
            <v>14.5</v>
          </cell>
          <cell r="V243">
            <v>0</v>
          </cell>
        </row>
        <row r="244">
          <cell r="B244" t="str">
            <v>Lindesberg</v>
          </cell>
          <cell r="C244">
            <v>2013</v>
          </cell>
          <cell r="D244">
            <v>80.465999999999994</v>
          </cell>
          <cell r="E244">
            <v>29.859000000000002</v>
          </cell>
          <cell r="F244">
            <v>9.9</v>
          </cell>
          <cell r="G244">
            <v>16.5</v>
          </cell>
          <cell r="H244" t="str">
            <v>ET</v>
          </cell>
          <cell r="I244">
            <v>10.8</v>
          </cell>
          <cell r="J244">
            <v>12.5</v>
          </cell>
          <cell r="K244" t="str">
            <v>ET</v>
          </cell>
          <cell r="L244" t="str">
            <v>ET</v>
          </cell>
          <cell r="M244">
            <v>16.5</v>
          </cell>
          <cell r="N244" t="str">
            <v>-</v>
          </cell>
          <cell r="O244" t="str">
            <v>ET</v>
          </cell>
          <cell r="P244" t="str">
            <v>-</v>
          </cell>
          <cell r="Q244" t="str">
            <v>ET</v>
          </cell>
          <cell r="R244" t="str">
            <v>-</v>
          </cell>
          <cell r="S244" t="str">
            <v>ET</v>
          </cell>
          <cell r="U244">
            <v>80.465999999999994</v>
          </cell>
          <cell r="V244">
            <v>0</v>
          </cell>
        </row>
        <row r="245">
          <cell r="B245" t="str">
            <v>Spillvattennät</v>
          </cell>
          <cell r="C245">
            <v>2013</v>
          </cell>
          <cell r="D245" t="str">
            <v>ET</v>
          </cell>
          <cell r="E245" t="str">
            <v>ET</v>
          </cell>
          <cell r="F245" t="str">
            <v>ET</v>
          </cell>
          <cell r="G245" t="str">
            <v>ET</v>
          </cell>
          <cell r="H245" t="str">
            <v>ET</v>
          </cell>
          <cell r="I245" t="str">
            <v>ET</v>
          </cell>
          <cell r="J245" t="str">
            <v>ET</v>
          </cell>
          <cell r="K245" t="str">
            <v>ET</v>
          </cell>
          <cell r="L245" t="str">
            <v>ET</v>
          </cell>
          <cell r="M245" t="str">
            <v>ET</v>
          </cell>
          <cell r="N245" t="str">
            <v>-</v>
          </cell>
          <cell r="O245" t="str">
            <v>ET</v>
          </cell>
          <cell r="P245" t="str">
            <v>-</v>
          </cell>
          <cell r="Q245" t="str">
            <v>ET</v>
          </cell>
          <cell r="R245" t="str">
            <v>-</v>
          </cell>
          <cell r="S245" t="str">
            <v>ET</v>
          </cell>
          <cell r="U245">
            <v>0</v>
          </cell>
          <cell r="V245">
            <v>0</v>
          </cell>
        </row>
        <row r="246">
          <cell r="B246" t="str">
            <v>Vedevåg</v>
          </cell>
          <cell r="C246">
            <v>2013</v>
          </cell>
          <cell r="D246">
            <v>3.7</v>
          </cell>
          <cell r="E246">
            <v>1</v>
          </cell>
          <cell r="F246" t="str">
            <v>ET</v>
          </cell>
          <cell r="G246">
            <v>2.2000000000000002</v>
          </cell>
          <cell r="H246" t="str">
            <v>ET</v>
          </cell>
          <cell r="I246" t="str">
            <v>ET</v>
          </cell>
          <cell r="J246">
            <v>0.5</v>
          </cell>
          <cell r="K246" t="str">
            <v>ET</v>
          </cell>
          <cell r="L246" t="str">
            <v>ET</v>
          </cell>
          <cell r="M246">
            <v>2.2000000000000002</v>
          </cell>
          <cell r="N246" t="str">
            <v>-</v>
          </cell>
          <cell r="O246" t="str">
            <v>ET</v>
          </cell>
          <cell r="P246" t="str">
            <v>-</v>
          </cell>
          <cell r="Q246" t="str">
            <v>ET</v>
          </cell>
          <cell r="R246" t="str">
            <v>-</v>
          </cell>
          <cell r="S246" t="str">
            <v>ET</v>
          </cell>
          <cell r="U246">
            <v>3.7</v>
          </cell>
          <cell r="V246">
            <v>0</v>
          </cell>
        </row>
        <row r="247">
          <cell r="B247" t="str">
            <v>Ljungby</v>
          </cell>
          <cell r="C247">
            <v>2013</v>
          </cell>
          <cell r="D247">
            <v>145.69999999999999</v>
          </cell>
          <cell r="E247">
            <v>42.5</v>
          </cell>
          <cell r="F247">
            <v>38</v>
          </cell>
          <cell r="G247">
            <v>28.9</v>
          </cell>
          <cell r="H247" t="str">
            <v>ET</v>
          </cell>
          <cell r="I247">
            <v>16.3</v>
          </cell>
          <cell r="J247">
            <v>19.899999999999999</v>
          </cell>
          <cell r="K247">
            <v>0</v>
          </cell>
          <cell r="L247">
            <v>0</v>
          </cell>
          <cell r="M247">
            <v>0</v>
          </cell>
          <cell r="N247" t="str">
            <v>-</v>
          </cell>
          <cell r="O247" t="str">
            <v>ET</v>
          </cell>
          <cell r="P247" t="str">
            <v>-</v>
          </cell>
          <cell r="Q247" t="str">
            <v>ET</v>
          </cell>
          <cell r="R247" t="str">
            <v>-</v>
          </cell>
          <cell r="S247" t="str">
            <v>ET</v>
          </cell>
          <cell r="U247">
            <v>145.69999999999999</v>
          </cell>
          <cell r="V247">
            <v>0</v>
          </cell>
        </row>
        <row r="248">
          <cell r="B248" t="str">
            <v>Färila</v>
          </cell>
          <cell r="C248">
            <v>2013</v>
          </cell>
          <cell r="D248">
            <v>8.3000000000000007</v>
          </cell>
          <cell r="E248">
            <v>3</v>
          </cell>
          <cell r="F248">
            <v>1.1000000000000001</v>
          </cell>
          <cell r="G248">
            <v>0.21</v>
          </cell>
          <cell r="H248">
            <v>0</v>
          </cell>
          <cell r="I248">
            <v>1.6</v>
          </cell>
          <cell r="J248">
            <v>2.4</v>
          </cell>
          <cell r="K248">
            <v>0</v>
          </cell>
          <cell r="L248">
            <v>0</v>
          </cell>
          <cell r="M248">
            <v>0</v>
          </cell>
          <cell r="N248" t="str">
            <v>-</v>
          </cell>
          <cell r="O248" t="str">
            <v>ET</v>
          </cell>
          <cell r="P248" t="str">
            <v>-</v>
          </cell>
          <cell r="Q248" t="str">
            <v>ET</v>
          </cell>
          <cell r="R248" t="str">
            <v>-</v>
          </cell>
          <cell r="S248" t="str">
            <v>ET</v>
          </cell>
          <cell r="U248">
            <v>8.3000000000000007</v>
          </cell>
          <cell r="V248">
            <v>0</v>
          </cell>
        </row>
        <row r="249">
          <cell r="B249" t="str">
            <v>Järvsö</v>
          </cell>
          <cell r="C249">
            <v>2013</v>
          </cell>
          <cell r="D249">
            <v>10.199999999999999</v>
          </cell>
          <cell r="E249">
            <v>3.3</v>
          </cell>
          <cell r="F249">
            <v>1.4</v>
          </cell>
          <cell r="G249">
            <v>1.5</v>
          </cell>
          <cell r="H249">
            <v>0</v>
          </cell>
          <cell r="I249">
            <v>1.8</v>
          </cell>
          <cell r="J249">
            <v>2.2000000000000002</v>
          </cell>
          <cell r="K249">
            <v>0</v>
          </cell>
          <cell r="L249">
            <v>0</v>
          </cell>
          <cell r="M249">
            <v>0</v>
          </cell>
          <cell r="N249" t="str">
            <v>-</v>
          </cell>
          <cell r="O249" t="str">
            <v>ET</v>
          </cell>
          <cell r="P249" t="str">
            <v>-</v>
          </cell>
          <cell r="Q249" t="str">
            <v>ET</v>
          </cell>
          <cell r="R249" t="str">
            <v>-</v>
          </cell>
          <cell r="S249" t="str">
            <v>ET</v>
          </cell>
          <cell r="U249">
            <v>10.199999999999999</v>
          </cell>
          <cell r="V249">
            <v>0</v>
          </cell>
        </row>
        <row r="250">
          <cell r="B250" t="str">
            <v>Ljusdal</v>
          </cell>
          <cell r="C250">
            <v>2013</v>
          </cell>
          <cell r="D250">
            <v>63.1</v>
          </cell>
          <cell r="E250">
            <v>28.6</v>
          </cell>
          <cell r="F250">
            <v>10.1</v>
          </cell>
          <cell r="G250">
            <v>2.4</v>
          </cell>
          <cell r="H250">
            <v>0</v>
          </cell>
          <cell r="I250">
            <v>9.8000000000000007</v>
          </cell>
          <cell r="J250">
            <v>12.2</v>
          </cell>
          <cell r="K250">
            <v>0</v>
          </cell>
          <cell r="L250">
            <v>0</v>
          </cell>
          <cell r="M250">
            <v>0</v>
          </cell>
          <cell r="N250" t="str">
            <v>-</v>
          </cell>
          <cell r="O250" t="str">
            <v>ET</v>
          </cell>
          <cell r="P250" t="str">
            <v>-</v>
          </cell>
          <cell r="Q250" t="str">
            <v>ET</v>
          </cell>
          <cell r="R250" t="str">
            <v>-</v>
          </cell>
          <cell r="S250" t="str">
            <v>ET</v>
          </cell>
          <cell r="U250">
            <v>63.1</v>
          </cell>
          <cell r="V250">
            <v>0</v>
          </cell>
        </row>
        <row r="251">
          <cell r="B251" t="str">
            <v>Luleå</v>
          </cell>
          <cell r="C251">
            <v>2013</v>
          </cell>
          <cell r="D251">
            <v>775.1</v>
          </cell>
          <cell r="E251">
            <v>259.3</v>
          </cell>
          <cell r="F251">
            <v>187.1</v>
          </cell>
          <cell r="G251">
            <v>81.3</v>
          </cell>
          <cell r="H251" t="str">
            <v>ET</v>
          </cell>
          <cell r="I251">
            <v>99</v>
          </cell>
          <cell r="J251">
            <v>140.4</v>
          </cell>
          <cell r="K251">
            <v>8.1</v>
          </cell>
          <cell r="L251" t="str">
            <v>DS</v>
          </cell>
          <cell r="M251" t="str">
            <v>DS</v>
          </cell>
          <cell r="N251" t="str">
            <v>-</v>
          </cell>
          <cell r="O251" t="str">
            <v>ET</v>
          </cell>
          <cell r="P251" t="str">
            <v>-</v>
          </cell>
          <cell r="Q251" t="str">
            <v>ET</v>
          </cell>
          <cell r="R251" t="str">
            <v>-</v>
          </cell>
          <cell r="S251" t="str">
            <v>ET</v>
          </cell>
          <cell r="U251">
            <v>775.1</v>
          </cell>
          <cell r="V251">
            <v>0</v>
          </cell>
        </row>
        <row r="252">
          <cell r="B252" t="str">
            <v>Råneå</v>
          </cell>
          <cell r="C252">
            <v>2013</v>
          </cell>
          <cell r="D252">
            <v>22.7</v>
          </cell>
          <cell r="E252">
            <v>5.4</v>
          </cell>
          <cell r="F252">
            <v>11.3</v>
          </cell>
          <cell r="G252" t="str">
            <v>ET</v>
          </cell>
          <cell r="H252" t="str">
            <v>ET</v>
          </cell>
          <cell r="I252">
            <v>4.0999999999999996</v>
          </cell>
          <cell r="J252">
            <v>1.9</v>
          </cell>
          <cell r="K252" t="str">
            <v>ET</v>
          </cell>
          <cell r="L252" t="str">
            <v>ET</v>
          </cell>
          <cell r="M252" t="str">
            <v>ET</v>
          </cell>
          <cell r="N252" t="str">
            <v>-</v>
          </cell>
          <cell r="O252" t="str">
            <v>ET</v>
          </cell>
          <cell r="P252" t="str">
            <v>-</v>
          </cell>
          <cell r="Q252" t="str">
            <v>ET</v>
          </cell>
          <cell r="R252" t="str">
            <v>-</v>
          </cell>
          <cell r="S252" t="str">
            <v>ET</v>
          </cell>
          <cell r="U252">
            <v>22.7</v>
          </cell>
          <cell r="V252">
            <v>0</v>
          </cell>
        </row>
        <row r="253">
          <cell r="B253" t="str">
            <v>Malmköping</v>
          </cell>
          <cell r="C253">
            <v>2013</v>
          </cell>
          <cell r="D253" t="str">
            <v>-</v>
          </cell>
          <cell r="E253" t="str">
            <v>-</v>
          </cell>
          <cell r="F253" t="str">
            <v>-</v>
          </cell>
          <cell r="G253" t="str">
            <v>-</v>
          </cell>
          <cell r="H253" t="str">
            <v>-</v>
          </cell>
          <cell r="I253" t="str">
            <v>-</v>
          </cell>
          <cell r="J253" t="str">
            <v>-</v>
          </cell>
          <cell r="K253" t="str">
            <v>-</v>
          </cell>
          <cell r="L253" t="str">
            <v>-</v>
          </cell>
          <cell r="M253" t="str">
            <v>-</v>
          </cell>
          <cell r="N253" t="str">
            <v>-</v>
          </cell>
          <cell r="O253" t="str">
            <v>-</v>
          </cell>
          <cell r="P253" t="str">
            <v>-</v>
          </cell>
          <cell r="Q253" t="str">
            <v>-</v>
          </cell>
          <cell r="R253" t="str">
            <v>-</v>
          </cell>
          <cell r="S253" t="str">
            <v>-</v>
          </cell>
          <cell r="U253">
            <v>0</v>
          </cell>
          <cell r="V253">
            <v>0</v>
          </cell>
        </row>
        <row r="254">
          <cell r="B254" t="str">
            <v>Malung</v>
          </cell>
          <cell r="C254">
            <v>2013</v>
          </cell>
          <cell r="D254">
            <v>23.2</v>
          </cell>
          <cell r="E254">
            <v>7.3</v>
          </cell>
          <cell r="F254" t="str">
            <v>ET</v>
          </cell>
          <cell r="G254">
            <v>5.9</v>
          </cell>
          <cell r="H254" t="str">
            <v>ET</v>
          </cell>
          <cell r="I254">
            <v>5.3</v>
          </cell>
          <cell r="J254">
            <v>4.7</v>
          </cell>
          <cell r="K254" t="str">
            <v>ET</v>
          </cell>
          <cell r="L254" t="str">
            <v>ET</v>
          </cell>
          <cell r="M254">
            <v>3.7</v>
          </cell>
          <cell r="N254" t="str">
            <v>-</v>
          </cell>
          <cell r="O254" t="str">
            <v>ET</v>
          </cell>
          <cell r="P254" t="str">
            <v>-</v>
          </cell>
          <cell r="Q254" t="str">
            <v>ET</v>
          </cell>
          <cell r="R254" t="str">
            <v>-</v>
          </cell>
          <cell r="S254" t="str">
            <v>ET</v>
          </cell>
          <cell r="U254">
            <v>23.2</v>
          </cell>
          <cell r="V254">
            <v>0</v>
          </cell>
        </row>
        <row r="255">
          <cell r="B255" t="str">
            <v>Assbergs nätet</v>
          </cell>
          <cell r="C255">
            <v>2013</v>
          </cell>
          <cell r="D255">
            <v>88</v>
          </cell>
          <cell r="E255">
            <v>35.6</v>
          </cell>
          <cell r="F255">
            <v>9.1999999999999993</v>
          </cell>
          <cell r="G255">
            <v>0</v>
          </cell>
          <cell r="H255">
            <v>6.8</v>
          </cell>
          <cell r="I255">
            <v>15.6</v>
          </cell>
          <cell r="J255">
            <v>13.1</v>
          </cell>
          <cell r="K255" t="str">
            <v>ET</v>
          </cell>
          <cell r="L255" t="str">
            <v>ET</v>
          </cell>
          <cell r="M255">
            <v>14.4</v>
          </cell>
          <cell r="N255" t="str">
            <v>-</v>
          </cell>
          <cell r="O255" t="str">
            <v>ET</v>
          </cell>
          <cell r="P255" t="str">
            <v>-</v>
          </cell>
          <cell r="Q255" t="str">
            <v>ET</v>
          </cell>
          <cell r="R255" t="str">
            <v>-</v>
          </cell>
          <cell r="S255" t="str">
            <v>ET</v>
          </cell>
          <cell r="U255">
            <v>88</v>
          </cell>
          <cell r="V255">
            <v>0</v>
          </cell>
        </row>
        <row r="256">
          <cell r="B256" t="str">
            <v>Fritsla</v>
          </cell>
          <cell r="C256">
            <v>2013</v>
          </cell>
          <cell r="D256">
            <v>8.07</v>
          </cell>
          <cell r="E256">
            <v>4.7699999999999996</v>
          </cell>
          <cell r="F256">
            <v>1.97</v>
          </cell>
          <cell r="G256">
            <v>0</v>
          </cell>
          <cell r="H256">
            <v>0</v>
          </cell>
          <cell r="I256">
            <v>0.9</v>
          </cell>
          <cell r="J256">
            <v>0.43</v>
          </cell>
          <cell r="K256" t="str">
            <v>ET</v>
          </cell>
          <cell r="L256" t="str">
            <v>ET</v>
          </cell>
          <cell r="M256" t="str">
            <v>ET</v>
          </cell>
          <cell r="N256" t="str">
            <v>-</v>
          </cell>
          <cell r="O256" t="str">
            <v>ET</v>
          </cell>
          <cell r="P256" t="str">
            <v>-</v>
          </cell>
          <cell r="Q256" t="str">
            <v>ET</v>
          </cell>
          <cell r="R256" t="str">
            <v>-</v>
          </cell>
          <cell r="S256" t="str">
            <v>ET</v>
          </cell>
          <cell r="U256">
            <v>8.07</v>
          </cell>
          <cell r="V256">
            <v>0</v>
          </cell>
        </row>
        <row r="257">
          <cell r="B257" t="str">
            <v>Hyssna</v>
          </cell>
          <cell r="C257">
            <v>2013</v>
          </cell>
          <cell r="D257">
            <v>1.216</v>
          </cell>
          <cell r="E257">
            <v>0.68700000000000006</v>
          </cell>
          <cell r="F257" t="str">
            <v>ET</v>
          </cell>
          <cell r="G257" t="str">
            <v>ET</v>
          </cell>
          <cell r="H257" t="str">
            <v>ET</v>
          </cell>
          <cell r="I257">
            <v>0.52900000000000003</v>
          </cell>
          <cell r="J257" t="str">
            <v>ET</v>
          </cell>
          <cell r="K257" t="str">
            <v>ET</v>
          </cell>
          <cell r="L257" t="str">
            <v>ET</v>
          </cell>
          <cell r="M257" t="str">
            <v>ET</v>
          </cell>
          <cell r="N257" t="str">
            <v>-</v>
          </cell>
          <cell r="O257" t="str">
            <v>ET</v>
          </cell>
          <cell r="P257" t="str">
            <v>-</v>
          </cell>
          <cell r="Q257" t="str">
            <v>ET</v>
          </cell>
          <cell r="R257" t="str">
            <v>-</v>
          </cell>
          <cell r="S257" t="str">
            <v>ET</v>
          </cell>
          <cell r="U257">
            <v>1.216</v>
          </cell>
          <cell r="V257">
            <v>0</v>
          </cell>
        </row>
        <row r="258">
          <cell r="B258" t="str">
            <v>Mellerud</v>
          </cell>
          <cell r="C258">
            <v>2013</v>
          </cell>
          <cell r="D258">
            <v>15.6</v>
          </cell>
          <cell r="E258">
            <v>8.1999999999999993</v>
          </cell>
          <cell r="F258">
            <v>0.3</v>
          </cell>
          <cell r="G258" t="str">
            <v>ET</v>
          </cell>
          <cell r="H258" t="str">
            <v>ET</v>
          </cell>
          <cell r="I258">
            <v>1.5</v>
          </cell>
          <cell r="J258">
            <v>5.6</v>
          </cell>
          <cell r="K258" t="str">
            <v>ET</v>
          </cell>
          <cell r="L258" t="str">
            <v>ET</v>
          </cell>
          <cell r="M258" t="str">
            <v>ET</v>
          </cell>
          <cell r="N258" t="str">
            <v>-</v>
          </cell>
          <cell r="O258" t="str">
            <v>ET</v>
          </cell>
          <cell r="P258" t="str">
            <v>-</v>
          </cell>
          <cell r="Q258" t="str">
            <v>ET</v>
          </cell>
          <cell r="R258" t="str">
            <v>-</v>
          </cell>
          <cell r="S258" t="str">
            <v>ET</v>
          </cell>
          <cell r="U258">
            <v>15.6</v>
          </cell>
          <cell r="V258">
            <v>0</v>
          </cell>
        </row>
        <row r="259">
          <cell r="B259" t="str">
            <v>Mjölby-skänninge</v>
          </cell>
          <cell r="C259">
            <v>2013</v>
          </cell>
          <cell r="D259">
            <v>180.9</v>
          </cell>
          <cell r="E259">
            <v>65.97</v>
          </cell>
          <cell r="F259">
            <v>36.46</v>
          </cell>
          <cell r="G259">
            <v>31.99</v>
          </cell>
          <cell r="H259" t="str">
            <v>ET</v>
          </cell>
          <cell r="I259">
            <v>25.36</v>
          </cell>
          <cell r="J259">
            <v>20.420000000000002</v>
          </cell>
          <cell r="K259">
            <v>0.71</v>
          </cell>
          <cell r="L259" t="str">
            <v>ET</v>
          </cell>
          <cell r="M259" t="str">
            <v>ET</v>
          </cell>
          <cell r="N259" t="str">
            <v>-</v>
          </cell>
          <cell r="O259" t="str">
            <v>ET</v>
          </cell>
          <cell r="P259" t="str">
            <v>-</v>
          </cell>
          <cell r="Q259" t="str">
            <v>ET</v>
          </cell>
          <cell r="R259" t="str">
            <v>-</v>
          </cell>
          <cell r="S259" t="str">
            <v>ET</v>
          </cell>
          <cell r="U259">
            <v>180.9</v>
          </cell>
          <cell r="V259">
            <v>0</v>
          </cell>
        </row>
        <row r="260">
          <cell r="B260" t="str">
            <v>Mullsjö</v>
          </cell>
          <cell r="C260">
            <v>2013</v>
          </cell>
          <cell r="D260" t="str">
            <v>-</v>
          </cell>
          <cell r="E260" t="str">
            <v>-</v>
          </cell>
          <cell r="F260" t="str">
            <v>-</v>
          </cell>
          <cell r="G260" t="str">
            <v>-</v>
          </cell>
          <cell r="H260" t="str">
            <v>-</v>
          </cell>
          <cell r="I260" t="str">
            <v>-</v>
          </cell>
          <cell r="J260" t="str">
            <v>-</v>
          </cell>
          <cell r="K260" t="str">
            <v>-</v>
          </cell>
          <cell r="L260" t="str">
            <v>-</v>
          </cell>
          <cell r="M260" t="str">
            <v>-</v>
          </cell>
          <cell r="N260" t="str">
            <v>-</v>
          </cell>
          <cell r="O260" t="str">
            <v>-</v>
          </cell>
          <cell r="P260" t="str">
            <v>-</v>
          </cell>
          <cell r="Q260" t="str">
            <v>-</v>
          </cell>
          <cell r="R260" t="str">
            <v>-</v>
          </cell>
          <cell r="S260" t="str">
            <v>-</v>
          </cell>
          <cell r="U260">
            <v>0</v>
          </cell>
          <cell r="V260">
            <v>0</v>
          </cell>
        </row>
        <row r="261">
          <cell r="B261" t="str">
            <v>Munkfors</v>
          </cell>
          <cell r="C261">
            <v>2013</v>
          </cell>
          <cell r="D261" t="str">
            <v>-</v>
          </cell>
          <cell r="E261" t="str">
            <v>-</v>
          </cell>
          <cell r="F261" t="str">
            <v>-</v>
          </cell>
          <cell r="G261" t="str">
            <v>-</v>
          </cell>
          <cell r="H261" t="str">
            <v>-</v>
          </cell>
          <cell r="I261" t="str">
            <v>-</v>
          </cell>
          <cell r="J261" t="str">
            <v>-</v>
          </cell>
          <cell r="K261" t="str">
            <v>-</v>
          </cell>
          <cell r="L261" t="str">
            <v>-</v>
          </cell>
          <cell r="M261" t="str">
            <v>-</v>
          </cell>
          <cell r="N261" t="str">
            <v>-</v>
          </cell>
          <cell r="O261" t="str">
            <v>-</v>
          </cell>
          <cell r="P261" t="str">
            <v>-</v>
          </cell>
          <cell r="Q261" t="str">
            <v>-</v>
          </cell>
          <cell r="R261" t="str">
            <v>-</v>
          </cell>
          <cell r="S261" t="str">
            <v>-</v>
          </cell>
          <cell r="U261">
            <v>0</v>
          </cell>
          <cell r="V261">
            <v>0</v>
          </cell>
        </row>
        <row r="262">
          <cell r="B262" t="str">
            <v>Hallstahammar</v>
          </cell>
          <cell r="C262">
            <v>2013</v>
          </cell>
          <cell r="D262" t="str">
            <v>ET</v>
          </cell>
          <cell r="E262" t="str">
            <v>ET</v>
          </cell>
          <cell r="F262" t="str">
            <v>ET</v>
          </cell>
          <cell r="G262" t="str">
            <v>ET</v>
          </cell>
          <cell r="H262" t="str">
            <v>ET</v>
          </cell>
          <cell r="I262" t="str">
            <v>ET</v>
          </cell>
          <cell r="J262" t="str">
            <v>ET</v>
          </cell>
          <cell r="K262" t="str">
            <v>ET</v>
          </cell>
          <cell r="L262" t="str">
            <v>ET</v>
          </cell>
          <cell r="M262" t="str">
            <v>ET</v>
          </cell>
          <cell r="N262" t="str">
            <v>-</v>
          </cell>
          <cell r="O262" t="str">
            <v>ET</v>
          </cell>
          <cell r="P262" t="str">
            <v>-</v>
          </cell>
          <cell r="Q262" t="str">
            <v>ET</v>
          </cell>
          <cell r="R262" t="str">
            <v>-</v>
          </cell>
          <cell r="S262" t="str">
            <v>ET</v>
          </cell>
          <cell r="U262">
            <v>0</v>
          </cell>
          <cell r="V262">
            <v>0</v>
          </cell>
        </row>
        <row r="263">
          <cell r="B263" t="str">
            <v>Kungsör</v>
          </cell>
          <cell r="C263">
            <v>2013</v>
          </cell>
          <cell r="D263">
            <v>37.200000000000003</v>
          </cell>
          <cell r="E263">
            <v>14.9</v>
          </cell>
          <cell r="F263">
            <v>4.8</v>
          </cell>
          <cell r="G263">
            <v>8.1</v>
          </cell>
          <cell r="H263" t="str">
            <v>ET</v>
          </cell>
          <cell r="I263">
            <v>8.6999999999999993</v>
          </cell>
          <cell r="J263">
            <v>0.6</v>
          </cell>
          <cell r="K263" t="str">
            <v>ET</v>
          </cell>
          <cell r="L263">
            <v>0.1</v>
          </cell>
          <cell r="M263" t="str">
            <v>ET</v>
          </cell>
          <cell r="N263" t="str">
            <v>-</v>
          </cell>
          <cell r="O263" t="str">
            <v>ET</v>
          </cell>
          <cell r="P263" t="str">
            <v>-</v>
          </cell>
          <cell r="Q263" t="str">
            <v>ET</v>
          </cell>
          <cell r="R263" t="str">
            <v>-</v>
          </cell>
          <cell r="S263" t="str">
            <v>ET</v>
          </cell>
          <cell r="U263">
            <v>37.200000000000003</v>
          </cell>
          <cell r="V263">
            <v>0</v>
          </cell>
        </row>
        <row r="264">
          <cell r="B264" t="str">
            <v>Västerås</v>
          </cell>
          <cell r="C264">
            <v>2013</v>
          </cell>
          <cell r="D264">
            <v>1455</v>
          </cell>
          <cell r="E264">
            <v>543.5</v>
          </cell>
          <cell r="F264">
            <v>272.2</v>
          </cell>
          <cell r="G264">
            <v>125.5</v>
          </cell>
          <cell r="H264">
            <v>4.8</v>
          </cell>
          <cell r="I264">
            <v>185.7</v>
          </cell>
          <cell r="J264">
            <v>208</v>
          </cell>
          <cell r="K264">
            <v>20.3</v>
          </cell>
          <cell r="L264">
            <v>99.6</v>
          </cell>
          <cell r="M264" t="str">
            <v>ET</v>
          </cell>
          <cell r="N264" t="str">
            <v>-</v>
          </cell>
          <cell r="O264" t="str">
            <v>ET</v>
          </cell>
          <cell r="P264" t="str">
            <v>-</v>
          </cell>
          <cell r="Q264" t="str">
            <v>ET</v>
          </cell>
          <cell r="R264" t="str">
            <v>-</v>
          </cell>
          <cell r="S264" t="str">
            <v>ET</v>
          </cell>
          <cell r="U264">
            <v>1455</v>
          </cell>
          <cell r="V264">
            <v>0</v>
          </cell>
        </row>
        <row r="265">
          <cell r="B265" t="str">
            <v>Mölndal</v>
          </cell>
          <cell r="C265">
            <v>2013</v>
          </cell>
          <cell r="D265">
            <v>443</v>
          </cell>
          <cell r="E265">
            <v>123.863</v>
          </cell>
          <cell r="F265">
            <v>23.542999999999999</v>
          </cell>
          <cell r="G265">
            <v>32.92</v>
          </cell>
          <cell r="H265" t="str">
            <v>ET</v>
          </cell>
          <cell r="I265">
            <v>44.530999999999999</v>
          </cell>
          <cell r="J265">
            <v>63.923000000000002</v>
          </cell>
          <cell r="K265">
            <v>0.73</v>
          </cell>
          <cell r="L265" t="str">
            <v>ET</v>
          </cell>
          <cell r="M265" t="str">
            <v>ET</v>
          </cell>
          <cell r="N265" t="str">
            <v>'Göteborg Energi'</v>
          </cell>
          <cell r="O265">
            <v>153</v>
          </cell>
          <cell r="P265" t="str">
            <v>-</v>
          </cell>
          <cell r="Q265" t="str">
            <v>ET</v>
          </cell>
          <cell r="R265" t="str">
            <v>-</v>
          </cell>
          <cell r="S265" t="str">
            <v>ET</v>
          </cell>
          <cell r="U265">
            <v>443</v>
          </cell>
          <cell r="V265">
            <v>153</v>
          </cell>
        </row>
        <row r="266">
          <cell r="B266" t="str">
            <v>Mölndal Bra Miljöval</v>
          </cell>
          <cell r="C266">
            <v>2013</v>
          </cell>
          <cell r="D266">
            <v>20.79</v>
          </cell>
          <cell r="E266" t="str">
            <v>ET</v>
          </cell>
          <cell r="F266" t="str">
            <v>ET</v>
          </cell>
          <cell r="G266" t="str">
            <v>ET</v>
          </cell>
          <cell r="H266" t="str">
            <v>ET</v>
          </cell>
          <cell r="I266" t="str">
            <v>ET</v>
          </cell>
          <cell r="J266" t="str">
            <v>ET</v>
          </cell>
          <cell r="K266" t="str">
            <v>ET</v>
          </cell>
          <cell r="L266" t="str">
            <v>ET</v>
          </cell>
          <cell r="M266" t="str">
            <v>ET</v>
          </cell>
          <cell r="N266" t="str">
            <v>-</v>
          </cell>
          <cell r="O266" t="str">
            <v>ET</v>
          </cell>
          <cell r="P266" t="str">
            <v>-</v>
          </cell>
          <cell r="Q266" t="str">
            <v>ET</v>
          </cell>
          <cell r="R266" t="str">
            <v>-</v>
          </cell>
          <cell r="S266" t="str">
            <v>ET</v>
          </cell>
          <cell r="U266">
            <v>20.79</v>
          </cell>
          <cell r="V266">
            <v>0</v>
          </cell>
        </row>
        <row r="267">
          <cell r="B267" t="str">
            <v>Sundbyberg-Solna</v>
          </cell>
          <cell r="C267">
            <v>2013</v>
          </cell>
          <cell r="D267">
            <v>1027.529</v>
          </cell>
          <cell r="E267">
            <v>676.8</v>
          </cell>
          <cell r="F267">
            <v>9.8000000000000007</v>
          </cell>
          <cell r="G267">
            <v>14</v>
          </cell>
          <cell r="H267">
            <v>0</v>
          </cell>
          <cell r="I267">
            <v>82.4</v>
          </cell>
          <cell r="J267">
            <v>239</v>
          </cell>
          <cell r="K267">
            <v>4</v>
          </cell>
          <cell r="L267">
            <v>0</v>
          </cell>
          <cell r="M267">
            <v>0</v>
          </cell>
          <cell r="N267" t="str">
            <v>'Fortum'</v>
          </cell>
          <cell r="O267">
            <v>1.5289999999999999</v>
          </cell>
          <cell r="P267" t="str">
            <v>-</v>
          </cell>
          <cell r="Q267" t="str">
            <v>ET</v>
          </cell>
          <cell r="R267" t="str">
            <v>-</v>
          </cell>
          <cell r="S267" t="str">
            <v>ET</v>
          </cell>
          <cell r="U267">
            <v>1027.529</v>
          </cell>
          <cell r="V267">
            <v>1.5289999999999999</v>
          </cell>
        </row>
        <row r="268">
          <cell r="B268" t="str">
            <v>Hallstavik</v>
          </cell>
          <cell r="C268">
            <v>2013</v>
          </cell>
          <cell r="D268">
            <v>15.721</v>
          </cell>
          <cell r="E268">
            <v>9.609</v>
          </cell>
          <cell r="F268">
            <v>0.63</v>
          </cell>
          <cell r="G268">
            <v>0</v>
          </cell>
          <cell r="H268">
            <v>0</v>
          </cell>
          <cell r="I268">
            <v>5.0410000000000004</v>
          </cell>
          <cell r="J268">
            <v>1.103</v>
          </cell>
          <cell r="K268">
            <v>0</v>
          </cell>
          <cell r="L268">
            <v>0</v>
          </cell>
          <cell r="M268">
            <v>0</v>
          </cell>
          <cell r="N268" t="str">
            <v>-</v>
          </cell>
          <cell r="O268" t="str">
            <v>ET</v>
          </cell>
          <cell r="P268" t="str">
            <v>-</v>
          </cell>
          <cell r="Q268" t="str">
            <v>ET</v>
          </cell>
          <cell r="R268" t="str">
            <v>-</v>
          </cell>
          <cell r="S268" t="str">
            <v>ET</v>
          </cell>
          <cell r="U268">
            <v>15.721</v>
          </cell>
          <cell r="V268">
            <v>0</v>
          </cell>
        </row>
        <row r="269">
          <cell r="B269" t="str">
            <v>Norrtälje</v>
          </cell>
          <cell r="C269">
            <v>2013</v>
          </cell>
          <cell r="D269">
            <v>122.807</v>
          </cell>
          <cell r="E269">
            <v>62.22</v>
          </cell>
          <cell r="F269">
            <v>4.2530000000000001</v>
          </cell>
          <cell r="G269">
            <v>4.41</v>
          </cell>
          <cell r="H269">
            <v>0</v>
          </cell>
          <cell r="I269">
            <v>34.024999999999999</v>
          </cell>
          <cell r="J269">
            <v>15.912000000000001</v>
          </cell>
          <cell r="K269">
            <v>0</v>
          </cell>
          <cell r="L269">
            <v>0</v>
          </cell>
          <cell r="M269">
            <v>2.98</v>
          </cell>
          <cell r="N269" t="str">
            <v>-</v>
          </cell>
          <cell r="O269" t="str">
            <v>ET</v>
          </cell>
          <cell r="P269" t="str">
            <v>-</v>
          </cell>
          <cell r="Q269" t="str">
            <v>ET</v>
          </cell>
          <cell r="R269" t="str">
            <v>-</v>
          </cell>
          <cell r="S269" t="str">
            <v>ET</v>
          </cell>
          <cell r="U269">
            <v>122.807</v>
          </cell>
          <cell r="V269">
            <v>0</v>
          </cell>
        </row>
        <row r="270">
          <cell r="B270" t="str">
            <v>Rimbo</v>
          </cell>
          <cell r="C270">
            <v>2013</v>
          </cell>
          <cell r="D270">
            <v>18.997</v>
          </cell>
          <cell r="E270">
            <v>11.814</v>
          </cell>
          <cell r="F270">
            <v>0.78800000000000003</v>
          </cell>
          <cell r="G270">
            <v>0</v>
          </cell>
          <cell r="H270">
            <v>0</v>
          </cell>
          <cell r="I270">
            <v>3.9380000000000002</v>
          </cell>
          <cell r="J270">
            <v>3.78</v>
          </cell>
          <cell r="K270" t="str">
            <v>ET</v>
          </cell>
          <cell r="L270" t="str">
            <v>ET</v>
          </cell>
          <cell r="M270">
            <v>0</v>
          </cell>
          <cell r="N270" t="str">
            <v>-</v>
          </cell>
          <cell r="O270" t="str">
            <v>ET</v>
          </cell>
          <cell r="P270" t="str">
            <v>-</v>
          </cell>
          <cell r="Q270" t="str">
            <v>ET</v>
          </cell>
          <cell r="R270" t="str">
            <v>-</v>
          </cell>
          <cell r="S270" t="str">
            <v>ET</v>
          </cell>
          <cell r="U270">
            <v>18.997</v>
          </cell>
          <cell r="V270">
            <v>0</v>
          </cell>
        </row>
        <row r="271">
          <cell r="B271" t="str">
            <v>Nybro</v>
          </cell>
          <cell r="C271">
            <v>2013</v>
          </cell>
          <cell r="D271">
            <v>133.43</v>
          </cell>
          <cell r="E271">
            <v>60.65</v>
          </cell>
          <cell r="F271">
            <v>16.36</v>
          </cell>
          <cell r="G271">
            <v>53.09</v>
          </cell>
          <cell r="H271">
            <v>42.7</v>
          </cell>
          <cell r="I271">
            <v>3.33</v>
          </cell>
          <cell r="J271">
            <v>0</v>
          </cell>
          <cell r="K271">
            <v>0</v>
          </cell>
          <cell r="L271">
            <v>0</v>
          </cell>
          <cell r="M271">
            <v>0</v>
          </cell>
          <cell r="N271" t="str">
            <v>-</v>
          </cell>
          <cell r="O271" t="str">
            <v>ET</v>
          </cell>
          <cell r="P271" t="str">
            <v>-</v>
          </cell>
          <cell r="Q271" t="str">
            <v>ET</v>
          </cell>
          <cell r="R271" t="str">
            <v>-</v>
          </cell>
          <cell r="S271" t="str">
            <v>ET</v>
          </cell>
          <cell r="U271">
            <v>133.43</v>
          </cell>
          <cell r="V271">
            <v>0</v>
          </cell>
        </row>
        <row r="272">
          <cell r="B272" t="str">
            <v>Anneberg</v>
          </cell>
          <cell r="C272">
            <v>2013</v>
          </cell>
          <cell r="D272">
            <v>2.1190000000000002</v>
          </cell>
          <cell r="E272">
            <v>0.92200000000000004</v>
          </cell>
          <cell r="F272">
            <v>0.13100000000000001</v>
          </cell>
          <cell r="G272">
            <v>0</v>
          </cell>
          <cell r="H272" t="str">
            <v>ET</v>
          </cell>
          <cell r="I272">
            <v>1.0660000000000001</v>
          </cell>
          <cell r="J272">
            <v>0</v>
          </cell>
          <cell r="K272">
            <v>0</v>
          </cell>
          <cell r="L272">
            <v>0</v>
          </cell>
          <cell r="M272">
            <v>0</v>
          </cell>
          <cell r="N272" t="str">
            <v>-</v>
          </cell>
          <cell r="O272" t="str">
            <v>ET</v>
          </cell>
          <cell r="P272" t="str">
            <v>-</v>
          </cell>
          <cell r="Q272" t="str">
            <v>ET</v>
          </cell>
          <cell r="R272" t="str">
            <v>-</v>
          </cell>
          <cell r="S272" t="str">
            <v>ET</v>
          </cell>
          <cell r="U272">
            <v>2.1190000000000002</v>
          </cell>
          <cell r="V272">
            <v>0</v>
          </cell>
        </row>
        <row r="273">
          <cell r="B273" t="str">
            <v>Bodafors</v>
          </cell>
          <cell r="C273">
            <v>2013</v>
          </cell>
          <cell r="D273">
            <v>10.849</v>
          </cell>
          <cell r="E273">
            <v>1.78</v>
          </cell>
          <cell r="F273">
            <v>2.9220000000000002</v>
          </cell>
          <cell r="G273">
            <v>3.3460000000000001</v>
          </cell>
          <cell r="H273" t="str">
            <v>ET</v>
          </cell>
          <cell r="I273">
            <v>2.1070000000000002</v>
          </cell>
          <cell r="J273">
            <v>0.69499999999999995</v>
          </cell>
          <cell r="K273">
            <v>0</v>
          </cell>
          <cell r="L273">
            <v>0</v>
          </cell>
          <cell r="M273">
            <v>2.7170000000000001</v>
          </cell>
          <cell r="N273" t="str">
            <v>-</v>
          </cell>
          <cell r="O273" t="str">
            <v>ET</v>
          </cell>
          <cell r="P273" t="str">
            <v>-</v>
          </cell>
          <cell r="Q273" t="str">
            <v>ET</v>
          </cell>
          <cell r="R273" t="str">
            <v>-</v>
          </cell>
          <cell r="S273" t="str">
            <v>ET</v>
          </cell>
          <cell r="U273">
            <v>10.849</v>
          </cell>
          <cell r="V273">
            <v>0</v>
          </cell>
        </row>
        <row r="274">
          <cell r="B274" t="str">
            <v>Nässjö</v>
          </cell>
          <cell r="C274">
            <v>2013</v>
          </cell>
          <cell r="D274">
            <v>157.19800000000001</v>
          </cell>
          <cell r="E274">
            <v>57.634</v>
          </cell>
          <cell r="F274">
            <v>24.981999999999999</v>
          </cell>
          <cell r="G274">
            <v>22.053000000000001</v>
          </cell>
          <cell r="H274" t="str">
            <v>ET</v>
          </cell>
          <cell r="I274">
            <v>19.395</v>
          </cell>
          <cell r="J274">
            <v>33.134999999999998</v>
          </cell>
          <cell r="K274">
            <v>0</v>
          </cell>
          <cell r="L274">
            <v>0</v>
          </cell>
          <cell r="M274">
            <v>12.741</v>
          </cell>
          <cell r="N274" t="str">
            <v>-</v>
          </cell>
          <cell r="O274" t="str">
            <v>ET</v>
          </cell>
          <cell r="P274" t="str">
            <v>-</v>
          </cell>
          <cell r="Q274" t="str">
            <v>ET</v>
          </cell>
          <cell r="R274" t="str">
            <v>-</v>
          </cell>
          <cell r="S274" t="str">
            <v>ET</v>
          </cell>
          <cell r="U274">
            <v>157.19800000000001</v>
          </cell>
          <cell r="V274">
            <v>0</v>
          </cell>
        </row>
        <row r="275">
          <cell r="B275" t="str">
            <v>Olofström</v>
          </cell>
          <cell r="C275">
            <v>2013</v>
          </cell>
          <cell r="D275">
            <v>41.4</v>
          </cell>
          <cell r="E275">
            <v>25.4</v>
          </cell>
          <cell r="F275">
            <v>4.4000000000000004</v>
          </cell>
          <cell r="G275">
            <v>1.4</v>
          </cell>
          <cell r="H275" t="str">
            <v>ET</v>
          </cell>
          <cell r="I275">
            <v>5.8</v>
          </cell>
          <cell r="J275">
            <v>4.4000000000000004</v>
          </cell>
          <cell r="K275" t="str">
            <v>ET</v>
          </cell>
          <cell r="L275" t="str">
            <v>ET</v>
          </cell>
          <cell r="M275">
            <v>1.4</v>
          </cell>
          <cell r="N275" t="str">
            <v>-</v>
          </cell>
          <cell r="O275" t="str">
            <v>ET</v>
          </cell>
          <cell r="P275" t="str">
            <v>-</v>
          </cell>
          <cell r="Q275" t="str">
            <v>ET</v>
          </cell>
          <cell r="R275" t="str">
            <v>-</v>
          </cell>
          <cell r="S275" t="str">
            <v>ET</v>
          </cell>
          <cell r="U275">
            <v>41.4</v>
          </cell>
          <cell r="V275">
            <v>0</v>
          </cell>
        </row>
        <row r="276">
          <cell r="B276" t="str">
            <v>Oskarshamn</v>
          </cell>
          <cell r="C276">
            <v>2013</v>
          </cell>
          <cell r="D276">
            <v>132.30000000000001</v>
          </cell>
          <cell r="E276">
            <v>57</v>
          </cell>
          <cell r="F276">
            <v>4.8</v>
          </cell>
          <cell r="G276">
            <v>47.3</v>
          </cell>
          <cell r="H276">
            <v>16.8</v>
          </cell>
          <cell r="I276">
            <v>12.6</v>
          </cell>
          <cell r="J276">
            <v>10.7</v>
          </cell>
          <cell r="K276">
            <v>0</v>
          </cell>
          <cell r="L276">
            <v>0</v>
          </cell>
          <cell r="M276">
            <v>47.3</v>
          </cell>
          <cell r="N276" t="str">
            <v>-</v>
          </cell>
          <cell r="O276" t="str">
            <v>ET</v>
          </cell>
          <cell r="P276" t="str">
            <v>-</v>
          </cell>
          <cell r="Q276" t="str">
            <v>ET</v>
          </cell>
          <cell r="R276" t="str">
            <v>-</v>
          </cell>
          <cell r="S276" t="str">
            <v>ET</v>
          </cell>
          <cell r="U276">
            <v>132.30000000000001</v>
          </cell>
          <cell r="V276">
            <v>0</v>
          </cell>
        </row>
        <row r="277">
          <cell r="B277" t="str">
            <v>Oxelösund</v>
          </cell>
          <cell r="C277">
            <v>2013</v>
          </cell>
          <cell r="D277">
            <v>83.1</v>
          </cell>
          <cell r="E277">
            <v>35.700000000000003</v>
          </cell>
          <cell r="F277">
            <v>22.7</v>
          </cell>
          <cell r="G277">
            <v>9</v>
          </cell>
          <cell r="H277" t="str">
            <v>ET</v>
          </cell>
          <cell r="I277">
            <v>10.6</v>
          </cell>
          <cell r="J277">
            <v>5.0999999999999996</v>
          </cell>
          <cell r="K277" t="str">
            <v>ET</v>
          </cell>
          <cell r="L277" t="str">
            <v>ET</v>
          </cell>
          <cell r="M277" t="str">
            <v>ET</v>
          </cell>
          <cell r="N277" t="str">
            <v>-</v>
          </cell>
          <cell r="O277" t="str">
            <v>ET</v>
          </cell>
          <cell r="P277" t="str">
            <v>-</v>
          </cell>
          <cell r="Q277" t="str">
            <v>ET</v>
          </cell>
          <cell r="R277" t="str">
            <v>-</v>
          </cell>
          <cell r="S277" t="str">
            <v>ET</v>
          </cell>
          <cell r="U277">
            <v>83.1</v>
          </cell>
          <cell r="V277">
            <v>0</v>
          </cell>
        </row>
        <row r="278">
          <cell r="B278" t="str">
            <v>Åstorps Bioenergi</v>
          </cell>
          <cell r="C278">
            <v>2013</v>
          </cell>
          <cell r="D278">
            <v>22</v>
          </cell>
          <cell r="E278">
            <v>15</v>
          </cell>
          <cell r="F278">
            <v>0.2</v>
          </cell>
          <cell r="G278" t="str">
            <v>ET</v>
          </cell>
          <cell r="H278" t="str">
            <v>ET</v>
          </cell>
          <cell r="I278">
            <v>4</v>
          </cell>
          <cell r="J278">
            <v>2.1</v>
          </cell>
          <cell r="K278" t="str">
            <v>ET</v>
          </cell>
          <cell r="L278" t="str">
            <v>ET</v>
          </cell>
          <cell r="M278">
            <v>0.7</v>
          </cell>
          <cell r="N278" t="str">
            <v>-</v>
          </cell>
          <cell r="O278" t="str">
            <v>ET</v>
          </cell>
          <cell r="P278" t="str">
            <v>-</v>
          </cell>
          <cell r="Q278" t="str">
            <v>ET</v>
          </cell>
          <cell r="R278" t="str">
            <v>-</v>
          </cell>
          <cell r="S278" t="str">
            <v>ET</v>
          </cell>
          <cell r="U278">
            <v>22</v>
          </cell>
          <cell r="V278">
            <v>0</v>
          </cell>
        </row>
        <row r="279">
          <cell r="B279" t="str">
            <v>Perstorp</v>
          </cell>
          <cell r="C279">
            <v>2013</v>
          </cell>
          <cell r="D279">
            <v>45.5</v>
          </cell>
          <cell r="E279">
            <v>20.2</v>
          </cell>
          <cell r="F279">
            <v>14.7</v>
          </cell>
          <cell r="G279">
            <v>1</v>
          </cell>
          <cell r="H279">
            <v>0</v>
          </cell>
          <cell r="I279">
            <v>6.2</v>
          </cell>
          <cell r="J279">
            <v>3.4</v>
          </cell>
          <cell r="K279">
            <v>0</v>
          </cell>
          <cell r="L279">
            <v>0</v>
          </cell>
          <cell r="M279">
            <v>0</v>
          </cell>
          <cell r="N279" t="str">
            <v>-</v>
          </cell>
          <cell r="O279" t="str">
            <v>ET</v>
          </cell>
          <cell r="P279" t="str">
            <v>-</v>
          </cell>
          <cell r="Q279" t="str">
            <v>ET</v>
          </cell>
          <cell r="R279" t="str">
            <v>-</v>
          </cell>
          <cell r="S279" t="str">
            <v>ET</v>
          </cell>
          <cell r="U279">
            <v>45.5</v>
          </cell>
          <cell r="V279">
            <v>0</v>
          </cell>
        </row>
        <row r="280">
          <cell r="B280" t="str">
            <v>Norrfjärden</v>
          </cell>
          <cell r="C280">
            <v>2013</v>
          </cell>
          <cell r="D280">
            <v>5.95</v>
          </cell>
          <cell r="E280">
            <v>2.0699999999999998</v>
          </cell>
          <cell r="F280">
            <v>1.45</v>
          </cell>
          <cell r="G280" t="str">
            <v>ET</v>
          </cell>
          <cell r="H280" t="str">
            <v>ET</v>
          </cell>
          <cell r="I280">
            <v>1.84</v>
          </cell>
          <cell r="J280">
            <v>0.6</v>
          </cell>
          <cell r="K280" t="str">
            <v>ET</v>
          </cell>
          <cell r="L280" t="str">
            <v>ET</v>
          </cell>
          <cell r="M280" t="str">
            <v>ET</v>
          </cell>
          <cell r="N280" t="str">
            <v>-</v>
          </cell>
          <cell r="O280" t="str">
            <v>ET</v>
          </cell>
          <cell r="P280" t="str">
            <v>-</v>
          </cell>
          <cell r="Q280" t="str">
            <v>ET</v>
          </cell>
          <cell r="R280" t="str">
            <v>-</v>
          </cell>
          <cell r="S280" t="str">
            <v>ET</v>
          </cell>
          <cell r="U280">
            <v>5.95</v>
          </cell>
          <cell r="V280">
            <v>0</v>
          </cell>
        </row>
        <row r="281">
          <cell r="B281" t="str">
            <v>Piteå</v>
          </cell>
          <cell r="C281">
            <v>2013</v>
          </cell>
          <cell r="D281">
            <v>219.93</v>
          </cell>
          <cell r="E281">
            <v>74.650000000000006</v>
          </cell>
          <cell r="F281">
            <v>60.39</v>
          </cell>
          <cell r="G281">
            <v>16.22</v>
          </cell>
          <cell r="H281" t="str">
            <v>ET</v>
          </cell>
          <cell r="I281">
            <v>36.72</v>
          </cell>
          <cell r="J281">
            <v>31.95</v>
          </cell>
          <cell r="K281">
            <v>1.3</v>
          </cell>
          <cell r="L281" t="str">
            <v>ET</v>
          </cell>
          <cell r="M281" t="str">
            <v>ET</v>
          </cell>
          <cell r="N281" t="str">
            <v>-</v>
          </cell>
          <cell r="O281" t="str">
            <v>ET</v>
          </cell>
          <cell r="P281" t="str">
            <v>-</v>
          </cell>
          <cell r="Q281" t="str">
            <v>ET</v>
          </cell>
          <cell r="R281" t="str">
            <v>-</v>
          </cell>
          <cell r="S281" t="str">
            <v>ET</v>
          </cell>
          <cell r="U281">
            <v>219.93</v>
          </cell>
          <cell r="V281">
            <v>0</v>
          </cell>
        </row>
        <row r="282">
          <cell r="B282" t="str">
            <v>Rosvik</v>
          </cell>
          <cell r="C282">
            <v>2013</v>
          </cell>
          <cell r="D282">
            <v>1.36</v>
          </cell>
          <cell r="E282">
            <v>0.66</v>
          </cell>
          <cell r="F282">
            <v>0</v>
          </cell>
          <cell r="G282">
            <v>0</v>
          </cell>
          <cell r="H282">
            <v>0</v>
          </cell>
          <cell r="I282">
            <v>0.58499999999999996</v>
          </cell>
          <cell r="J282">
            <v>0.113</v>
          </cell>
          <cell r="K282">
            <v>0</v>
          </cell>
          <cell r="L282">
            <v>0</v>
          </cell>
          <cell r="M282">
            <v>0</v>
          </cell>
          <cell r="N282" t="str">
            <v>-</v>
          </cell>
          <cell r="O282" t="str">
            <v>ET</v>
          </cell>
          <cell r="P282" t="str">
            <v>-</v>
          </cell>
          <cell r="Q282" t="str">
            <v>ET</v>
          </cell>
          <cell r="R282" t="str">
            <v>-</v>
          </cell>
          <cell r="S282" t="str">
            <v>ET</v>
          </cell>
          <cell r="U282">
            <v>1.36</v>
          </cell>
          <cell r="V282">
            <v>0</v>
          </cell>
        </row>
        <row r="283">
          <cell r="B283" t="str">
            <v>Sjulnäs</v>
          </cell>
          <cell r="C283">
            <v>2013</v>
          </cell>
          <cell r="D283">
            <v>1.98</v>
          </cell>
          <cell r="E283">
            <v>0.59</v>
          </cell>
          <cell r="F283">
            <v>0.14000000000000001</v>
          </cell>
          <cell r="G283">
            <v>0</v>
          </cell>
          <cell r="H283">
            <v>0</v>
          </cell>
          <cell r="I283">
            <v>1.18</v>
          </cell>
          <cell r="J283">
            <v>0.06</v>
          </cell>
          <cell r="K283">
            <v>0</v>
          </cell>
          <cell r="L283">
            <v>0</v>
          </cell>
          <cell r="M283">
            <v>0</v>
          </cell>
          <cell r="N283" t="str">
            <v>-</v>
          </cell>
          <cell r="O283" t="str">
            <v>ET</v>
          </cell>
          <cell r="P283" t="str">
            <v>-</v>
          </cell>
          <cell r="Q283" t="str">
            <v>ET</v>
          </cell>
          <cell r="R283" t="str">
            <v>-</v>
          </cell>
          <cell r="S283" t="str">
            <v>ET</v>
          </cell>
          <cell r="U283">
            <v>1.98</v>
          </cell>
          <cell r="V283">
            <v>0</v>
          </cell>
        </row>
        <row r="284">
          <cell r="B284" t="str">
            <v>Hammarstrand</v>
          </cell>
          <cell r="C284">
            <v>2013</v>
          </cell>
          <cell r="D284">
            <v>10.583</v>
          </cell>
          <cell r="E284">
            <v>3.3117999999999999</v>
          </cell>
          <cell r="F284" t="str">
            <v>ET</v>
          </cell>
          <cell r="G284" t="str">
            <v>ET</v>
          </cell>
          <cell r="H284" t="str">
            <v>ET</v>
          </cell>
          <cell r="I284">
            <v>7.2712000000000003</v>
          </cell>
          <cell r="J284" t="str">
            <v>ET</v>
          </cell>
          <cell r="K284" t="str">
            <v>ET</v>
          </cell>
          <cell r="L284" t="str">
            <v>ET</v>
          </cell>
          <cell r="M284" t="str">
            <v>ET</v>
          </cell>
          <cell r="N284" t="str">
            <v>-</v>
          </cell>
          <cell r="O284" t="str">
            <v>ET</v>
          </cell>
          <cell r="P284" t="str">
            <v>-</v>
          </cell>
          <cell r="Q284" t="str">
            <v>ET</v>
          </cell>
          <cell r="R284" t="str">
            <v>-</v>
          </cell>
          <cell r="S284" t="str">
            <v>ET</v>
          </cell>
          <cell r="U284">
            <v>10.583</v>
          </cell>
          <cell r="V284">
            <v>0</v>
          </cell>
        </row>
        <row r="285">
          <cell r="B285" t="str">
            <v>Filipstad</v>
          </cell>
          <cell r="C285">
            <v>2013</v>
          </cell>
          <cell r="D285">
            <v>40.314</v>
          </cell>
          <cell r="E285">
            <v>23.422999999999998</v>
          </cell>
          <cell r="F285">
            <v>0.79100000000000004</v>
          </cell>
          <cell r="G285">
            <v>1.5960000000000001</v>
          </cell>
          <cell r="H285" t="str">
            <v>ET</v>
          </cell>
          <cell r="I285">
            <v>10.294</v>
          </cell>
          <cell r="J285">
            <v>4.1619999999999999</v>
          </cell>
          <cell r="K285" t="str">
            <v>ET</v>
          </cell>
          <cell r="L285" t="str">
            <v>ET</v>
          </cell>
          <cell r="M285" t="str">
            <v>ET</v>
          </cell>
          <cell r="N285" t="str">
            <v>-</v>
          </cell>
          <cell r="O285" t="str">
            <v>ET</v>
          </cell>
          <cell r="P285" t="str">
            <v>-</v>
          </cell>
          <cell r="Q285" t="str">
            <v>ET</v>
          </cell>
          <cell r="R285" t="str">
            <v>-</v>
          </cell>
          <cell r="S285" t="str">
            <v>ET</v>
          </cell>
          <cell r="U285">
            <v>40.314</v>
          </cell>
          <cell r="V285">
            <v>0</v>
          </cell>
        </row>
        <row r="286">
          <cell r="B286" t="str">
            <v>Flen</v>
          </cell>
          <cell r="C286">
            <v>2013</v>
          </cell>
          <cell r="D286">
            <v>48.5</v>
          </cell>
          <cell r="E286">
            <v>27.6</v>
          </cell>
          <cell r="F286">
            <v>2</v>
          </cell>
          <cell r="G286">
            <v>4.5</v>
          </cell>
          <cell r="H286" t="str">
            <v>ET</v>
          </cell>
          <cell r="I286">
            <v>7.1</v>
          </cell>
          <cell r="J286">
            <v>7.3</v>
          </cell>
          <cell r="K286" t="str">
            <v>ET</v>
          </cell>
          <cell r="L286" t="str">
            <v>ET</v>
          </cell>
          <cell r="M286" t="str">
            <v>ET</v>
          </cell>
          <cell r="N286" t="str">
            <v>-</v>
          </cell>
          <cell r="O286" t="str">
            <v>ET</v>
          </cell>
          <cell r="P286" t="str">
            <v>-</v>
          </cell>
          <cell r="Q286" t="str">
            <v>ET</v>
          </cell>
          <cell r="R286" t="str">
            <v>-</v>
          </cell>
          <cell r="S286" t="str">
            <v>ET</v>
          </cell>
          <cell r="U286">
            <v>48.5</v>
          </cell>
          <cell r="V286">
            <v>0</v>
          </cell>
        </row>
        <row r="287">
          <cell r="B287" t="str">
            <v>Gnesta</v>
          </cell>
          <cell r="C287">
            <v>2013</v>
          </cell>
          <cell r="D287">
            <v>18.2</v>
          </cell>
          <cell r="E287">
            <v>11.6</v>
          </cell>
          <cell r="F287">
            <v>0.2</v>
          </cell>
          <cell r="G287">
            <v>0.3</v>
          </cell>
          <cell r="H287" t="str">
            <v>ET</v>
          </cell>
          <cell r="I287">
            <v>3.9</v>
          </cell>
          <cell r="J287">
            <v>2.2000000000000002</v>
          </cell>
          <cell r="K287" t="str">
            <v>ET</v>
          </cell>
          <cell r="L287" t="str">
            <v>ET</v>
          </cell>
          <cell r="M287" t="str">
            <v>ET</v>
          </cell>
          <cell r="N287" t="str">
            <v>-</v>
          </cell>
          <cell r="O287" t="str">
            <v>ET</v>
          </cell>
          <cell r="P287" t="str">
            <v>-</v>
          </cell>
          <cell r="Q287" t="str">
            <v>ET</v>
          </cell>
          <cell r="R287" t="str">
            <v>-</v>
          </cell>
          <cell r="S287" t="str">
            <v>ET</v>
          </cell>
          <cell r="U287">
            <v>18.2</v>
          </cell>
          <cell r="V287">
            <v>0</v>
          </cell>
        </row>
        <row r="288">
          <cell r="B288" t="str">
            <v>Hörby</v>
          </cell>
          <cell r="C288">
            <v>2013</v>
          </cell>
          <cell r="D288">
            <v>29</v>
          </cell>
          <cell r="E288">
            <v>14.1</v>
          </cell>
          <cell r="F288">
            <v>3.1</v>
          </cell>
          <cell r="G288">
            <v>0.7</v>
          </cell>
          <cell r="H288" t="str">
            <v>ET</v>
          </cell>
          <cell r="I288">
            <v>11.1</v>
          </cell>
          <cell r="J288" t="str">
            <v>ET</v>
          </cell>
          <cell r="K288" t="str">
            <v>ET</v>
          </cell>
          <cell r="L288" t="str">
            <v>ET</v>
          </cell>
          <cell r="M288" t="str">
            <v>ET</v>
          </cell>
          <cell r="N288" t="str">
            <v>-</v>
          </cell>
          <cell r="O288" t="str">
            <v>ET</v>
          </cell>
          <cell r="P288" t="str">
            <v>-</v>
          </cell>
          <cell r="Q288" t="str">
            <v>ET</v>
          </cell>
          <cell r="R288" t="str">
            <v>-</v>
          </cell>
          <cell r="S288" t="str">
            <v>ET</v>
          </cell>
          <cell r="U288">
            <v>29</v>
          </cell>
          <cell r="V288">
            <v>0</v>
          </cell>
        </row>
        <row r="289">
          <cell r="B289" t="str">
            <v>Höör</v>
          </cell>
          <cell r="C289">
            <v>2013</v>
          </cell>
          <cell r="D289">
            <v>24.8</v>
          </cell>
          <cell r="E289">
            <v>14.3</v>
          </cell>
          <cell r="F289">
            <v>1.3</v>
          </cell>
          <cell r="G289">
            <v>2</v>
          </cell>
          <cell r="H289" t="str">
            <v>ET</v>
          </cell>
          <cell r="I289">
            <v>7.2</v>
          </cell>
          <cell r="J289" t="str">
            <v>ET</v>
          </cell>
          <cell r="K289" t="str">
            <v>ET</v>
          </cell>
          <cell r="L289" t="str">
            <v>ET</v>
          </cell>
          <cell r="M289" t="str">
            <v>ET</v>
          </cell>
          <cell r="N289" t="str">
            <v>-</v>
          </cell>
          <cell r="O289" t="str">
            <v>ET</v>
          </cell>
          <cell r="P289" t="str">
            <v>-</v>
          </cell>
          <cell r="Q289" t="str">
            <v>ET</v>
          </cell>
          <cell r="R289" t="str">
            <v>-</v>
          </cell>
          <cell r="S289" t="str">
            <v>ET</v>
          </cell>
          <cell r="U289">
            <v>24.8</v>
          </cell>
          <cell r="V289">
            <v>0</v>
          </cell>
        </row>
        <row r="290">
          <cell r="B290" t="str">
            <v>Karlsborg- Äger ej längre!</v>
          </cell>
          <cell r="C290">
            <v>2013</v>
          </cell>
          <cell r="D290" t="str">
            <v>-</v>
          </cell>
          <cell r="E290" t="str">
            <v>-</v>
          </cell>
          <cell r="F290" t="str">
            <v>-</v>
          </cell>
          <cell r="G290" t="str">
            <v>-</v>
          </cell>
          <cell r="H290" t="str">
            <v>-</v>
          </cell>
          <cell r="I290" t="str">
            <v>-</v>
          </cell>
          <cell r="J290" t="str">
            <v>-</v>
          </cell>
          <cell r="K290" t="str">
            <v>-</v>
          </cell>
          <cell r="L290" t="str">
            <v>-</v>
          </cell>
          <cell r="M290" t="str">
            <v>-</v>
          </cell>
          <cell r="N290" t="str">
            <v>-</v>
          </cell>
          <cell r="O290" t="str">
            <v>-</v>
          </cell>
          <cell r="P290" t="str">
            <v>-</v>
          </cell>
          <cell r="Q290" t="str">
            <v>-</v>
          </cell>
          <cell r="R290" t="str">
            <v>-</v>
          </cell>
          <cell r="S290" t="str">
            <v>-</v>
          </cell>
          <cell r="U290">
            <v>0</v>
          </cell>
          <cell r="V290">
            <v>0</v>
          </cell>
        </row>
        <row r="291">
          <cell r="B291" t="str">
            <v>Sjöbo</v>
          </cell>
          <cell r="C291">
            <v>2013</v>
          </cell>
          <cell r="D291">
            <v>25.7</v>
          </cell>
          <cell r="E291">
            <v>12.8</v>
          </cell>
          <cell r="F291">
            <v>4.5</v>
          </cell>
          <cell r="G291">
            <v>0.4</v>
          </cell>
          <cell r="H291" t="str">
            <v>ET</v>
          </cell>
          <cell r="I291">
            <v>7.9</v>
          </cell>
          <cell r="J291" t="str">
            <v>ET</v>
          </cell>
          <cell r="K291" t="str">
            <v>ET</v>
          </cell>
          <cell r="L291" t="str">
            <v>ET</v>
          </cell>
          <cell r="M291" t="str">
            <v>ET</v>
          </cell>
          <cell r="N291" t="str">
            <v>-</v>
          </cell>
          <cell r="O291" t="str">
            <v>ET</v>
          </cell>
          <cell r="P291" t="str">
            <v>-</v>
          </cell>
          <cell r="Q291" t="str">
            <v>ET</v>
          </cell>
          <cell r="R291" t="str">
            <v>-</v>
          </cell>
          <cell r="S291" t="str">
            <v>ET</v>
          </cell>
          <cell r="U291">
            <v>25.7</v>
          </cell>
          <cell r="V291">
            <v>0</v>
          </cell>
        </row>
        <row r="292">
          <cell r="B292" t="str">
            <v>Storfors</v>
          </cell>
          <cell r="C292">
            <v>2013</v>
          </cell>
          <cell r="D292">
            <v>17.350999999999999</v>
          </cell>
          <cell r="E292">
            <v>5.5369999999999999</v>
          </cell>
          <cell r="F292">
            <v>8.4000000000000005E-2</v>
          </cell>
          <cell r="G292">
            <v>6.3609999999999998</v>
          </cell>
          <cell r="H292">
            <v>0.6</v>
          </cell>
          <cell r="I292">
            <v>2.4289999999999998</v>
          </cell>
          <cell r="J292">
            <v>2.94</v>
          </cell>
          <cell r="K292" t="str">
            <v>ET</v>
          </cell>
          <cell r="L292" t="str">
            <v>ET</v>
          </cell>
          <cell r="M292" t="str">
            <v>ET</v>
          </cell>
          <cell r="N292" t="str">
            <v>-</v>
          </cell>
          <cell r="O292" t="str">
            <v>ET</v>
          </cell>
          <cell r="P292" t="str">
            <v>-</v>
          </cell>
          <cell r="Q292" t="str">
            <v>ET</v>
          </cell>
          <cell r="R292" t="str">
            <v>-</v>
          </cell>
          <cell r="S292" t="str">
            <v>ET</v>
          </cell>
          <cell r="U292">
            <v>17.350999999999999</v>
          </cell>
          <cell r="V292">
            <v>0</v>
          </cell>
        </row>
        <row r="293">
          <cell r="B293" t="str">
            <v>Sunne</v>
          </cell>
          <cell r="C293">
            <v>2013</v>
          </cell>
          <cell r="D293">
            <v>34.86</v>
          </cell>
          <cell r="E293">
            <v>10.532999999999999</v>
          </cell>
          <cell r="F293">
            <v>3.6230000000000002</v>
          </cell>
          <cell r="G293">
            <v>0</v>
          </cell>
          <cell r="H293" t="str">
            <v>ET</v>
          </cell>
          <cell r="I293">
            <v>7.8019999999999996</v>
          </cell>
          <cell r="J293">
            <v>11.804</v>
          </cell>
          <cell r="K293" t="str">
            <v>ET</v>
          </cell>
          <cell r="L293" t="str">
            <v>ET</v>
          </cell>
          <cell r="M293">
            <v>1.097</v>
          </cell>
          <cell r="N293" t="str">
            <v>-</v>
          </cell>
          <cell r="O293" t="str">
            <v>ET</v>
          </cell>
          <cell r="P293" t="str">
            <v>-</v>
          </cell>
          <cell r="Q293" t="str">
            <v>ET</v>
          </cell>
          <cell r="R293" t="str">
            <v>-</v>
          </cell>
          <cell r="S293" t="str">
            <v>ET</v>
          </cell>
          <cell r="U293">
            <v>34.86</v>
          </cell>
          <cell r="V293">
            <v>0</v>
          </cell>
        </row>
        <row r="294">
          <cell r="B294" t="str">
            <v>Tomelilla</v>
          </cell>
          <cell r="C294">
            <v>2013</v>
          </cell>
          <cell r="D294">
            <v>32</v>
          </cell>
          <cell r="E294">
            <v>14</v>
          </cell>
          <cell r="F294">
            <v>4</v>
          </cell>
          <cell r="G294">
            <v>2.7</v>
          </cell>
          <cell r="H294" t="str">
            <v>ET</v>
          </cell>
          <cell r="I294">
            <v>11.3</v>
          </cell>
          <cell r="J294" t="str">
            <v>ET</v>
          </cell>
          <cell r="K294" t="str">
            <v>ET</v>
          </cell>
          <cell r="L294" t="str">
            <v>ET</v>
          </cell>
          <cell r="M294" t="str">
            <v>ET</v>
          </cell>
          <cell r="N294" t="str">
            <v>-</v>
          </cell>
          <cell r="O294" t="str">
            <v>ET</v>
          </cell>
          <cell r="P294" t="str">
            <v>-</v>
          </cell>
          <cell r="Q294" t="str">
            <v>ET</v>
          </cell>
          <cell r="R294" t="str">
            <v>-</v>
          </cell>
          <cell r="S294" t="str">
            <v>ET</v>
          </cell>
          <cell r="U294">
            <v>32</v>
          </cell>
          <cell r="V294">
            <v>0</v>
          </cell>
        </row>
        <row r="295">
          <cell r="B295" t="str">
            <v>Vadstena</v>
          </cell>
          <cell r="C295">
            <v>2013</v>
          </cell>
          <cell r="D295">
            <v>37.1</v>
          </cell>
          <cell r="E295">
            <v>16.600000000000001</v>
          </cell>
          <cell r="F295">
            <v>4.5999999999999996</v>
          </cell>
          <cell r="G295">
            <v>3.1</v>
          </cell>
          <cell r="H295" t="str">
            <v>ET</v>
          </cell>
          <cell r="I295">
            <v>9.6</v>
          </cell>
          <cell r="J295">
            <v>3.2</v>
          </cell>
          <cell r="K295" t="str">
            <v>ET</v>
          </cell>
          <cell r="L295" t="str">
            <v>ET</v>
          </cell>
          <cell r="M295" t="str">
            <v>ET</v>
          </cell>
          <cell r="N295" t="str">
            <v>-</v>
          </cell>
          <cell r="O295" t="str">
            <v>ET</v>
          </cell>
          <cell r="P295" t="str">
            <v>-</v>
          </cell>
          <cell r="Q295" t="str">
            <v>ET</v>
          </cell>
          <cell r="R295" t="str">
            <v>-</v>
          </cell>
          <cell r="S295" t="str">
            <v>ET</v>
          </cell>
          <cell r="U295">
            <v>37.1</v>
          </cell>
          <cell r="V295">
            <v>0</v>
          </cell>
        </row>
        <row r="296">
          <cell r="B296" t="str">
            <v>Vansbro</v>
          </cell>
          <cell r="C296">
            <v>2013</v>
          </cell>
          <cell r="D296">
            <v>18.399999999999999</v>
          </cell>
          <cell r="E296">
            <v>5.7549999999999999</v>
          </cell>
          <cell r="F296">
            <v>1.9970000000000001</v>
          </cell>
          <cell r="G296">
            <v>2.6539999999999999</v>
          </cell>
          <cell r="H296" t="str">
            <v>ET</v>
          </cell>
          <cell r="I296">
            <v>5.9219999999999997</v>
          </cell>
          <cell r="J296">
            <v>2.85</v>
          </cell>
          <cell r="K296" t="str">
            <v>ET</v>
          </cell>
          <cell r="L296" t="str">
            <v>ET</v>
          </cell>
          <cell r="M296" t="str">
            <v>ET</v>
          </cell>
          <cell r="N296" t="str">
            <v>-</v>
          </cell>
          <cell r="O296" t="str">
            <v>ET</v>
          </cell>
          <cell r="P296" t="str">
            <v>-</v>
          </cell>
          <cell r="Q296" t="str">
            <v>ET</v>
          </cell>
          <cell r="R296" t="str">
            <v>-</v>
          </cell>
          <cell r="S296" t="str">
            <v>ET</v>
          </cell>
          <cell r="U296">
            <v>18.399999999999999</v>
          </cell>
          <cell r="V296">
            <v>0</v>
          </cell>
        </row>
        <row r="297">
          <cell r="B297" t="str">
            <v>Vingåker</v>
          </cell>
          <cell r="C297">
            <v>2013</v>
          </cell>
          <cell r="D297">
            <v>24.1</v>
          </cell>
          <cell r="E297">
            <v>11</v>
          </cell>
          <cell r="F297">
            <v>1.2</v>
          </cell>
          <cell r="G297">
            <v>0.1</v>
          </cell>
          <cell r="H297" t="str">
            <v>ET</v>
          </cell>
          <cell r="I297">
            <v>6.6</v>
          </cell>
          <cell r="J297">
            <v>5.2</v>
          </cell>
          <cell r="K297">
            <v>0</v>
          </cell>
          <cell r="L297">
            <v>0</v>
          </cell>
          <cell r="M297">
            <v>0</v>
          </cell>
          <cell r="N297" t="str">
            <v>-</v>
          </cell>
          <cell r="O297" t="str">
            <v>ET</v>
          </cell>
          <cell r="P297" t="str">
            <v>-</v>
          </cell>
          <cell r="Q297" t="str">
            <v>ET</v>
          </cell>
          <cell r="R297" t="str">
            <v>-</v>
          </cell>
          <cell r="S297" t="str">
            <v>ET</v>
          </cell>
          <cell r="U297">
            <v>24.1</v>
          </cell>
          <cell r="V297">
            <v>0</v>
          </cell>
        </row>
        <row r="298">
          <cell r="B298" t="str">
            <v>Vårgårda</v>
          </cell>
          <cell r="C298">
            <v>2013</v>
          </cell>
          <cell r="D298" t="str">
            <v>-</v>
          </cell>
          <cell r="E298" t="str">
            <v>-</v>
          </cell>
          <cell r="F298" t="str">
            <v>-</v>
          </cell>
          <cell r="G298" t="str">
            <v>-</v>
          </cell>
          <cell r="H298" t="str">
            <v>-</v>
          </cell>
          <cell r="I298" t="str">
            <v>-</v>
          </cell>
          <cell r="J298" t="str">
            <v>-</v>
          </cell>
          <cell r="K298" t="str">
            <v>-</v>
          </cell>
          <cell r="L298" t="str">
            <v>-</v>
          </cell>
          <cell r="M298" t="str">
            <v>-</v>
          </cell>
          <cell r="N298" t="str">
            <v>-</v>
          </cell>
          <cell r="O298" t="str">
            <v>-</v>
          </cell>
          <cell r="P298" t="str">
            <v>-</v>
          </cell>
          <cell r="Q298" t="str">
            <v>-</v>
          </cell>
          <cell r="R298" t="str">
            <v>-</v>
          </cell>
          <cell r="S298" t="str">
            <v>-</v>
          </cell>
          <cell r="U298">
            <v>0</v>
          </cell>
          <cell r="V298">
            <v>0</v>
          </cell>
        </row>
        <row r="299">
          <cell r="B299" t="str">
            <v>Västerdala,samma nät som Vansbro. Ta bort detta.</v>
          </cell>
          <cell r="C299">
            <v>2013</v>
          </cell>
          <cell r="D299" t="str">
            <v>-</v>
          </cell>
          <cell r="E299" t="str">
            <v>-</v>
          </cell>
          <cell r="F299" t="str">
            <v>-</v>
          </cell>
          <cell r="G299" t="str">
            <v>-</v>
          </cell>
          <cell r="H299" t="str">
            <v>-</v>
          </cell>
          <cell r="I299" t="str">
            <v>-</v>
          </cell>
          <cell r="J299" t="str">
            <v>-</v>
          </cell>
          <cell r="K299" t="str">
            <v>-</v>
          </cell>
          <cell r="L299" t="str">
            <v>-</v>
          </cell>
          <cell r="M299" t="str">
            <v>-</v>
          </cell>
          <cell r="N299" t="str">
            <v>-</v>
          </cell>
          <cell r="O299" t="str">
            <v>-</v>
          </cell>
          <cell r="P299" t="str">
            <v>-</v>
          </cell>
          <cell r="Q299" t="str">
            <v>-</v>
          </cell>
          <cell r="R299" t="str">
            <v>-</v>
          </cell>
          <cell r="S299" t="str">
            <v>-</v>
          </cell>
          <cell r="U299">
            <v>0</v>
          </cell>
          <cell r="V299">
            <v>0</v>
          </cell>
        </row>
        <row r="300">
          <cell r="B300" t="str">
            <v>Älvdalen</v>
          </cell>
          <cell r="C300">
            <v>2013</v>
          </cell>
          <cell r="D300">
            <v>6.1740000000000004</v>
          </cell>
          <cell r="E300">
            <v>1.359</v>
          </cell>
          <cell r="F300">
            <v>0.11600000000000001</v>
          </cell>
          <cell r="G300" t="str">
            <v>ET</v>
          </cell>
          <cell r="H300" t="str">
            <v>ET</v>
          </cell>
          <cell r="I300">
            <v>3.6720000000000002</v>
          </cell>
          <cell r="J300">
            <v>0.96099999999999997</v>
          </cell>
          <cell r="K300" t="str">
            <v>ET</v>
          </cell>
          <cell r="L300" t="str">
            <v>ET</v>
          </cell>
          <cell r="M300" t="str">
            <v>ET</v>
          </cell>
          <cell r="N300" t="str">
            <v>-</v>
          </cell>
          <cell r="O300" t="str">
            <v>ET</v>
          </cell>
          <cell r="P300" t="str">
            <v>-</v>
          </cell>
          <cell r="Q300" t="str">
            <v>ET</v>
          </cell>
          <cell r="R300" t="str">
            <v>-</v>
          </cell>
          <cell r="S300" t="str">
            <v>ET</v>
          </cell>
          <cell r="U300">
            <v>6.1740000000000004</v>
          </cell>
          <cell r="V300">
            <v>0</v>
          </cell>
        </row>
        <row r="301">
          <cell r="B301" t="str">
            <v>Bräkne-Hoby</v>
          </cell>
          <cell r="C301">
            <v>2013</v>
          </cell>
          <cell r="D301">
            <v>15.4</v>
          </cell>
          <cell r="E301">
            <v>2.5</v>
          </cell>
          <cell r="F301">
            <v>4.0999999999999996</v>
          </cell>
          <cell r="G301">
            <v>2.7</v>
          </cell>
          <cell r="H301">
            <v>0</v>
          </cell>
          <cell r="I301">
            <v>6.1</v>
          </cell>
          <cell r="J301" t="str">
            <v>ET</v>
          </cell>
          <cell r="K301">
            <v>0</v>
          </cell>
          <cell r="L301" t="str">
            <v>ET</v>
          </cell>
          <cell r="M301" t="str">
            <v>ET</v>
          </cell>
          <cell r="N301" t="str">
            <v>-</v>
          </cell>
          <cell r="O301" t="str">
            <v>ET</v>
          </cell>
          <cell r="P301" t="str">
            <v>-</v>
          </cell>
          <cell r="Q301" t="str">
            <v>ET</v>
          </cell>
          <cell r="R301" t="str">
            <v>-</v>
          </cell>
          <cell r="S301" t="str">
            <v>ET</v>
          </cell>
          <cell r="U301">
            <v>15.4</v>
          </cell>
          <cell r="V301">
            <v>0</v>
          </cell>
        </row>
        <row r="302">
          <cell r="B302" t="str">
            <v>Ronneby-Kallinge</v>
          </cell>
          <cell r="C302">
            <v>2013</v>
          </cell>
          <cell r="D302">
            <v>94</v>
          </cell>
          <cell r="E302">
            <v>37.6</v>
          </cell>
          <cell r="F302">
            <v>8.1</v>
          </cell>
          <cell r="G302">
            <v>16.8</v>
          </cell>
          <cell r="H302">
            <v>0</v>
          </cell>
          <cell r="I302">
            <v>30.8</v>
          </cell>
          <cell r="J302" t="str">
            <v>ET</v>
          </cell>
          <cell r="K302">
            <v>0</v>
          </cell>
          <cell r="L302">
            <v>0.7</v>
          </cell>
          <cell r="M302" t="str">
            <v>ET</v>
          </cell>
          <cell r="N302" t="str">
            <v>-</v>
          </cell>
          <cell r="O302" t="str">
            <v>ET</v>
          </cell>
          <cell r="P302" t="str">
            <v>-</v>
          </cell>
          <cell r="Q302" t="str">
            <v>ET</v>
          </cell>
          <cell r="R302" t="str">
            <v>-</v>
          </cell>
          <cell r="S302" t="str">
            <v>ET</v>
          </cell>
          <cell r="U302">
            <v>94</v>
          </cell>
          <cell r="V302">
            <v>0</v>
          </cell>
        </row>
        <row r="303">
          <cell r="B303" t="str">
            <v>Rättvik</v>
          </cell>
          <cell r="C303">
            <v>2013</v>
          </cell>
          <cell r="D303">
            <v>46.3</v>
          </cell>
          <cell r="E303">
            <v>18.2</v>
          </cell>
          <cell r="F303">
            <v>8.5</v>
          </cell>
          <cell r="G303">
            <v>1</v>
          </cell>
          <cell r="H303" t="str">
            <v>ET</v>
          </cell>
          <cell r="I303">
            <v>9.1999999999999993</v>
          </cell>
          <cell r="J303">
            <v>8.5</v>
          </cell>
          <cell r="K303" t="str">
            <v>ET</v>
          </cell>
          <cell r="L303">
            <v>0</v>
          </cell>
          <cell r="M303">
            <v>0.9</v>
          </cell>
          <cell r="N303" t="str">
            <v>-</v>
          </cell>
          <cell r="O303" t="str">
            <v>ET</v>
          </cell>
          <cell r="P303" t="str">
            <v>-</v>
          </cell>
          <cell r="Q303" t="str">
            <v>ET</v>
          </cell>
          <cell r="R303" t="str">
            <v>-</v>
          </cell>
          <cell r="S303" t="str">
            <v>ET</v>
          </cell>
          <cell r="U303">
            <v>46.3</v>
          </cell>
          <cell r="V303">
            <v>0</v>
          </cell>
        </row>
        <row r="304">
          <cell r="B304" t="str">
            <v>Heby</v>
          </cell>
          <cell r="C304">
            <v>2013</v>
          </cell>
          <cell r="D304" t="str">
            <v>ET</v>
          </cell>
          <cell r="E304" t="str">
            <v>ET</v>
          </cell>
          <cell r="F304" t="str">
            <v>ET</v>
          </cell>
          <cell r="G304" t="str">
            <v>ET</v>
          </cell>
          <cell r="H304" t="str">
            <v>ET</v>
          </cell>
          <cell r="I304" t="str">
            <v>ET</v>
          </cell>
          <cell r="J304" t="str">
            <v>ET</v>
          </cell>
          <cell r="K304" t="str">
            <v>ET</v>
          </cell>
          <cell r="L304" t="str">
            <v>ET</v>
          </cell>
          <cell r="M304" t="str">
            <v>ET</v>
          </cell>
          <cell r="N304" t="str">
            <v>-</v>
          </cell>
          <cell r="O304" t="str">
            <v>ET</v>
          </cell>
          <cell r="P304" t="str">
            <v>-</v>
          </cell>
          <cell r="Q304" t="str">
            <v>ET</v>
          </cell>
          <cell r="R304" t="str">
            <v>-</v>
          </cell>
          <cell r="S304" t="str">
            <v>ET</v>
          </cell>
          <cell r="U304">
            <v>0</v>
          </cell>
          <cell r="V304">
            <v>0</v>
          </cell>
        </row>
        <row r="305">
          <cell r="B305" t="str">
            <v>Morgongåva</v>
          </cell>
          <cell r="C305">
            <v>2013</v>
          </cell>
          <cell r="D305" t="str">
            <v>ET</v>
          </cell>
          <cell r="E305" t="str">
            <v>ET</v>
          </cell>
          <cell r="F305" t="str">
            <v>ET</v>
          </cell>
          <cell r="G305" t="str">
            <v>ET</v>
          </cell>
          <cell r="H305" t="str">
            <v>ET</v>
          </cell>
          <cell r="I305" t="str">
            <v>ET</v>
          </cell>
          <cell r="J305" t="str">
            <v>ET</v>
          </cell>
          <cell r="K305" t="str">
            <v>ET</v>
          </cell>
          <cell r="L305" t="str">
            <v>ET</v>
          </cell>
          <cell r="M305" t="str">
            <v>ET</v>
          </cell>
          <cell r="N305" t="str">
            <v>-</v>
          </cell>
          <cell r="O305" t="str">
            <v>ET</v>
          </cell>
          <cell r="P305" t="str">
            <v>-</v>
          </cell>
          <cell r="Q305" t="str">
            <v>ET</v>
          </cell>
          <cell r="R305" t="str">
            <v>-</v>
          </cell>
          <cell r="S305" t="str">
            <v>ET</v>
          </cell>
          <cell r="U305">
            <v>0</v>
          </cell>
          <cell r="V305">
            <v>0</v>
          </cell>
        </row>
        <row r="306">
          <cell r="B306" t="str">
            <v>Sala-Heby</v>
          </cell>
          <cell r="C306">
            <v>2013</v>
          </cell>
          <cell r="D306">
            <v>149.69999999999999</v>
          </cell>
          <cell r="E306">
            <v>75</v>
          </cell>
          <cell r="F306">
            <v>17.899999999999999</v>
          </cell>
          <cell r="G306">
            <v>5.8</v>
          </cell>
          <cell r="H306" t="str">
            <v>ET</v>
          </cell>
          <cell r="I306">
            <v>42.3</v>
          </cell>
          <cell r="J306">
            <v>26.2</v>
          </cell>
          <cell r="K306">
            <v>1</v>
          </cell>
          <cell r="L306">
            <v>1.3</v>
          </cell>
          <cell r="M306" t="str">
            <v>DS</v>
          </cell>
          <cell r="N306" t="str">
            <v>-</v>
          </cell>
          <cell r="O306" t="str">
            <v>ET</v>
          </cell>
          <cell r="P306" t="str">
            <v>-</v>
          </cell>
          <cell r="Q306" t="str">
            <v>ET</v>
          </cell>
          <cell r="R306" t="str">
            <v>-</v>
          </cell>
          <cell r="S306" t="str">
            <v>ET</v>
          </cell>
          <cell r="U306">
            <v>149.69999999999999</v>
          </cell>
          <cell r="V306">
            <v>0</v>
          </cell>
        </row>
        <row r="307">
          <cell r="B307" t="str">
            <v>Tärnsjö</v>
          </cell>
          <cell r="C307">
            <v>2013</v>
          </cell>
          <cell r="D307" t="str">
            <v>ET</v>
          </cell>
          <cell r="E307" t="str">
            <v>ET</v>
          </cell>
          <cell r="F307" t="str">
            <v>ET</v>
          </cell>
          <cell r="G307" t="str">
            <v>ET</v>
          </cell>
          <cell r="H307" t="str">
            <v>ET</v>
          </cell>
          <cell r="I307" t="str">
            <v>ET</v>
          </cell>
          <cell r="J307" t="str">
            <v>ET</v>
          </cell>
          <cell r="K307" t="str">
            <v>ET</v>
          </cell>
          <cell r="L307" t="str">
            <v>ET</v>
          </cell>
          <cell r="M307" t="str">
            <v>ET</v>
          </cell>
          <cell r="N307" t="str">
            <v>-</v>
          </cell>
          <cell r="O307" t="str">
            <v>ET</v>
          </cell>
          <cell r="P307" t="str">
            <v>-</v>
          </cell>
          <cell r="Q307" t="str">
            <v>ET</v>
          </cell>
          <cell r="R307" t="str">
            <v>-</v>
          </cell>
          <cell r="S307" t="str">
            <v>ET</v>
          </cell>
          <cell r="U307">
            <v>0</v>
          </cell>
          <cell r="V307">
            <v>0</v>
          </cell>
        </row>
        <row r="308">
          <cell r="B308" t="str">
            <v>Östervåla</v>
          </cell>
          <cell r="C308">
            <v>2013</v>
          </cell>
          <cell r="D308" t="str">
            <v>ET</v>
          </cell>
          <cell r="E308" t="str">
            <v>ET</v>
          </cell>
          <cell r="F308" t="str">
            <v>ET</v>
          </cell>
          <cell r="G308" t="str">
            <v>ET</v>
          </cell>
          <cell r="H308" t="str">
            <v>ET</v>
          </cell>
          <cell r="I308" t="str">
            <v>ET</v>
          </cell>
          <cell r="J308" t="str">
            <v>ET</v>
          </cell>
          <cell r="K308" t="str">
            <v>ET</v>
          </cell>
          <cell r="L308" t="str">
            <v>ET</v>
          </cell>
          <cell r="M308" t="str">
            <v>ET</v>
          </cell>
          <cell r="N308" t="str">
            <v>-</v>
          </cell>
          <cell r="O308" t="str">
            <v>ET</v>
          </cell>
          <cell r="P308" t="str">
            <v>-</v>
          </cell>
          <cell r="Q308" t="str">
            <v>ET</v>
          </cell>
          <cell r="R308" t="str">
            <v>-</v>
          </cell>
          <cell r="S308" t="str">
            <v>ET</v>
          </cell>
          <cell r="U308">
            <v>0</v>
          </cell>
          <cell r="V308">
            <v>0</v>
          </cell>
        </row>
        <row r="309">
          <cell r="B309" t="str">
            <v>Sandviken</v>
          </cell>
          <cell r="C309">
            <v>2013</v>
          </cell>
          <cell r="D309">
            <v>223.4</v>
          </cell>
          <cell r="E309">
            <v>105.2</v>
          </cell>
          <cell r="F309">
            <v>39.799999999999997</v>
          </cell>
          <cell r="G309" t="str">
            <v>DS</v>
          </cell>
          <cell r="H309">
            <v>0</v>
          </cell>
          <cell r="I309" t="str">
            <v>DS</v>
          </cell>
          <cell r="J309">
            <v>77.2</v>
          </cell>
          <cell r="K309">
            <v>1.2</v>
          </cell>
          <cell r="L309" t="str">
            <v>DS</v>
          </cell>
          <cell r="M309" t="str">
            <v>DS</v>
          </cell>
          <cell r="N309" t="str">
            <v>-</v>
          </cell>
          <cell r="O309" t="str">
            <v>ET</v>
          </cell>
          <cell r="P309" t="str">
            <v>-</v>
          </cell>
          <cell r="Q309" t="str">
            <v>ET</v>
          </cell>
          <cell r="R309" t="str">
            <v>-</v>
          </cell>
          <cell r="S309" t="str">
            <v>ET</v>
          </cell>
          <cell r="U309">
            <v>223.4</v>
          </cell>
          <cell r="V309">
            <v>0</v>
          </cell>
        </row>
        <row r="310">
          <cell r="B310" t="str">
            <v>Skara</v>
          </cell>
          <cell r="C310">
            <v>2013</v>
          </cell>
          <cell r="D310">
            <v>86.2</v>
          </cell>
          <cell r="E310">
            <v>47</v>
          </cell>
          <cell r="F310">
            <v>5.4</v>
          </cell>
          <cell r="G310">
            <v>7.34</v>
          </cell>
          <cell r="H310">
            <v>0</v>
          </cell>
          <cell r="I310">
            <v>8.8000000000000007</v>
          </cell>
          <cell r="J310">
            <v>16.5</v>
          </cell>
          <cell r="K310">
            <v>0</v>
          </cell>
          <cell r="L310">
            <v>1.17</v>
          </cell>
          <cell r="M310">
            <v>0</v>
          </cell>
          <cell r="N310" t="str">
            <v>-</v>
          </cell>
          <cell r="O310" t="str">
            <v>ET</v>
          </cell>
          <cell r="P310" t="str">
            <v>-</v>
          </cell>
          <cell r="Q310" t="str">
            <v>ET</v>
          </cell>
          <cell r="R310" t="str">
            <v>-</v>
          </cell>
          <cell r="S310" t="str">
            <v>ET</v>
          </cell>
          <cell r="U310">
            <v>86.2</v>
          </cell>
          <cell r="V310">
            <v>0</v>
          </cell>
        </row>
        <row r="311">
          <cell r="B311" t="str">
            <v>Boliden</v>
          </cell>
          <cell r="C311">
            <v>2013</v>
          </cell>
          <cell r="D311">
            <v>8.0299999999999994</v>
          </cell>
          <cell r="E311">
            <v>4.7709999999999999</v>
          </cell>
          <cell r="F311">
            <v>0.36399999999999999</v>
          </cell>
          <cell r="G311">
            <v>0.255</v>
          </cell>
          <cell r="H311" t="str">
            <v>ET</v>
          </cell>
          <cell r="I311">
            <v>2.0270000000000001</v>
          </cell>
          <cell r="J311">
            <v>0.61299999999999999</v>
          </cell>
          <cell r="K311" t="str">
            <v>ET</v>
          </cell>
          <cell r="L311" t="str">
            <v>ET</v>
          </cell>
          <cell r="M311" t="str">
            <v>ET</v>
          </cell>
          <cell r="N311" t="str">
            <v>-</v>
          </cell>
          <cell r="O311" t="str">
            <v>ET</v>
          </cell>
          <cell r="P311" t="str">
            <v>-</v>
          </cell>
          <cell r="Q311" t="str">
            <v>ET</v>
          </cell>
          <cell r="R311" t="str">
            <v>-</v>
          </cell>
          <cell r="S311" t="str">
            <v>ET</v>
          </cell>
          <cell r="U311">
            <v>8.0299999999999994</v>
          </cell>
          <cell r="V311">
            <v>0</v>
          </cell>
        </row>
        <row r="312">
          <cell r="B312" t="str">
            <v>Bureå</v>
          </cell>
          <cell r="C312">
            <v>2013</v>
          </cell>
          <cell r="D312">
            <v>7.8897000000000004</v>
          </cell>
          <cell r="E312">
            <v>1.407</v>
          </cell>
          <cell r="F312">
            <v>1.0840000000000001</v>
          </cell>
          <cell r="G312">
            <v>0</v>
          </cell>
          <cell r="H312" t="str">
            <v>ET</v>
          </cell>
          <cell r="I312">
            <v>4.38</v>
          </cell>
          <cell r="J312">
            <v>1.018</v>
          </cell>
          <cell r="K312" t="str">
            <v>ET</v>
          </cell>
          <cell r="L312" t="str">
            <v>ET</v>
          </cell>
          <cell r="M312" t="str">
            <v>ET</v>
          </cell>
          <cell r="N312" t="str">
            <v>-</v>
          </cell>
          <cell r="O312" t="str">
            <v>ET</v>
          </cell>
          <cell r="P312" t="str">
            <v>-</v>
          </cell>
          <cell r="Q312" t="str">
            <v>ET</v>
          </cell>
          <cell r="R312" t="str">
            <v>-</v>
          </cell>
          <cell r="S312" t="str">
            <v>ET</v>
          </cell>
          <cell r="U312">
            <v>7.8897000000000004</v>
          </cell>
          <cell r="V312">
            <v>0</v>
          </cell>
        </row>
        <row r="313">
          <cell r="B313" t="str">
            <v>Burträsk</v>
          </cell>
          <cell r="C313">
            <v>2013</v>
          </cell>
          <cell r="D313">
            <v>14.098000000000001</v>
          </cell>
          <cell r="E313">
            <v>2.456</v>
          </cell>
          <cell r="F313">
            <v>3.0289999999999999</v>
          </cell>
          <cell r="G313">
            <v>2.5230000000000001</v>
          </cell>
          <cell r="H313">
            <v>0</v>
          </cell>
          <cell r="I313">
            <v>5.3529999999999998</v>
          </cell>
          <cell r="J313">
            <v>0.73599999999999999</v>
          </cell>
          <cell r="K313" t="str">
            <v>ET</v>
          </cell>
          <cell r="L313" t="str">
            <v>ET</v>
          </cell>
          <cell r="M313" t="str">
            <v>ET</v>
          </cell>
          <cell r="N313" t="str">
            <v>-</v>
          </cell>
          <cell r="O313" t="str">
            <v>ET</v>
          </cell>
          <cell r="P313" t="str">
            <v>-</v>
          </cell>
          <cell r="Q313" t="str">
            <v>ET</v>
          </cell>
          <cell r="R313" t="str">
            <v>-</v>
          </cell>
          <cell r="S313" t="str">
            <v>ET</v>
          </cell>
          <cell r="U313">
            <v>14.098000000000001</v>
          </cell>
          <cell r="V313">
            <v>0</v>
          </cell>
        </row>
        <row r="314">
          <cell r="B314" t="str">
            <v>Byske</v>
          </cell>
          <cell r="C314">
            <v>2013</v>
          </cell>
          <cell r="D314">
            <v>9.7270000000000003</v>
          </cell>
          <cell r="E314">
            <v>2.621</v>
          </cell>
          <cell r="F314">
            <v>0.53700000000000003</v>
          </cell>
          <cell r="G314">
            <v>3.7120000000000002</v>
          </cell>
          <cell r="H314" t="str">
            <v>ET</v>
          </cell>
          <cell r="I314">
            <v>2.665</v>
          </cell>
          <cell r="J314">
            <v>0.191</v>
          </cell>
          <cell r="K314" t="str">
            <v>ET</v>
          </cell>
          <cell r="L314" t="str">
            <v>ET</v>
          </cell>
          <cell r="M314" t="str">
            <v>ET</v>
          </cell>
          <cell r="N314" t="str">
            <v>-</v>
          </cell>
          <cell r="O314" t="str">
            <v>ET</v>
          </cell>
          <cell r="P314" t="str">
            <v>-</v>
          </cell>
          <cell r="Q314" t="str">
            <v>ET</v>
          </cell>
          <cell r="R314" t="str">
            <v>-</v>
          </cell>
          <cell r="S314" t="str">
            <v>ET</v>
          </cell>
          <cell r="U314">
            <v>9.7270000000000003</v>
          </cell>
          <cell r="V314">
            <v>0</v>
          </cell>
        </row>
        <row r="315">
          <cell r="B315" t="str">
            <v>Jörn</v>
          </cell>
          <cell r="C315">
            <v>2013</v>
          </cell>
          <cell r="D315">
            <v>5.681</v>
          </cell>
          <cell r="E315">
            <v>1.948</v>
          </cell>
          <cell r="F315">
            <v>0.317</v>
          </cell>
          <cell r="G315" t="str">
            <v>ET</v>
          </cell>
          <cell r="H315" t="str">
            <v>ET</v>
          </cell>
          <cell r="I315">
            <v>2.36</v>
          </cell>
          <cell r="J315">
            <v>1.0549999999999999</v>
          </cell>
          <cell r="K315" t="str">
            <v>ET</v>
          </cell>
          <cell r="L315" t="str">
            <v>ET</v>
          </cell>
          <cell r="M315" t="str">
            <v>ET</v>
          </cell>
          <cell r="N315" t="str">
            <v>-</v>
          </cell>
          <cell r="O315" t="str">
            <v>ET</v>
          </cell>
          <cell r="P315" t="str">
            <v>-</v>
          </cell>
          <cell r="Q315" t="str">
            <v>ET</v>
          </cell>
          <cell r="R315" t="str">
            <v>-</v>
          </cell>
          <cell r="S315" t="str">
            <v>ET</v>
          </cell>
          <cell r="U315">
            <v>5.681</v>
          </cell>
          <cell r="V315">
            <v>0</v>
          </cell>
        </row>
        <row r="316">
          <cell r="B316" t="str">
            <v>Kristineberg - Ej Fjärrvärme</v>
          </cell>
          <cell r="C316">
            <v>2013</v>
          </cell>
          <cell r="D316" t="str">
            <v>-</v>
          </cell>
          <cell r="E316" t="str">
            <v>-</v>
          </cell>
          <cell r="F316" t="str">
            <v>-</v>
          </cell>
          <cell r="G316" t="str">
            <v>-</v>
          </cell>
          <cell r="H316" t="str">
            <v>-</v>
          </cell>
          <cell r="I316" t="str">
            <v>-</v>
          </cell>
          <cell r="J316" t="str">
            <v>-</v>
          </cell>
          <cell r="K316" t="str">
            <v>-</v>
          </cell>
          <cell r="L316" t="str">
            <v>-</v>
          </cell>
          <cell r="M316" t="str">
            <v>-</v>
          </cell>
          <cell r="N316" t="str">
            <v>-</v>
          </cell>
          <cell r="O316" t="str">
            <v>-</v>
          </cell>
          <cell r="P316" t="str">
            <v>-</v>
          </cell>
          <cell r="Q316" t="str">
            <v>-</v>
          </cell>
          <cell r="R316" t="str">
            <v>-</v>
          </cell>
          <cell r="S316" t="str">
            <v>-</v>
          </cell>
          <cell r="U316">
            <v>0</v>
          </cell>
          <cell r="V316">
            <v>0</v>
          </cell>
        </row>
        <row r="317">
          <cell r="B317" t="str">
            <v>Kåge</v>
          </cell>
          <cell r="C317">
            <v>2013</v>
          </cell>
          <cell r="D317">
            <v>4.9080000000000004</v>
          </cell>
          <cell r="E317">
            <v>2.5459999999999998</v>
          </cell>
          <cell r="F317">
            <v>0.47599999999999998</v>
          </cell>
          <cell r="G317">
            <v>0</v>
          </cell>
          <cell r="H317" t="str">
            <v>ET</v>
          </cell>
          <cell r="I317">
            <v>1.5529999999999999</v>
          </cell>
          <cell r="J317">
            <v>0.33200000000000002</v>
          </cell>
          <cell r="K317">
            <v>0</v>
          </cell>
          <cell r="L317" t="str">
            <v>ET</v>
          </cell>
          <cell r="M317" t="str">
            <v>ET</v>
          </cell>
          <cell r="N317" t="str">
            <v>-</v>
          </cell>
          <cell r="O317" t="str">
            <v>ET</v>
          </cell>
          <cell r="P317" t="str">
            <v>-</v>
          </cell>
          <cell r="Q317" t="str">
            <v>ET</v>
          </cell>
          <cell r="R317" t="str">
            <v>-</v>
          </cell>
          <cell r="S317" t="str">
            <v>ET</v>
          </cell>
          <cell r="U317">
            <v>4.9080000000000004</v>
          </cell>
          <cell r="V317">
            <v>0</v>
          </cell>
        </row>
        <row r="318">
          <cell r="B318" t="str">
            <v>Lidbacken</v>
          </cell>
          <cell r="C318">
            <v>2013</v>
          </cell>
          <cell r="D318">
            <v>2.87</v>
          </cell>
          <cell r="E318" t="str">
            <v>ET</v>
          </cell>
          <cell r="F318" t="str">
            <v>ET</v>
          </cell>
          <cell r="G318">
            <v>2.359</v>
          </cell>
          <cell r="H318" t="str">
            <v>ET</v>
          </cell>
          <cell r="I318">
            <v>0.44500000000000001</v>
          </cell>
          <cell r="J318">
            <v>6.6000000000000003E-2</v>
          </cell>
          <cell r="K318" t="str">
            <v>ET</v>
          </cell>
          <cell r="L318" t="str">
            <v>ET</v>
          </cell>
          <cell r="M318" t="str">
            <v>ET</v>
          </cell>
          <cell r="N318" t="str">
            <v>-</v>
          </cell>
          <cell r="O318" t="str">
            <v>ET</v>
          </cell>
          <cell r="P318" t="str">
            <v>-</v>
          </cell>
          <cell r="Q318" t="str">
            <v>ET</v>
          </cell>
          <cell r="R318" t="str">
            <v>-</v>
          </cell>
          <cell r="S318" t="str">
            <v>ET</v>
          </cell>
          <cell r="U318">
            <v>2.87</v>
          </cell>
          <cell r="V318">
            <v>0</v>
          </cell>
        </row>
        <row r="319">
          <cell r="B319" t="str">
            <v>Lycksele</v>
          </cell>
          <cell r="C319">
            <v>2013</v>
          </cell>
          <cell r="D319">
            <v>102.925</v>
          </cell>
          <cell r="E319">
            <v>31.422999999999998</v>
          </cell>
          <cell r="F319">
            <v>23.228999999999999</v>
          </cell>
          <cell r="G319">
            <v>8.7189999999999994</v>
          </cell>
          <cell r="H319">
            <v>0</v>
          </cell>
          <cell r="I319">
            <v>18.649000000000001</v>
          </cell>
          <cell r="J319">
            <v>20.905000000000001</v>
          </cell>
          <cell r="K319" t="str">
            <v>ET</v>
          </cell>
          <cell r="L319" t="str">
            <v>ET</v>
          </cell>
          <cell r="M319" t="str">
            <v>ET</v>
          </cell>
          <cell r="N319" t="str">
            <v>-</v>
          </cell>
          <cell r="O319" t="str">
            <v>ET</v>
          </cell>
          <cell r="P319" t="str">
            <v>-</v>
          </cell>
          <cell r="Q319" t="str">
            <v>ET</v>
          </cell>
          <cell r="R319" t="str">
            <v>-</v>
          </cell>
          <cell r="S319" t="str">
            <v>ET</v>
          </cell>
          <cell r="U319">
            <v>102.925</v>
          </cell>
          <cell r="V319">
            <v>0</v>
          </cell>
        </row>
        <row r="320">
          <cell r="B320" t="str">
            <v>Lövånger</v>
          </cell>
          <cell r="C320">
            <v>2013</v>
          </cell>
          <cell r="D320">
            <v>1.97</v>
          </cell>
          <cell r="E320">
            <v>0.43</v>
          </cell>
          <cell r="F320">
            <v>0.14000000000000001</v>
          </cell>
          <cell r="G320" t="str">
            <v>ET</v>
          </cell>
          <cell r="H320" t="str">
            <v>ET</v>
          </cell>
          <cell r="I320">
            <v>1.34</v>
          </cell>
          <cell r="J320">
            <v>5.8999999999999997E-2</v>
          </cell>
          <cell r="K320" t="str">
            <v>ET</v>
          </cell>
          <cell r="L320" t="str">
            <v>ET</v>
          </cell>
          <cell r="M320" t="str">
            <v>ET</v>
          </cell>
          <cell r="N320" t="str">
            <v>-</v>
          </cell>
          <cell r="O320" t="str">
            <v>ET</v>
          </cell>
          <cell r="P320" t="str">
            <v>-</v>
          </cell>
          <cell r="Q320" t="str">
            <v>ET</v>
          </cell>
          <cell r="R320" t="str">
            <v>-</v>
          </cell>
          <cell r="S320" t="str">
            <v>ET</v>
          </cell>
          <cell r="U320">
            <v>1.97</v>
          </cell>
          <cell r="V320">
            <v>0</v>
          </cell>
        </row>
        <row r="321">
          <cell r="B321" t="str">
            <v>Malå</v>
          </cell>
          <cell r="C321">
            <v>2013</v>
          </cell>
          <cell r="D321">
            <v>71.888000000000005</v>
          </cell>
          <cell r="E321">
            <v>4.202</v>
          </cell>
          <cell r="F321">
            <v>4.12</v>
          </cell>
          <cell r="G321">
            <v>56.161999999999999</v>
          </cell>
          <cell r="H321" t="str">
            <v>ET</v>
          </cell>
          <cell r="I321">
            <v>4.5650000000000004</v>
          </cell>
          <cell r="J321">
            <v>2.8380000000000001</v>
          </cell>
          <cell r="K321" t="str">
            <v>ET</v>
          </cell>
          <cell r="L321" t="str">
            <v>ET</v>
          </cell>
          <cell r="M321" t="str">
            <v>ET</v>
          </cell>
          <cell r="N321" t="str">
            <v>-</v>
          </cell>
          <cell r="O321" t="str">
            <v>ET</v>
          </cell>
          <cell r="P321" t="str">
            <v>-</v>
          </cell>
          <cell r="Q321" t="str">
            <v>ET</v>
          </cell>
          <cell r="R321" t="str">
            <v>-</v>
          </cell>
          <cell r="S321" t="str">
            <v>ET</v>
          </cell>
          <cell r="U321">
            <v>71.888000000000005</v>
          </cell>
          <cell r="V321">
            <v>0</v>
          </cell>
        </row>
        <row r="322">
          <cell r="B322" t="str">
            <v>Norsjö</v>
          </cell>
          <cell r="C322">
            <v>2013</v>
          </cell>
          <cell r="D322">
            <v>12.398999999999999</v>
          </cell>
          <cell r="E322">
            <v>3.11</v>
          </cell>
          <cell r="F322">
            <v>1.9419999999999999</v>
          </cell>
          <cell r="G322">
            <v>1.9E-2</v>
          </cell>
          <cell r="H322" t="str">
            <v>ET</v>
          </cell>
          <cell r="I322">
            <v>4.9290000000000003</v>
          </cell>
          <cell r="J322">
            <v>2.4</v>
          </cell>
          <cell r="K322" t="str">
            <v>ET</v>
          </cell>
          <cell r="L322" t="str">
            <v>ET</v>
          </cell>
          <cell r="M322" t="str">
            <v>ET</v>
          </cell>
          <cell r="N322" t="str">
            <v>-</v>
          </cell>
          <cell r="O322" t="str">
            <v>ET</v>
          </cell>
          <cell r="P322" t="str">
            <v>-</v>
          </cell>
          <cell r="Q322" t="str">
            <v>ET</v>
          </cell>
          <cell r="R322" t="str">
            <v>-</v>
          </cell>
          <cell r="S322" t="str">
            <v>ET</v>
          </cell>
          <cell r="U322">
            <v>12.398999999999999</v>
          </cell>
          <cell r="V322">
            <v>0</v>
          </cell>
        </row>
        <row r="323">
          <cell r="B323" t="str">
            <v>Robertsfors</v>
          </cell>
          <cell r="C323">
            <v>2013</v>
          </cell>
          <cell r="D323">
            <v>9.2149999999999999</v>
          </cell>
          <cell r="E323">
            <v>1.105</v>
          </cell>
          <cell r="F323">
            <v>0.72199999999999998</v>
          </cell>
          <cell r="G323">
            <v>2.2799999999999998</v>
          </cell>
          <cell r="H323" t="str">
            <v>ET</v>
          </cell>
          <cell r="I323">
            <v>4.5789999999999997</v>
          </cell>
          <cell r="J323">
            <v>0.52900000000000003</v>
          </cell>
          <cell r="K323" t="str">
            <v>ET</v>
          </cell>
          <cell r="L323" t="str">
            <v>ET</v>
          </cell>
          <cell r="M323" t="str">
            <v>ET</v>
          </cell>
          <cell r="N323" t="str">
            <v>-</v>
          </cell>
          <cell r="O323" t="str">
            <v>ET</v>
          </cell>
          <cell r="P323" t="str">
            <v>-</v>
          </cell>
          <cell r="Q323" t="str">
            <v>ET</v>
          </cell>
          <cell r="R323" t="str">
            <v>-</v>
          </cell>
          <cell r="S323" t="str">
            <v>ET</v>
          </cell>
          <cell r="U323">
            <v>9.2149999999999999</v>
          </cell>
          <cell r="V323">
            <v>0</v>
          </cell>
        </row>
        <row r="324">
          <cell r="B324" t="str">
            <v>Skellefteå</v>
          </cell>
          <cell r="C324">
            <v>2013</v>
          </cell>
          <cell r="D324">
            <v>316.14100000000002</v>
          </cell>
          <cell r="E324">
            <v>125.712</v>
          </cell>
          <cell r="F324">
            <v>49.673999999999999</v>
          </cell>
          <cell r="G324">
            <v>27.36</v>
          </cell>
          <cell r="H324" t="str">
            <v>ET</v>
          </cell>
          <cell r="I324">
            <v>60.109000000000002</v>
          </cell>
          <cell r="J324">
            <v>49.716000000000001</v>
          </cell>
          <cell r="K324">
            <v>3.57</v>
          </cell>
          <cell r="L324" t="str">
            <v>ET</v>
          </cell>
          <cell r="M324" t="str">
            <v>ET</v>
          </cell>
          <cell r="N324" t="str">
            <v>-</v>
          </cell>
          <cell r="O324" t="str">
            <v>ET</v>
          </cell>
          <cell r="P324" t="str">
            <v>-</v>
          </cell>
          <cell r="Q324" t="str">
            <v>ET</v>
          </cell>
          <cell r="R324" t="str">
            <v>-</v>
          </cell>
          <cell r="S324" t="str">
            <v>ET</v>
          </cell>
          <cell r="U324">
            <v>316.14100000000002</v>
          </cell>
          <cell r="V324">
            <v>0</v>
          </cell>
        </row>
        <row r="325">
          <cell r="B325" t="str">
            <v>Storuman</v>
          </cell>
          <cell r="C325">
            <v>2013</v>
          </cell>
          <cell r="D325">
            <v>29.599</v>
          </cell>
          <cell r="E325">
            <v>9.8350000000000009</v>
          </cell>
          <cell r="F325">
            <v>7.202</v>
          </cell>
          <cell r="G325">
            <v>1.5740000000000001</v>
          </cell>
          <cell r="H325" t="str">
            <v>ET</v>
          </cell>
          <cell r="I325">
            <v>4.7850000000000001</v>
          </cell>
          <cell r="J325">
            <v>6.2030000000000003</v>
          </cell>
          <cell r="K325" t="str">
            <v>ET</v>
          </cell>
          <cell r="L325" t="str">
            <v>ET</v>
          </cell>
          <cell r="M325" t="str">
            <v>ET</v>
          </cell>
          <cell r="N325" t="str">
            <v>-</v>
          </cell>
          <cell r="O325" t="str">
            <v>ET</v>
          </cell>
          <cell r="P325" t="str">
            <v>-</v>
          </cell>
          <cell r="Q325" t="str">
            <v>ET</v>
          </cell>
          <cell r="R325" t="str">
            <v>-</v>
          </cell>
          <cell r="S325" t="str">
            <v>ET</v>
          </cell>
          <cell r="U325">
            <v>29.599</v>
          </cell>
          <cell r="V325">
            <v>0</v>
          </cell>
        </row>
        <row r="326">
          <cell r="B326" t="str">
            <v>Ursviken-Skelleftehamn</v>
          </cell>
          <cell r="C326">
            <v>2013</v>
          </cell>
          <cell r="D326">
            <v>28.925000000000001</v>
          </cell>
          <cell r="E326">
            <v>12.25</v>
          </cell>
          <cell r="F326">
            <v>6.1970000000000001</v>
          </cell>
          <cell r="G326">
            <v>3.2040000000000002</v>
          </cell>
          <cell r="H326" t="str">
            <v>ET</v>
          </cell>
          <cell r="I326">
            <v>4.6559999999999997</v>
          </cell>
          <cell r="J326">
            <v>2.6179999999999999</v>
          </cell>
          <cell r="K326" t="str">
            <v>ET</v>
          </cell>
          <cell r="L326" t="str">
            <v>ET</v>
          </cell>
          <cell r="M326" t="str">
            <v>ET</v>
          </cell>
          <cell r="N326" t="str">
            <v>-</v>
          </cell>
          <cell r="O326" t="str">
            <v>ET</v>
          </cell>
          <cell r="P326" t="str">
            <v>-</v>
          </cell>
          <cell r="Q326" t="str">
            <v>ET</v>
          </cell>
          <cell r="R326" t="str">
            <v>-</v>
          </cell>
          <cell r="S326" t="str">
            <v>ET</v>
          </cell>
          <cell r="U326">
            <v>28.925000000000001</v>
          </cell>
          <cell r="V326">
            <v>0</v>
          </cell>
        </row>
        <row r="327">
          <cell r="B327" t="str">
            <v>Vindeln</v>
          </cell>
          <cell r="C327">
            <v>2013</v>
          </cell>
          <cell r="D327">
            <v>15.217000000000001</v>
          </cell>
          <cell r="E327">
            <v>3.66</v>
          </cell>
          <cell r="F327">
            <v>2.9279999999999999</v>
          </cell>
          <cell r="G327">
            <v>0</v>
          </cell>
          <cell r="H327" t="str">
            <v>ET</v>
          </cell>
          <cell r="I327">
            <v>6.2850000000000001</v>
          </cell>
          <cell r="J327">
            <v>2.3439999999999999</v>
          </cell>
          <cell r="K327" t="str">
            <v>ET</v>
          </cell>
          <cell r="L327" t="str">
            <v>ET</v>
          </cell>
          <cell r="M327" t="str">
            <v>ET</v>
          </cell>
          <cell r="N327" t="str">
            <v>-</v>
          </cell>
          <cell r="O327" t="str">
            <v>ET</v>
          </cell>
          <cell r="P327" t="str">
            <v>-</v>
          </cell>
          <cell r="Q327" t="str">
            <v>ET</v>
          </cell>
          <cell r="R327" t="str">
            <v>-</v>
          </cell>
          <cell r="S327" t="str">
            <v>ET</v>
          </cell>
          <cell r="U327">
            <v>15.217000000000001</v>
          </cell>
          <cell r="V327">
            <v>0</v>
          </cell>
        </row>
        <row r="328">
          <cell r="B328" t="str">
            <v>Ånäset</v>
          </cell>
          <cell r="C328">
            <v>2013</v>
          </cell>
          <cell r="D328">
            <v>2.573</v>
          </cell>
          <cell r="E328">
            <v>0.69599999999999995</v>
          </cell>
          <cell r="F328">
            <v>8.7999999999999995E-2</v>
          </cell>
          <cell r="G328">
            <v>0</v>
          </cell>
          <cell r="H328" t="str">
            <v>ET</v>
          </cell>
          <cell r="I328">
            <v>1.2250000000000001</v>
          </cell>
          <cell r="J328">
            <v>0.56499999999999995</v>
          </cell>
          <cell r="K328" t="str">
            <v>ET</v>
          </cell>
          <cell r="L328" t="str">
            <v>ET</v>
          </cell>
          <cell r="M328" t="str">
            <v>ET</v>
          </cell>
          <cell r="N328" t="str">
            <v>-</v>
          </cell>
          <cell r="O328" t="str">
            <v>ET</v>
          </cell>
          <cell r="P328" t="str">
            <v>-</v>
          </cell>
          <cell r="Q328" t="str">
            <v>ET</v>
          </cell>
          <cell r="R328" t="str">
            <v>-</v>
          </cell>
          <cell r="S328" t="str">
            <v>ET</v>
          </cell>
          <cell r="U328">
            <v>2.573</v>
          </cell>
          <cell r="V328">
            <v>0</v>
          </cell>
        </row>
        <row r="329">
          <cell r="B329" t="str">
            <v>Skultorp</v>
          </cell>
          <cell r="C329">
            <v>2013</v>
          </cell>
          <cell r="D329">
            <v>8.5129999999999999</v>
          </cell>
          <cell r="E329">
            <v>5.7519999999999998</v>
          </cell>
          <cell r="F329">
            <v>1.0169999999999999</v>
          </cell>
          <cell r="G329">
            <v>0</v>
          </cell>
          <cell r="H329">
            <v>0</v>
          </cell>
          <cell r="I329">
            <v>0.61499999999999999</v>
          </cell>
          <cell r="J329">
            <v>1.1299999999999999</v>
          </cell>
          <cell r="K329">
            <v>0</v>
          </cell>
          <cell r="L329">
            <v>0</v>
          </cell>
          <cell r="M329">
            <v>0</v>
          </cell>
          <cell r="N329" t="str">
            <v>-</v>
          </cell>
          <cell r="O329" t="str">
            <v>ET</v>
          </cell>
          <cell r="P329" t="str">
            <v>-</v>
          </cell>
          <cell r="Q329" t="str">
            <v>ET</v>
          </cell>
          <cell r="R329" t="str">
            <v>-</v>
          </cell>
          <cell r="S329" t="str">
            <v>ET</v>
          </cell>
          <cell r="U329">
            <v>8.5129999999999999</v>
          </cell>
          <cell r="V329">
            <v>0</v>
          </cell>
        </row>
        <row r="330">
          <cell r="B330" t="str">
            <v>Skövde</v>
          </cell>
          <cell r="C330">
            <v>2013</v>
          </cell>
          <cell r="D330">
            <v>362.11500000000001</v>
          </cell>
          <cell r="E330">
            <v>129.602</v>
          </cell>
          <cell r="F330">
            <v>13.391</v>
          </cell>
          <cell r="G330">
            <v>84.891999999999996</v>
          </cell>
          <cell r="H330" t="str">
            <v>ET</v>
          </cell>
          <cell r="I330">
            <v>68.650000000000006</v>
          </cell>
          <cell r="J330">
            <v>41.762</v>
          </cell>
          <cell r="K330">
            <v>0.56999999999999995</v>
          </cell>
          <cell r="L330">
            <v>23.248000000000001</v>
          </cell>
          <cell r="M330">
            <v>84.891999999999996</v>
          </cell>
          <cell r="N330" t="str">
            <v>-</v>
          </cell>
          <cell r="O330" t="str">
            <v>ET</v>
          </cell>
          <cell r="P330" t="str">
            <v>-</v>
          </cell>
          <cell r="Q330" t="str">
            <v>ET</v>
          </cell>
          <cell r="R330" t="str">
            <v>-</v>
          </cell>
          <cell r="S330" t="str">
            <v>ET</v>
          </cell>
          <cell r="U330">
            <v>362.11500000000001</v>
          </cell>
          <cell r="V330">
            <v>0</v>
          </cell>
        </row>
        <row r="331">
          <cell r="B331" t="str">
            <v>Stöpen</v>
          </cell>
          <cell r="C331">
            <v>2013</v>
          </cell>
          <cell r="D331">
            <v>4.343</v>
          </cell>
          <cell r="E331">
            <v>0.68500000000000005</v>
          </cell>
          <cell r="F331">
            <v>0.23100000000000001</v>
          </cell>
          <cell r="G331">
            <v>0</v>
          </cell>
          <cell r="H331">
            <v>0</v>
          </cell>
          <cell r="I331">
            <v>1.1759999999999999</v>
          </cell>
          <cell r="J331">
            <v>8.0000000000000002E-3</v>
          </cell>
          <cell r="K331">
            <v>0</v>
          </cell>
          <cell r="L331">
            <v>2.2429999999999999</v>
          </cell>
          <cell r="M331">
            <v>0</v>
          </cell>
          <cell r="N331" t="str">
            <v>-</v>
          </cell>
          <cell r="O331" t="str">
            <v>ET</v>
          </cell>
          <cell r="P331" t="str">
            <v>-</v>
          </cell>
          <cell r="Q331" t="str">
            <v>ET</v>
          </cell>
          <cell r="R331" t="str">
            <v>-</v>
          </cell>
          <cell r="S331" t="str">
            <v>ET</v>
          </cell>
          <cell r="U331">
            <v>4.343</v>
          </cell>
          <cell r="V331">
            <v>0</v>
          </cell>
        </row>
        <row r="332">
          <cell r="B332" t="str">
            <v>Tidan</v>
          </cell>
          <cell r="C332">
            <v>2013</v>
          </cell>
          <cell r="D332">
            <v>1.7689999999999999</v>
          </cell>
          <cell r="E332">
            <v>0.623</v>
          </cell>
          <cell r="F332">
            <v>0.11</v>
          </cell>
          <cell r="G332">
            <v>0</v>
          </cell>
          <cell r="H332">
            <v>0</v>
          </cell>
          <cell r="I332">
            <v>0.71399999999999997</v>
          </cell>
          <cell r="J332">
            <v>0.32200000000000001</v>
          </cell>
          <cell r="K332">
            <v>0</v>
          </cell>
          <cell r="L332">
            <v>0</v>
          </cell>
          <cell r="M332">
            <v>0</v>
          </cell>
          <cell r="N332" t="str">
            <v>-</v>
          </cell>
          <cell r="O332" t="str">
            <v>ET</v>
          </cell>
          <cell r="P332" t="str">
            <v>-</v>
          </cell>
          <cell r="Q332" t="str">
            <v>ET</v>
          </cell>
          <cell r="R332" t="str">
            <v>-</v>
          </cell>
          <cell r="S332" t="str">
            <v>ET</v>
          </cell>
          <cell r="U332">
            <v>1.7689999999999999</v>
          </cell>
          <cell r="V332">
            <v>0</v>
          </cell>
        </row>
        <row r="333">
          <cell r="B333" t="str">
            <v>Timmersdala</v>
          </cell>
          <cell r="C333">
            <v>2013</v>
          </cell>
          <cell r="D333">
            <v>3.0510000000000002</v>
          </cell>
          <cell r="E333">
            <v>0.53800000000000003</v>
          </cell>
          <cell r="F333">
            <v>0.95299999999999996</v>
          </cell>
          <cell r="G333">
            <v>0.32200000000000001</v>
          </cell>
          <cell r="H333">
            <v>0</v>
          </cell>
          <cell r="I333">
            <v>1.0009999999999999</v>
          </cell>
          <cell r="J333">
            <v>0.23699999999999999</v>
          </cell>
          <cell r="K333">
            <v>0</v>
          </cell>
          <cell r="L333">
            <v>0</v>
          </cell>
          <cell r="M333">
            <v>0.32200000000000001</v>
          </cell>
          <cell r="N333" t="str">
            <v>-</v>
          </cell>
          <cell r="O333" t="str">
            <v>ET</v>
          </cell>
          <cell r="P333" t="str">
            <v>-</v>
          </cell>
          <cell r="Q333" t="str">
            <v>ET</v>
          </cell>
          <cell r="R333" t="str">
            <v>-</v>
          </cell>
          <cell r="S333" t="str">
            <v>ET</v>
          </cell>
          <cell r="U333">
            <v>3.0510000000000002</v>
          </cell>
          <cell r="V333">
            <v>0</v>
          </cell>
        </row>
        <row r="334">
          <cell r="B334" t="str">
            <v>Smedjebacken</v>
          </cell>
          <cell r="C334">
            <v>2013</v>
          </cell>
          <cell r="D334" t="str">
            <v>-</v>
          </cell>
          <cell r="E334" t="str">
            <v>-</v>
          </cell>
          <cell r="F334" t="str">
            <v>-</v>
          </cell>
          <cell r="G334" t="str">
            <v>-</v>
          </cell>
          <cell r="H334" t="str">
            <v>-</v>
          </cell>
          <cell r="I334" t="str">
            <v>-</v>
          </cell>
          <cell r="J334" t="str">
            <v>-</v>
          </cell>
          <cell r="K334" t="str">
            <v>-</v>
          </cell>
          <cell r="L334" t="str">
            <v>-</v>
          </cell>
          <cell r="M334" t="str">
            <v>-</v>
          </cell>
          <cell r="N334" t="str">
            <v>-</v>
          </cell>
          <cell r="O334" t="str">
            <v>-</v>
          </cell>
          <cell r="P334" t="str">
            <v>-</v>
          </cell>
          <cell r="Q334" t="str">
            <v>-</v>
          </cell>
          <cell r="R334" t="str">
            <v>-</v>
          </cell>
          <cell r="S334" t="str">
            <v>-</v>
          </cell>
          <cell r="U334">
            <v>0</v>
          </cell>
          <cell r="V334">
            <v>0</v>
          </cell>
        </row>
        <row r="335">
          <cell r="B335" t="str">
            <v>Söderbärke</v>
          </cell>
          <cell r="C335">
            <v>2013</v>
          </cell>
          <cell r="D335" t="str">
            <v>-</v>
          </cell>
          <cell r="E335" t="str">
            <v>-</v>
          </cell>
          <cell r="F335" t="str">
            <v>-</v>
          </cell>
          <cell r="G335" t="str">
            <v>-</v>
          </cell>
          <cell r="H335" t="str">
            <v>-</v>
          </cell>
          <cell r="I335" t="str">
            <v>-</v>
          </cell>
          <cell r="J335" t="str">
            <v>-</v>
          </cell>
          <cell r="K335" t="str">
            <v>-</v>
          </cell>
          <cell r="L335" t="str">
            <v>-</v>
          </cell>
          <cell r="M335" t="str">
            <v>-</v>
          </cell>
          <cell r="N335" t="str">
            <v>-</v>
          </cell>
          <cell r="O335" t="str">
            <v>-</v>
          </cell>
          <cell r="P335" t="str">
            <v>-</v>
          </cell>
          <cell r="Q335" t="str">
            <v>-</v>
          </cell>
          <cell r="R335" t="str">
            <v>-</v>
          </cell>
          <cell r="S335" t="str">
            <v>-</v>
          </cell>
          <cell r="U335">
            <v>0</v>
          </cell>
          <cell r="V335">
            <v>0</v>
          </cell>
        </row>
        <row r="336">
          <cell r="B336" t="str">
            <v>Sollentuna</v>
          </cell>
          <cell r="C336">
            <v>2013</v>
          </cell>
          <cell r="D336">
            <v>319.2</v>
          </cell>
          <cell r="E336">
            <v>150</v>
          </cell>
          <cell r="F336">
            <v>65</v>
          </cell>
          <cell r="G336">
            <v>3</v>
          </cell>
          <cell r="H336">
            <v>0</v>
          </cell>
          <cell r="I336">
            <v>80</v>
          </cell>
          <cell r="J336">
            <v>15</v>
          </cell>
          <cell r="K336">
            <v>0</v>
          </cell>
          <cell r="L336">
            <v>0</v>
          </cell>
          <cell r="M336">
            <v>0</v>
          </cell>
          <cell r="N336" t="str">
            <v>-</v>
          </cell>
          <cell r="O336" t="str">
            <v>ET</v>
          </cell>
          <cell r="P336" t="str">
            <v>-</v>
          </cell>
          <cell r="Q336" t="str">
            <v>ET</v>
          </cell>
          <cell r="R336" t="str">
            <v>-</v>
          </cell>
          <cell r="S336" t="str">
            <v>ET</v>
          </cell>
          <cell r="U336">
            <v>319.2</v>
          </cell>
          <cell r="V336">
            <v>0</v>
          </cell>
        </row>
        <row r="337">
          <cell r="B337" t="str">
            <v>Svenljunga</v>
          </cell>
          <cell r="C337">
            <v>2013</v>
          </cell>
          <cell r="D337">
            <v>38.045000000000002</v>
          </cell>
          <cell r="E337">
            <v>6.5</v>
          </cell>
          <cell r="F337">
            <v>4.9000000000000004</v>
          </cell>
          <cell r="G337">
            <v>13.5</v>
          </cell>
          <cell r="H337">
            <v>13.5</v>
          </cell>
          <cell r="I337">
            <v>6.4</v>
          </cell>
          <cell r="J337">
            <v>6.2</v>
          </cell>
          <cell r="K337">
            <v>0</v>
          </cell>
          <cell r="L337">
            <v>0</v>
          </cell>
          <cell r="M337">
            <v>13.5</v>
          </cell>
          <cell r="N337" t="str">
            <v>-</v>
          </cell>
          <cell r="O337" t="str">
            <v>ET</v>
          </cell>
          <cell r="P337" t="str">
            <v>-</v>
          </cell>
          <cell r="Q337" t="str">
            <v>ET</v>
          </cell>
          <cell r="R337" t="str">
            <v>-</v>
          </cell>
          <cell r="S337" t="str">
            <v>ET</v>
          </cell>
          <cell r="U337">
            <v>38.045000000000002</v>
          </cell>
          <cell r="V337">
            <v>0</v>
          </cell>
        </row>
        <row r="338">
          <cell r="B338" t="str">
            <v>Kungsbacka</v>
          </cell>
          <cell r="C338">
            <v>2013</v>
          </cell>
          <cell r="D338">
            <v>117.38</v>
          </cell>
          <cell r="E338">
            <v>55.51</v>
          </cell>
          <cell r="F338">
            <v>11.19</v>
          </cell>
          <cell r="G338">
            <v>2.6</v>
          </cell>
          <cell r="H338">
            <v>0</v>
          </cell>
          <cell r="I338">
            <v>14.38</v>
          </cell>
          <cell r="J338">
            <v>31.3</v>
          </cell>
          <cell r="K338">
            <v>0</v>
          </cell>
          <cell r="L338">
            <v>2.4</v>
          </cell>
          <cell r="M338">
            <v>0</v>
          </cell>
          <cell r="N338" t="str">
            <v>ET</v>
          </cell>
          <cell r="O338" t="str">
            <v>ET</v>
          </cell>
          <cell r="P338" t="str">
            <v>ET</v>
          </cell>
          <cell r="Q338" t="str">
            <v>ET</v>
          </cell>
          <cell r="R338" t="str">
            <v>ET</v>
          </cell>
          <cell r="S338" t="str">
            <v>ET</v>
          </cell>
          <cell r="U338">
            <v>117.38</v>
          </cell>
          <cell r="V338">
            <v>0</v>
          </cell>
        </row>
        <row r="339">
          <cell r="B339" t="str">
            <v>Trosa</v>
          </cell>
          <cell r="C339">
            <v>2013</v>
          </cell>
          <cell r="D339">
            <v>19.63</v>
          </cell>
          <cell r="E339">
            <v>8.7100000000000009</v>
          </cell>
          <cell r="F339">
            <v>0.74</v>
          </cell>
          <cell r="G339">
            <v>2.08</v>
          </cell>
          <cell r="H339">
            <v>0</v>
          </cell>
          <cell r="I339">
            <v>2.54</v>
          </cell>
          <cell r="J339">
            <v>5.56</v>
          </cell>
          <cell r="K339">
            <v>0</v>
          </cell>
          <cell r="L339">
            <v>0</v>
          </cell>
          <cell r="M339">
            <v>0</v>
          </cell>
          <cell r="N339" t="str">
            <v>ET</v>
          </cell>
          <cell r="O339" t="str">
            <v>ET</v>
          </cell>
          <cell r="P339" t="str">
            <v>ET</v>
          </cell>
          <cell r="Q339" t="str">
            <v>ET</v>
          </cell>
          <cell r="R339" t="str">
            <v>ET</v>
          </cell>
          <cell r="S339" t="str">
            <v>ET</v>
          </cell>
          <cell r="U339">
            <v>19.63</v>
          </cell>
          <cell r="V339">
            <v>0</v>
          </cell>
        </row>
        <row r="340">
          <cell r="B340" t="str">
            <v>Vagnhärad</v>
          </cell>
          <cell r="C340">
            <v>2013</v>
          </cell>
          <cell r="D340">
            <v>6.18</v>
          </cell>
          <cell r="E340">
            <v>1.92</v>
          </cell>
          <cell r="F340">
            <v>0.85</v>
          </cell>
          <cell r="G340">
            <v>0</v>
          </cell>
          <cell r="H340">
            <v>0</v>
          </cell>
          <cell r="I340">
            <v>2.41</v>
          </cell>
          <cell r="J340">
            <v>1</v>
          </cell>
          <cell r="K340">
            <v>0</v>
          </cell>
          <cell r="L340">
            <v>0</v>
          </cell>
          <cell r="M340">
            <v>0</v>
          </cell>
          <cell r="N340" t="str">
            <v>ET</v>
          </cell>
          <cell r="O340" t="str">
            <v>ET</v>
          </cell>
          <cell r="P340" t="str">
            <v>ET</v>
          </cell>
          <cell r="Q340" t="str">
            <v>ET</v>
          </cell>
          <cell r="R340" t="str">
            <v>ET</v>
          </cell>
          <cell r="S340" t="str">
            <v>ET</v>
          </cell>
          <cell r="U340">
            <v>6.18</v>
          </cell>
          <cell r="V340">
            <v>0</v>
          </cell>
        </row>
        <row r="341">
          <cell r="B341" t="str">
            <v>Åmål</v>
          </cell>
          <cell r="C341">
            <v>2013</v>
          </cell>
          <cell r="D341">
            <v>42.76</v>
          </cell>
          <cell r="E341">
            <v>11.7</v>
          </cell>
          <cell r="F341">
            <v>0.46</v>
          </cell>
          <cell r="G341">
            <v>11.11</v>
          </cell>
          <cell r="H341">
            <v>0</v>
          </cell>
          <cell r="I341">
            <v>6.38</v>
          </cell>
          <cell r="J341">
            <v>13.11</v>
          </cell>
          <cell r="K341">
            <v>0</v>
          </cell>
          <cell r="L341">
            <v>0</v>
          </cell>
          <cell r="M341">
            <v>0</v>
          </cell>
          <cell r="N341" t="str">
            <v>ET</v>
          </cell>
          <cell r="O341" t="str">
            <v>ET</v>
          </cell>
          <cell r="P341" t="str">
            <v>ET</v>
          </cell>
          <cell r="Q341" t="str">
            <v>ET</v>
          </cell>
          <cell r="R341" t="str">
            <v>ET</v>
          </cell>
          <cell r="S341" t="str">
            <v>ET</v>
          </cell>
          <cell r="U341">
            <v>42.76</v>
          </cell>
          <cell r="V341">
            <v>0</v>
          </cell>
        </row>
        <row r="342">
          <cell r="B342" t="str">
            <v>Stenungsund</v>
          </cell>
          <cell r="C342">
            <v>2013</v>
          </cell>
          <cell r="D342">
            <v>76.168000000000006</v>
          </cell>
          <cell r="E342">
            <v>38.4</v>
          </cell>
          <cell r="F342">
            <v>17.2</v>
          </cell>
          <cell r="G342">
            <v>1.7</v>
          </cell>
          <cell r="H342">
            <v>0</v>
          </cell>
          <cell r="I342">
            <v>10.8</v>
          </cell>
          <cell r="J342">
            <v>8</v>
          </cell>
          <cell r="K342">
            <v>0</v>
          </cell>
          <cell r="L342">
            <v>0</v>
          </cell>
          <cell r="M342">
            <v>0</v>
          </cell>
          <cell r="N342" t="str">
            <v>-</v>
          </cell>
          <cell r="O342" t="str">
            <v>ET</v>
          </cell>
          <cell r="P342" t="str">
            <v>-</v>
          </cell>
          <cell r="Q342" t="str">
            <v>ET</v>
          </cell>
          <cell r="R342" t="str">
            <v>-</v>
          </cell>
          <cell r="S342" t="str">
            <v>ET</v>
          </cell>
          <cell r="U342">
            <v>76.168000000000006</v>
          </cell>
          <cell r="V342">
            <v>0</v>
          </cell>
        </row>
        <row r="343">
          <cell r="B343" t="str">
            <v>Stora Höga</v>
          </cell>
          <cell r="C343">
            <v>2013</v>
          </cell>
          <cell r="D343">
            <v>0.9</v>
          </cell>
          <cell r="E343" t="str">
            <v>ET</v>
          </cell>
          <cell r="F343" t="str">
            <v>ET</v>
          </cell>
          <cell r="G343" t="str">
            <v>ET</v>
          </cell>
          <cell r="H343" t="str">
            <v>ET</v>
          </cell>
          <cell r="I343">
            <v>0.9</v>
          </cell>
          <cell r="J343" t="str">
            <v>ET</v>
          </cell>
          <cell r="K343" t="str">
            <v>ET</v>
          </cell>
          <cell r="L343" t="str">
            <v>ET</v>
          </cell>
          <cell r="M343" t="str">
            <v>ET</v>
          </cell>
          <cell r="N343" t="str">
            <v>-</v>
          </cell>
          <cell r="O343" t="str">
            <v>ET</v>
          </cell>
          <cell r="P343" t="str">
            <v>-</v>
          </cell>
          <cell r="Q343" t="str">
            <v>ET</v>
          </cell>
          <cell r="R343" t="str">
            <v>-</v>
          </cell>
          <cell r="S343" t="str">
            <v>ET</v>
          </cell>
          <cell r="U343">
            <v>0.9</v>
          </cell>
          <cell r="V343">
            <v>0</v>
          </cell>
        </row>
        <row r="344">
          <cell r="B344" t="str">
            <v>Strängnäs</v>
          </cell>
          <cell r="C344">
            <v>2013</v>
          </cell>
          <cell r="D344">
            <v>149.90700000000001</v>
          </cell>
          <cell r="E344">
            <v>43.844000000000001</v>
          </cell>
          <cell r="F344">
            <v>41.786000000000001</v>
          </cell>
          <cell r="G344">
            <v>23.341999999999999</v>
          </cell>
          <cell r="H344">
            <v>20.271000000000001</v>
          </cell>
          <cell r="I344">
            <v>34.402000000000001</v>
          </cell>
          <cell r="J344">
            <v>6.5330000000000004</v>
          </cell>
          <cell r="K344" t="str">
            <v>DS</v>
          </cell>
          <cell r="L344">
            <v>0</v>
          </cell>
          <cell r="M344" t="str">
            <v>DS</v>
          </cell>
          <cell r="N344" t="str">
            <v>-</v>
          </cell>
          <cell r="O344" t="str">
            <v>ET</v>
          </cell>
          <cell r="P344" t="str">
            <v>-</v>
          </cell>
          <cell r="Q344" t="str">
            <v>ET</v>
          </cell>
          <cell r="R344" t="str">
            <v>-</v>
          </cell>
          <cell r="S344" t="str">
            <v>ET</v>
          </cell>
          <cell r="U344">
            <v>149.90700000000001</v>
          </cell>
          <cell r="V344">
            <v>0</v>
          </cell>
        </row>
        <row r="345">
          <cell r="B345" t="str">
            <v>Sundby Park</v>
          </cell>
          <cell r="C345">
            <v>2013</v>
          </cell>
          <cell r="D345" t="str">
            <v>-</v>
          </cell>
          <cell r="E345" t="str">
            <v>-</v>
          </cell>
          <cell r="F345" t="str">
            <v>-</v>
          </cell>
          <cell r="G345" t="str">
            <v>-</v>
          </cell>
          <cell r="H345" t="str">
            <v>-</v>
          </cell>
          <cell r="I345" t="str">
            <v>-</v>
          </cell>
          <cell r="J345" t="str">
            <v>-</v>
          </cell>
          <cell r="K345" t="str">
            <v>-</v>
          </cell>
          <cell r="L345" t="str">
            <v>-</v>
          </cell>
          <cell r="M345" t="str">
            <v>-</v>
          </cell>
          <cell r="N345" t="str">
            <v>-</v>
          </cell>
          <cell r="O345" t="str">
            <v>-</v>
          </cell>
          <cell r="P345" t="str">
            <v>-</v>
          </cell>
          <cell r="Q345" t="str">
            <v>-</v>
          </cell>
          <cell r="R345" t="str">
            <v>-</v>
          </cell>
          <cell r="S345" t="str">
            <v>-</v>
          </cell>
          <cell r="U345">
            <v>0</v>
          </cell>
          <cell r="V345">
            <v>0</v>
          </cell>
        </row>
        <row r="346">
          <cell r="B346" t="str">
            <v>Åkers styckebruk</v>
          </cell>
          <cell r="C346">
            <v>2013</v>
          </cell>
          <cell r="D346" t="str">
            <v>-</v>
          </cell>
          <cell r="E346" t="str">
            <v>-</v>
          </cell>
          <cell r="F346" t="str">
            <v>-</v>
          </cell>
          <cell r="G346" t="str">
            <v>-</v>
          </cell>
          <cell r="H346" t="str">
            <v>-</v>
          </cell>
          <cell r="I346" t="str">
            <v>-</v>
          </cell>
          <cell r="J346" t="str">
            <v>-</v>
          </cell>
          <cell r="K346" t="str">
            <v>-</v>
          </cell>
          <cell r="L346" t="str">
            <v>-</v>
          </cell>
          <cell r="M346" t="str">
            <v>-</v>
          </cell>
          <cell r="N346" t="str">
            <v>-</v>
          </cell>
          <cell r="O346" t="str">
            <v>-</v>
          </cell>
          <cell r="P346" t="str">
            <v>-</v>
          </cell>
          <cell r="Q346" t="str">
            <v>-</v>
          </cell>
          <cell r="R346" t="str">
            <v>-</v>
          </cell>
          <cell r="S346" t="str">
            <v>-</v>
          </cell>
          <cell r="U346">
            <v>0</v>
          </cell>
          <cell r="V346">
            <v>0</v>
          </cell>
        </row>
        <row r="347">
          <cell r="B347" t="str">
            <v>Kvissleby</v>
          </cell>
          <cell r="C347">
            <v>2013</v>
          </cell>
          <cell r="D347">
            <v>22.852</v>
          </cell>
          <cell r="E347">
            <v>13.04</v>
          </cell>
          <cell r="F347">
            <v>2.7210000000000001</v>
          </cell>
          <cell r="G347">
            <v>0.154</v>
          </cell>
          <cell r="H347" t="str">
            <v>ET</v>
          </cell>
          <cell r="I347">
            <v>5.7569999999999997</v>
          </cell>
          <cell r="J347">
            <v>1.18</v>
          </cell>
          <cell r="K347" t="str">
            <v>ET</v>
          </cell>
          <cell r="L347" t="str">
            <v>ET</v>
          </cell>
          <cell r="M347" t="str">
            <v>ET</v>
          </cell>
          <cell r="N347" t="str">
            <v>-</v>
          </cell>
          <cell r="O347" t="str">
            <v>ET</v>
          </cell>
          <cell r="P347" t="str">
            <v>-</v>
          </cell>
          <cell r="Q347" t="str">
            <v>ET</v>
          </cell>
          <cell r="R347" t="str">
            <v>-</v>
          </cell>
          <cell r="S347" t="str">
            <v>ET</v>
          </cell>
          <cell r="U347">
            <v>22.852</v>
          </cell>
          <cell r="V347">
            <v>0</v>
          </cell>
        </row>
        <row r="348">
          <cell r="B348" t="str">
            <v>Matfors</v>
          </cell>
          <cell r="C348">
            <v>2013</v>
          </cell>
          <cell r="D348">
            <v>15.288</v>
          </cell>
          <cell r="E348">
            <v>5.3520000000000003</v>
          </cell>
          <cell r="F348">
            <v>1.3049999999999999</v>
          </cell>
          <cell r="G348">
            <v>4.0309999999999997</v>
          </cell>
          <cell r="H348" t="str">
            <v>ET</v>
          </cell>
          <cell r="I348">
            <v>3.359</v>
          </cell>
          <cell r="J348">
            <v>1.24</v>
          </cell>
          <cell r="K348" t="str">
            <v>ET</v>
          </cell>
          <cell r="L348" t="str">
            <v>ET</v>
          </cell>
          <cell r="M348" t="str">
            <v>ET</v>
          </cell>
          <cell r="N348" t="str">
            <v>-</v>
          </cell>
          <cell r="O348" t="str">
            <v>ET</v>
          </cell>
          <cell r="P348" t="str">
            <v>-</v>
          </cell>
          <cell r="Q348" t="str">
            <v>ET</v>
          </cell>
          <cell r="R348" t="str">
            <v>-</v>
          </cell>
          <cell r="S348" t="str">
            <v>ET</v>
          </cell>
          <cell r="U348">
            <v>15.288</v>
          </cell>
          <cell r="V348">
            <v>0</v>
          </cell>
        </row>
        <row r="349">
          <cell r="B349" t="str">
            <v>Sundsvall</v>
          </cell>
          <cell r="C349">
            <v>2013</v>
          </cell>
          <cell r="D349">
            <v>642.28</v>
          </cell>
          <cell r="E349">
            <v>263.358</v>
          </cell>
          <cell r="F349">
            <v>42.609000000000002</v>
          </cell>
          <cell r="G349">
            <v>112.958</v>
          </cell>
          <cell r="H349" t="str">
            <v>ET</v>
          </cell>
          <cell r="I349">
            <v>80.007999999999996</v>
          </cell>
          <cell r="J349">
            <v>136.62299999999999</v>
          </cell>
          <cell r="K349" t="str">
            <v>ET</v>
          </cell>
          <cell r="L349">
            <v>6.7240000000000002</v>
          </cell>
          <cell r="M349" t="str">
            <v>ET</v>
          </cell>
          <cell r="N349" t="str">
            <v>-</v>
          </cell>
          <cell r="O349" t="str">
            <v>ET</v>
          </cell>
          <cell r="P349" t="str">
            <v>-</v>
          </cell>
          <cell r="Q349" t="str">
            <v>ET</v>
          </cell>
          <cell r="R349" t="str">
            <v>-</v>
          </cell>
          <cell r="S349" t="str">
            <v>ET</v>
          </cell>
          <cell r="U349">
            <v>642.28</v>
          </cell>
          <cell r="V349">
            <v>0</v>
          </cell>
        </row>
        <row r="350">
          <cell r="B350" t="str">
            <v>Tunadal</v>
          </cell>
          <cell r="C350">
            <v>2013</v>
          </cell>
          <cell r="D350" t="str">
            <v>-</v>
          </cell>
          <cell r="E350" t="str">
            <v>-</v>
          </cell>
          <cell r="F350" t="str">
            <v>-</v>
          </cell>
          <cell r="G350" t="str">
            <v>-</v>
          </cell>
          <cell r="H350" t="str">
            <v>-</v>
          </cell>
          <cell r="I350" t="str">
            <v>-</v>
          </cell>
          <cell r="J350" t="str">
            <v>-</v>
          </cell>
          <cell r="K350" t="str">
            <v>-</v>
          </cell>
          <cell r="L350" t="str">
            <v>-</v>
          </cell>
          <cell r="M350" t="str">
            <v>-</v>
          </cell>
          <cell r="N350" t="str">
            <v>-</v>
          </cell>
          <cell r="O350" t="str">
            <v>-</v>
          </cell>
          <cell r="P350" t="str">
            <v>-</v>
          </cell>
          <cell r="Q350" t="str">
            <v>-</v>
          </cell>
          <cell r="R350" t="str">
            <v>-</v>
          </cell>
          <cell r="S350" t="str">
            <v>-</v>
          </cell>
          <cell r="U350">
            <v>0</v>
          </cell>
          <cell r="V350">
            <v>0</v>
          </cell>
        </row>
        <row r="351">
          <cell r="B351" t="str">
            <v>Övriga nät Sundsvall energi</v>
          </cell>
          <cell r="C351">
            <v>2013</v>
          </cell>
          <cell r="D351">
            <v>6.6210000000000004</v>
          </cell>
          <cell r="E351">
            <v>1.7290000000000001</v>
          </cell>
          <cell r="F351">
            <v>1.3049999999999999</v>
          </cell>
          <cell r="G351">
            <v>7.8E-2</v>
          </cell>
          <cell r="H351" t="str">
            <v>ET</v>
          </cell>
          <cell r="I351">
            <v>3.177</v>
          </cell>
          <cell r="J351">
            <v>0.33200000000000002</v>
          </cell>
          <cell r="K351" t="str">
            <v>ET</v>
          </cell>
          <cell r="L351">
            <v>0</v>
          </cell>
          <cell r="M351">
            <v>0</v>
          </cell>
          <cell r="N351" t="str">
            <v>-</v>
          </cell>
          <cell r="O351" t="str">
            <v>ET</v>
          </cell>
          <cell r="P351" t="str">
            <v>-</v>
          </cell>
          <cell r="Q351" t="str">
            <v>ET</v>
          </cell>
          <cell r="R351" t="str">
            <v>-</v>
          </cell>
          <cell r="S351" t="str">
            <v>ET</v>
          </cell>
          <cell r="U351">
            <v>6.6210000000000004</v>
          </cell>
          <cell r="V351">
            <v>0</v>
          </cell>
        </row>
        <row r="352">
          <cell r="B352" t="str">
            <v>Ramnäs</v>
          </cell>
          <cell r="C352">
            <v>2013</v>
          </cell>
          <cell r="D352">
            <v>3.7</v>
          </cell>
          <cell r="E352" t="str">
            <v>ET</v>
          </cell>
          <cell r="F352" t="str">
            <v>ET</v>
          </cell>
          <cell r="G352" t="str">
            <v>ET</v>
          </cell>
          <cell r="H352" t="str">
            <v>ET</v>
          </cell>
          <cell r="I352" t="str">
            <v>ET</v>
          </cell>
          <cell r="J352" t="str">
            <v>ET</v>
          </cell>
          <cell r="K352" t="str">
            <v>ET</v>
          </cell>
          <cell r="L352" t="str">
            <v>ET</v>
          </cell>
          <cell r="M352" t="str">
            <v>ET</v>
          </cell>
          <cell r="N352" t="str">
            <v>-</v>
          </cell>
          <cell r="O352" t="str">
            <v>ET</v>
          </cell>
          <cell r="P352" t="str">
            <v>-</v>
          </cell>
          <cell r="Q352" t="str">
            <v>ET</v>
          </cell>
          <cell r="R352" t="str">
            <v>-</v>
          </cell>
          <cell r="S352" t="str">
            <v>ET</v>
          </cell>
          <cell r="U352">
            <v>3.7</v>
          </cell>
          <cell r="V352">
            <v>0</v>
          </cell>
        </row>
        <row r="353">
          <cell r="B353" t="str">
            <v>Surahammar</v>
          </cell>
          <cell r="C353">
            <v>2013</v>
          </cell>
          <cell r="D353">
            <v>35</v>
          </cell>
          <cell r="E353" t="str">
            <v>ET</v>
          </cell>
          <cell r="F353" t="str">
            <v>ET</v>
          </cell>
          <cell r="G353">
            <v>2247</v>
          </cell>
          <cell r="H353" t="str">
            <v>ET</v>
          </cell>
          <cell r="I353" t="str">
            <v>ET</v>
          </cell>
          <cell r="J353" t="str">
            <v>ET</v>
          </cell>
          <cell r="K353" t="str">
            <v>ET</v>
          </cell>
          <cell r="L353" t="str">
            <v>ET</v>
          </cell>
          <cell r="M353" t="str">
            <v>ET</v>
          </cell>
          <cell r="N353" t="str">
            <v>-</v>
          </cell>
          <cell r="O353" t="str">
            <v>ET</v>
          </cell>
          <cell r="P353" t="str">
            <v>-</v>
          </cell>
          <cell r="Q353" t="str">
            <v>ET</v>
          </cell>
          <cell r="R353" t="str">
            <v>-</v>
          </cell>
          <cell r="S353" t="str">
            <v>ET</v>
          </cell>
          <cell r="U353">
            <v>35</v>
          </cell>
          <cell r="V353">
            <v>0</v>
          </cell>
        </row>
        <row r="354">
          <cell r="B354" t="str">
            <v>Virsbo</v>
          </cell>
          <cell r="C354">
            <v>2013</v>
          </cell>
          <cell r="D354">
            <v>2.8</v>
          </cell>
          <cell r="E354" t="str">
            <v>ET</v>
          </cell>
          <cell r="F354" t="str">
            <v>ET</v>
          </cell>
          <cell r="G354" t="str">
            <v>ET</v>
          </cell>
          <cell r="H354" t="str">
            <v>ET</v>
          </cell>
          <cell r="I354" t="str">
            <v>ET</v>
          </cell>
          <cell r="J354" t="str">
            <v>ET</v>
          </cell>
          <cell r="K354" t="str">
            <v>ET</v>
          </cell>
          <cell r="L354" t="str">
            <v>ET</v>
          </cell>
          <cell r="M354" t="str">
            <v>ET</v>
          </cell>
          <cell r="N354" t="str">
            <v>-</v>
          </cell>
          <cell r="O354" t="str">
            <v>ET</v>
          </cell>
          <cell r="P354" t="str">
            <v>-</v>
          </cell>
          <cell r="Q354" t="str">
            <v>ET</v>
          </cell>
          <cell r="R354" t="str">
            <v>-</v>
          </cell>
          <cell r="S354" t="str">
            <v>ET</v>
          </cell>
          <cell r="U354">
            <v>2.8</v>
          </cell>
          <cell r="V354">
            <v>0</v>
          </cell>
        </row>
        <row r="355">
          <cell r="B355" t="str">
            <v>Västsura</v>
          </cell>
          <cell r="C355">
            <v>2013</v>
          </cell>
          <cell r="D355">
            <v>0.6</v>
          </cell>
          <cell r="E355" t="str">
            <v>ET</v>
          </cell>
          <cell r="F355" t="str">
            <v>ET</v>
          </cell>
          <cell r="G355" t="str">
            <v>ET</v>
          </cell>
          <cell r="H355" t="str">
            <v>ET</v>
          </cell>
          <cell r="I355" t="str">
            <v>ET</v>
          </cell>
          <cell r="J355" t="str">
            <v>ET</v>
          </cell>
          <cell r="K355" t="str">
            <v>ET</v>
          </cell>
          <cell r="L355" t="str">
            <v>ET</v>
          </cell>
          <cell r="M355" t="str">
            <v>ET</v>
          </cell>
          <cell r="N355" t="str">
            <v>-</v>
          </cell>
          <cell r="O355" t="str">
            <v>ET</v>
          </cell>
          <cell r="P355" t="str">
            <v>-</v>
          </cell>
          <cell r="Q355" t="str">
            <v>ET</v>
          </cell>
          <cell r="R355" t="str">
            <v>-</v>
          </cell>
          <cell r="S355" t="str">
            <v>ET</v>
          </cell>
          <cell r="U355">
            <v>0.6</v>
          </cell>
          <cell r="V355">
            <v>0</v>
          </cell>
        </row>
        <row r="356">
          <cell r="B356" t="str">
            <v>Rörvik</v>
          </cell>
          <cell r="C356">
            <v>2013</v>
          </cell>
          <cell r="D356">
            <v>3.4</v>
          </cell>
          <cell r="E356">
            <v>0.9</v>
          </cell>
          <cell r="F356">
            <v>1</v>
          </cell>
          <cell r="G356">
            <v>0.6</v>
          </cell>
          <cell r="H356">
            <v>0</v>
          </cell>
          <cell r="I356">
            <v>0.9</v>
          </cell>
          <cell r="J356">
            <v>0</v>
          </cell>
          <cell r="K356">
            <v>0</v>
          </cell>
          <cell r="L356">
            <v>0</v>
          </cell>
          <cell r="M356">
            <v>0</v>
          </cell>
          <cell r="N356" t="str">
            <v>-</v>
          </cell>
          <cell r="O356" t="str">
            <v>ET</v>
          </cell>
          <cell r="P356" t="str">
            <v>-</v>
          </cell>
          <cell r="Q356" t="str">
            <v>ET</v>
          </cell>
          <cell r="R356" t="str">
            <v>-</v>
          </cell>
          <cell r="S356" t="str">
            <v>ET</v>
          </cell>
          <cell r="U356">
            <v>3.4</v>
          </cell>
          <cell r="V356">
            <v>0</v>
          </cell>
        </row>
        <row r="357">
          <cell r="B357" t="str">
            <v>Sävsjö</v>
          </cell>
          <cell r="C357">
            <v>2013</v>
          </cell>
          <cell r="D357">
            <v>41.9</v>
          </cell>
          <cell r="E357">
            <v>12.7</v>
          </cell>
          <cell r="F357">
            <v>6.5</v>
          </cell>
          <cell r="G357">
            <v>11.1</v>
          </cell>
          <cell r="H357">
            <v>0</v>
          </cell>
          <cell r="I357">
            <v>8.3000000000000007</v>
          </cell>
          <cell r="J357">
            <v>3.3</v>
          </cell>
          <cell r="K357">
            <v>0</v>
          </cell>
          <cell r="L357">
            <v>0</v>
          </cell>
          <cell r="M357">
            <v>0</v>
          </cell>
          <cell r="N357" t="str">
            <v>-</v>
          </cell>
          <cell r="O357" t="str">
            <v>ET</v>
          </cell>
          <cell r="P357" t="str">
            <v>-</v>
          </cell>
          <cell r="Q357" t="str">
            <v>ET</v>
          </cell>
          <cell r="R357" t="str">
            <v>-</v>
          </cell>
          <cell r="S357" t="str">
            <v>ET</v>
          </cell>
          <cell r="U357">
            <v>41.9</v>
          </cell>
          <cell r="V357">
            <v>0</v>
          </cell>
        </row>
        <row r="358">
          <cell r="B358" t="str">
            <v xml:space="preserve">Skall tas bort </v>
          </cell>
          <cell r="C358">
            <v>2013</v>
          </cell>
          <cell r="D358" t="str">
            <v>-</v>
          </cell>
          <cell r="E358" t="str">
            <v>-</v>
          </cell>
          <cell r="F358" t="str">
            <v>-</v>
          </cell>
          <cell r="G358" t="str">
            <v>-</v>
          </cell>
          <cell r="H358" t="str">
            <v>-</v>
          </cell>
          <cell r="I358" t="str">
            <v>-</v>
          </cell>
          <cell r="J358" t="str">
            <v>-</v>
          </cell>
          <cell r="K358" t="str">
            <v>-</v>
          </cell>
          <cell r="L358" t="str">
            <v>-</v>
          </cell>
          <cell r="M358" t="str">
            <v>-</v>
          </cell>
          <cell r="N358" t="str">
            <v>-</v>
          </cell>
          <cell r="O358" t="str">
            <v>-</v>
          </cell>
          <cell r="P358" t="str">
            <v>-</v>
          </cell>
          <cell r="Q358" t="str">
            <v>-</v>
          </cell>
          <cell r="R358" t="str">
            <v>-</v>
          </cell>
          <cell r="S358" t="str">
            <v>-</v>
          </cell>
          <cell r="U358">
            <v>0</v>
          </cell>
          <cell r="V358">
            <v>0</v>
          </cell>
        </row>
        <row r="359">
          <cell r="B359" t="str">
            <v>Söderenergi</v>
          </cell>
          <cell r="C359">
            <v>2013</v>
          </cell>
          <cell r="D359">
            <v>2497</v>
          </cell>
          <cell r="E359" t="str">
            <v>ET</v>
          </cell>
          <cell r="F359" t="str">
            <v>ET</v>
          </cell>
          <cell r="G359" t="str">
            <v>ET</v>
          </cell>
          <cell r="H359" t="str">
            <v>ET</v>
          </cell>
          <cell r="I359" t="str">
            <v>ET</v>
          </cell>
          <cell r="J359" t="str">
            <v>ET</v>
          </cell>
          <cell r="K359" t="str">
            <v>ET</v>
          </cell>
          <cell r="L359" t="str">
            <v>ET</v>
          </cell>
          <cell r="M359" t="str">
            <v>ET</v>
          </cell>
          <cell r="N359" t="str">
            <v>'Södertörns Fjärrvärme AB'</v>
          </cell>
          <cell r="O359">
            <v>938</v>
          </cell>
          <cell r="P359" t="str">
            <v>'Telge Energi '</v>
          </cell>
          <cell r="Q359">
            <v>743</v>
          </cell>
          <cell r="R359" t="str">
            <v>'Fortum Värme AB '</v>
          </cell>
          <cell r="S359">
            <v>816</v>
          </cell>
          <cell r="U359">
            <v>2497</v>
          </cell>
          <cell r="V359">
            <v>2497</v>
          </cell>
        </row>
        <row r="360">
          <cell r="B360" t="str">
            <v>Ljusne</v>
          </cell>
          <cell r="C360">
            <v>2013</v>
          </cell>
          <cell r="D360">
            <v>11.084535000000001</v>
          </cell>
          <cell r="E360">
            <v>6.8262720000000003</v>
          </cell>
          <cell r="F360">
            <v>0.52409499999999998</v>
          </cell>
          <cell r="G360">
            <v>0.65115100000000004</v>
          </cell>
          <cell r="H360" t="str">
            <v>ET</v>
          </cell>
          <cell r="I360">
            <v>2.4939559999999998</v>
          </cell>
          <cell r="J360">
            <v>0.58906099999999995</v>
          </cell>
          <cell r="K360" t="str">
            <v>ET</v>
          </cell>
          <cell r="L360" t="str">
            <v>ET</v>
          </cell>
          <cell r="M360" t="str">
            <v>ET</v>
          </cell>
          <cell r="N360" t="str">
            <v>-</v>
          </cell>
          <cell r="O360" t="str">
            <v>ET</v>
          </cell>
          <cell r="P360" t="str">
            <v>-</v>
          </cell>
          <cell r="Q360" t="str">
            <v>ET</v>
          </cell>
          <cell r="R360" t="str">
            <v>-</v>
          </cell>
          <cell r="S360" t="str">
            <v>ET</v>
          </cell>
          <cell r="U360">
            <v>11.084535000000001</v>
          </cell>
          <cell r="V360">
            <v>0</v>
          </cell>
        </row>
        <row r="361">
          <cell r="B361" t="str">
            <v>Söderala nu ihop m Söderhamn</v>
          </cell>
          <cell r="C361">
            <v>2013</v>
          </cell>
          <cell r="D361" t="str">
            <v>-</v>
          </cell>
          <cell r="E361" t="str">
            <v>-</v>
          </cell>
          <cell r="F361" t="str">
            <v>-</v>
          </cell>
          <cell r="G361" t="str">
            <v>-</v>
          </cell>
          <cell r="H361" t="str">
            <v>-</v>
          </cell>
          <cell r="I361" t="str">
            <v>-</v>
          </cell>
          <cell r="J361" t="str">
            <v>-</v>
          </cell>
          <cell r="K361" t="str">
            <v>-</v>
          </cell>
          <cell r="L361" t="str">
            <v>-</v>
          </cell>
          <cell r="M361" t="str">
            <v>-</v>
          </cell>
          <cell r="N361" t="str">
            <v>-</v>
          </cell>
          <cell r="O361" t="str">
            <v>-</v>
          </cell>
          <cell r="P361" t="str">
            <v>-</v>
          </cell>
          <cell r="Q361" t="str">
            <v>-</v>
          </cell>
          <cell r="R361" t="str">
            <v>-</v>
          </cell>
          <cell r="S361" t="str">
            <v>-</v>
          </cell>
          <cell r="U361">
            <v>0</v>
          </cell>
          <cell r="V361">
            <v>0</v>
          </cell>
        </row>
        <row r="362">
          <cell r="B362" t="str">
            <v>Söderhamn</v>
          </cell>
          <cell r="C362">
            <v>2013</v>
          </cell>
          <cell r="D362">
            <v>125.948592</v>
          </cell>
          <cell r="E362">
            <v>57.175820999999999</v>
          </cell>
          <cell r="F362">
            <v>13.644731999999999</v>
          </cell>
          <cell r="G362">
            <v>9.7109810000000003</v>
          </cell>
          <cell r="H362" t="str">
            <v>ET</v>
          </cell>
          <cell r="I362">
            <v>22.478424</v>
          </cell>
          <cell r="J362">
            <v>22.938634</v>
          </cell>
          <cell r="K362" t="str">
            <v>ET</v>
          </cell>
          <cell r="L362" t="str">
            <v>ET</v>
          </cell>
          <cell r="M362" t="str">
            <v>ET</v>
          </cell>
          <cell r="N362" t="str">
            <v>-</v>
          </cell>
          <cell r="O362" t="str">
            <v>ET</v>
          </cell>
          <cell r="P362" t="str">
            <v>-</v>
          </cell>
          <cell r="Q362" t="str">
            <v>ET</v>
          </cell>
          <cell r="R362" t="str">
            <v>-</v>
          </cell>
          <cell r="S362" t="str">
            <v>ET</v>
          </cell>
          <cell r="U362">
            <v>125.948592</v>
          </cell>
          <cell r="V362">
            <v>0</v>
          </cell>
        </row>
        <row r="363">
          <cell r="B363" t="str">
            <v>Huddinge</v>
          </cell>
          <cell r="C363">
            <v>2013</v>
          </cell>
          <cell r="D363">
            <v>510.4</v>
          </cell>
          <cell r="E363">
            <v>247.3</v>
          </cell>
          <cell r="F363">
            <v>10.7</v>
          </cell>
          <cell r="G363">
            <v>40.6</v>
          </cell>
          <cell r="H363">
            <v>0</v>
          </cell>
          <cell r="I363">
            <v>121.3</v>
          </cell>
          <cell r="J363">
            <v>36.4</v>
          </cell>
          <cell r="K363">
            <v>0.44</v>
          </cell>
          <cell r="L363">
            <v>36.700000000000003</v>
          </cell>
          <cell r="M363">
            <v>17</v>
          </cell>
          <cell r="N363" t="str">
            <v>-</v>
          </cell>
          <cell r="O363" t="str">
            <v>ET</v>
          </cell>
          <cell r="P363" t="str">
            <v>-</v>
          </cell>
          <cell r="Q363" t="str">
            <v>ET</v>
          </cell>
          <cell r="R363" t="str">
            <v>-</v>
          </cell>
          <cell r="S363" t="str">
            <v>ET</v>
          </cell>
          <cell r="U363">
            <v>510.4</v>
          </cell>
          <cell r="V363">
            <v>0</v>
          </cell>
        </row>
        <row r="364">
          <cell r="B364" t="str">
            <v>Södertörn Fjärrvärme Totalt</v>
          </cell>
          <cell r="C364">
            <v>2013</v>
          </cell>
          <cell r="D364">
            <v>1012.1</v>
          </cell>
          <cell r="E364">
            <v>518.29999999999995</v>
          </cell>
          <cell r="F364">
            <v>44.8</v>
          </cell>
          <cell r="G364">
            <v>64.5</v>
          </cell>
          <cell r="H364">
            <v>0</v>
          </cell>
          <cell r="I364">
            <v>183.3</v>
          </cell>
          <cell r="J364">
            <v>72.5</v>
          </cell>
          <cell r="K364">
            <v>0.7</v>
          </cell>
          <cell r="L364">
            <v>92.4</v>
          </cell>
          <cell r="M364">
            <v>35.6</v>
          </cell>
          <cell r="N364" t="str">
            <v>-</v>
          </cell>
          <cell r="O364" t="str">
            <v>ET</v>
          </cell>
          <cell r="P364" t="str">
            <v>-</v>
          </cell>
          <cell r="Q364" t="str">
            <v>ET</v>
          </cell>
          <cell r="R364" t="str">
            <v>-</v>
          </cell>
          <cell r="S364" t="str">
            <v>ET</v>
          </cell>
          <cell r="U364">
            <v>1012.1</v>
          </cell>
          <cell r="V364">
            <v>0</v>
          </cell>
        </row>
        <row r="365">
          <cell r="B365" t="str">
            <v>Kiruna C</v>
          </cell>
          <cell r="C365">
            <v>2013</v>
          </cell>
          <cell r="D365">
            <v>193.40899999999999</v>
          </cell>
          <cell r="E365">
            <v>87.268000000000001</v>
          </cell>
          <cell r="F365">
            <v>29.992999999999999</v>
          </cell>
          <cell r="G365">
            <v>17.196999999999999</v>
          </cell>
          <cell r="H365" t="str">
            <v>ET</v>
          </cell>
          <cell r="I365">
            <v>38.106999999999999</v>
          </cell>
          <cell r="J365">
            <v>19.917999999999999</v>
          </cell>
          <cell r="K365" t="str">
            <v>ET</v>
          </cell>
          <cell r="L365">
            <v>1.079</v>
          </cell>
          <cell r="M365">
            <v>8.3460000000000001</v>
          </cell>
          <cell r="N365" t="str">
            <v>-</v>
          </cell>
          <cell r="O365" t="str">
            <v>ET</v>
          </cell>
          <cell r="P365" t="str">
            <v>-</v>
          </cell>
          <cell r="Q365" t="str">
            <v>ET</v>
          </cell>
          <cell r="R365" t="str">
            <v>-</v>
          </cell>
          <cell r="S365" t="str">
            <v>ET</v>
          </cell>
          <cell r="U365">
            <v>193.40899999999999</v>
          </cell>
          <cell r="V365">
            <v>0</v>
          </cell>
        </row>
        <row r="366">
          <cell r="B366" t="str">
            <v>Vittangi</v>
          </cell>
          <cell r="C366">
            <v>2013</v>
          </cell>
          <cell r="D366">
            <v>5.8460000000000001</v>
          </cell>
          <cell r="E366">
            <v>1.266</v>
          </cell>
          <cell r="F366">
            <v>1.857</v>
          </cell>
          <cell r="G366" t="str">
            <v>ET</v>
          </cell>
          <cell r="H366" t="str">
            <v>ET</v>
          </cell>
          <cell r="I366">
            <v>2.7429999999999999</v>
          </cell>
          <cell r="J366">
            <v>8.1000000000000003E-2</v>
          </cell>
          <cell r="K366" t="str">
            <v>ET</v>
          </cell>
          <cell r="L366" t="str">
            <v>ET</v>
          </cell>
          <cell r="M366" t="str">
            <v>ET</v>
          </cell>
          <cell r="N366" t="str">
            <v>-</v>
          </cell>
          <cell r="O366" t="str">
            <v>ET</v>
          </cell>
          <cell r="P366" t="str">
            <v>-</v>
          </cell>
          <cell r="Q366" t="str">
            <v>ET</v>
          </cell>
          <cell r="R366" t="str">
            <v>-</v>
          </cell>
          <cell r="S366" t="str">
            <v>ET</v>
          </cell>
          <cell r="U366">
            <v>5.8460000000000001</v>
          </cell>
          <cell r="V366">
            <v>0</v>
          </cell>
        </row>
        <row r="367">
          <cell r="B367" t="str">
            <v>Borensberg</v>
          </cell>
          <cell r="C367">
            <v>2013</v>
          </cell>
          <cell r="D367">
            <v>12.1</v>
          </cell>
          <cell r="E367">
            <v>4.8</v>
          </cell>
          <cell r="F367">
            <v>4.3</v>
          </cell>
          <cell r="G367">
            <v>0</v>
          </cell>
          <cell r="H367" t="str">
            <v>ET</v>
          </cell>
          <cell r="I367">
            <v>2.4</v>
          </cell>
          <cell r="J367">
            <v>0</v>
          </cell>
          <cell r="K367">
            <v>0</v>
          </cell>
          <cell r="L367">
            <v>0.6</v>
          </cell>
          <cell r="M367">
            <v>0</v>
          </cell>
          <cell r="N367" t="str">
            <v>-</v>
          </cell>
          <cell r="O367" t="str">
            <v>ET</v>
          </cell>
          <cell r="P367" t="str">
            <v>-</v>
          </cell>
          <cell r="Q367" t="str">
            <v>ET</v>
          </cell>
          <cell r="R367" t="str">
            <v>-</v>
          </cell>
          <cell r="S367" t="str">
            <v>ET</v>
          </cell>
          <cell r="U367">
            <v>12.1</v>
          </cell>
          <cell r="V367">
            <v>0</v>
          </cell>
        </row>
        <row r="368">
          <cell r="B368" t="str">
            <v>Katrineholm</v>
          </cell>
          <cell r="C368">
            <v>2013</v>
          </cell>
          <cell r="D368">
            <v>184.2</v>
          </cell>
          <cell r="E368">
            <v>95.9</v>
          </cell>
          <cell r="F368">
            <v>15</v>
          </cell>
          <cell r="G368">
            <v>7.9</v>
          </cell>
          <cell r="H368">
            <v>0</v>
          </cell>
          <cell r="I368">
            <v>24.4</v>
          </cell>
          <cell r="J368">
            <v>18</v>
          </cell>
          <cell r="K368">
            <v>0.2</v>
          </cell>
          <cell r="L368">
            <v>0</v>
          </cell>
          <cell r="M368">
            <v>22.8</v>
          </cell>
          <cell r="N368" t="str">
            <v>-</v>
          </cell>
          <cell r="O368" t="str">
            <v>ET</v>
          </cell>
          <cell r="P368" t="str">
            <v>-</v>
          </cell>
          <cell r="Q368" t="str">
            <v>ET</v>
          </cell>
          <cell r="R368" t="str">
            <v>-</v>
          </cell>
          <cell r="S368" t="str">
            <v>ET</v>
          </cell>
          <cell r="U368">
            <v>184.2</v>
          </cell>
          <cell r="V368">
            <v>0</v>
          </cell>
        </row>
        <row r="369">
          <cell r="B369" t="str">
            <v>Kisa</v>
          </cell>
          <cell r="C369">
            <v>2013</v>
          </cell>
          <cell r="D369">
            <v>17.8</v>
          </cell>
          <cell r="E369">
            <v>12</v>
          </cell>
          <cell r="F369">
            <v>1.9</v>
          </cell>
          <cell r="G369">
            <v>0.3</v>
          </cell>
          <cell r="H369">
            <v>0</v>
          </cell>
          <cell r="I369">
            <v>1.4</v>
          </cell>
          <cell r="J369">
            <v>0.8</v>
          </cell>
          <cell r="K369">
            <v>0</v>
          </cell>
          <cell r="L369">
            <v>0</v>
          </cell>
          <cell r="M369">
            <v>1.4</v>
          </cell>
          <cell r="N369" t="str">
            <v>-</v>
          </cell>
          <cell r="O369" t="str">
            <v>ET</v>
          </cell>
          <cell r="P369" t="str">
            <v>-</v>
          </cell>
          <cell r="Q369" t="str">
            <v>ET</v>
          </cell>
          <cell r="R369" t="str">
            <v>-</v>
          </cell>
          <cell r="S369" t="str">
            <v>ET</v>
          </cell>
          <cell r="U369">
            <v>17.8</v>
          </cell>
          <cell r="V369">
            <v>0</v>
          </cell>
        </row>
        <row r="370">
          <cell r="B370" t="str">
            <v>Linköping</v>
          </cell>
          <cell r="C370">
            <v>2013</v>
          </cell>
          <cell r="D370">
            <v>1353</v>
          </cell>
          <cell r="E370">
            <v>553.79999999999995</v>
          </cell>
          <cell r="F370">
            <v>188</v>
          </cell>
          <cell r="G370">
            <v>56.8</v>
          </cell>
          <cell r="H370">
            <v>0</v>
          </cell>
          <cell r="I370">
            <v>163.80000000000001</v>
          </cell>
          <cell r="J370">
            <v>123.4</v>
          </cell>
          <cell r="K370">
            <v>6.2</v>
          </cell>
          <cell r="L370">
            <v>29.6</v>
          </cell>
          <cell r="M370">
            <v>138.1</v>
          </cell>
          <cell r="N370" t="str">
            <v>'Mjölby Svartådalen Energi AB'</v>
          </cell>
          <cell r="O370">
            <v>92.3</v>
          </cell>
          <cell r="P370" t="str">
            <v>ET</v>
          </cell>
          <cell r="Q370" t="str">
            <v>ET</v>
          </cell>
          <cell r="R370" t="str">
            <v>ET</v>
          </cell>
          <cell r="S370" t="str">
            <v>ET</v>
          </cell>
          <cell r="U370">
            <v>1353</v>
          </cell>
          <cell r="V370">
            <v>92.3</v>
          </cell>
        </row>
        <row r="371">
          <cell r="B371" t="str">
            <v>Skärblacka</v>
          </cell>
          <cell r="C371">
            <v>2013</v>
          </cell>
          <cell r="D371">
            <v>17.600000000000001</v>
          </cell>
          <cell r="E371">
            <v>7.8</v>
          </cell>
          <cell r="F371">
            <v>5.3</v>
          </cell>
          <cell r="G371">
            <v>0.2</v>
          </cell>
          <cell r="H371">
            <v>0</v>
          </cell>
          <cell r="I371">
            <v>4.0999999999999996</v>
          </cell>
          <cell r="J371">
            <v>0.2</v>
          </cell>
          <cell r="K371">
            <v>0</v>
          </cell>
          <cell r="L371">
            <v>0</v>
          </cell>
          <cell r="M371">
            <v>0</v>
          </cell>
          <cell r="N371" t="str">
            <v>-</v>
          </cell>
          <cell r="O371" t="str">
            <v>ET</v>
          </cell>
          <cell r="P371" t="str">
            <v>-</v>
          </cell>
          <cell r="Q371" t="str">
            <v>ET</v>
          </cell>
          <cell r="R371" t="str">
            <v>-</v>
          </cell>
          <cell r="S371" t="str">
            <v>ET</v>
          </cell>
          <cell r="U371">
            <v>17.600000000000001</v>
          </cell>
          <cell r="V371">
            <v>0</v>
          </cell>
        </row>
        <row r="372">
          <cell r="B372" t="str">
            <v>Åtvidaberg</v>
          </cell>
          <cell r="C372">
            <v>2013</v>
          </cell>
          <cell r="D372">
            <v>32.6</v>
          </cell>
          <cell r="E372">
            <v>14.8</v>
          </cell>
          <cell r="F372">
            <v>1.1000000000000001</v>
          </cell>
          <cell r="G372">
            <v>5.8</v>
          </cell>
          <cell r="H372">
            <v>0</v>
          </cell>
          <cell r="I372">
            <v>6.8</v>
          </cell>
          <cell r="J372">
            <v>2.7</v>
          </cell>
          <cell r="K372">
            <v>1.3</v>
          </cell>
          <cell r="L372">
            <v>0</v>
          </cell>
          <cell r="M372">
            <v>0.1</v>
          </cell>
          <cell r="N372" t="str">
            <v>-</v>
          </cell>
          <cell r="O372" t="str">
            <v>ET</v>
          </cell>
          <cell r="P372" t="str">
            <v>-</v>
          </cell>
          <cell r="Q372" t="str">
            <v>ET</v>
          </cell>
          <cell r="R372" t="str">
            <v>-</v>
          </cell>
          <cell r="S372" t="str">
            <v>ET</v>
          </cell>
          <cell r="U372">
            <v>32.6</v>
          </cell>
          <cell r="V372">
            <v>0</v>
          </cell>
        </row>
        <row r="373">
          <cell r="B373" t="str">
            <v>Järna (ingår i Södertälje)</v>
          </cell>
          <cell r="C373">
            <v>2013</v>
          </cell>
          <cell r="D373" t="str">
            <v>-</v>
          </cell>
          <cell r="E373" t="str">
            <v>-</v>
          </cell>
          <cell r="F373" t="str">
            <v>-</v>
          </cell>
          <cell r="G373" t="str">
            <v>-</v>
          </cell>
          <cell r="H373" t="str">
            <v>-</v>
          </cell>
          <cell r="I373" t="str">
            <v>-</v>
          </cell>
          <cell r="J373" t="str">
            <v>-</v>
          </cell>
          <cell r="K373" t="str">
            <v>-</v>
          </cell>
          <cell r="L373" t="str">
            <v>-</v>
          </cell>
          <cell r="M373" t="str">
            <v>-</v>
          </cell>
          <cell r="N373" t="str">
            <v>-</v>
          </cell>
          <cell r="O373" t="str">
            <v>ET</v>
          </cell>
          <cell r="P373" t="str">
            <v>-</v>
          </cell>
          <cell r="Q373" t="str">
            <v>ET</v>
          </cell>
          <cell r="R373" t="str">
            <v>-</v>
          </cell>
          <cell r="S373" t="str">
            <v>ET</v>
          </cell>
          <cell r="U373">
            <v>0</v>
          </cell>
          <cell r="V373">
            <v>0</v>
          </cell>
        </row>
        <row r="374">
          <cell r="B374" t="str">
            <v>Nykvarn (ingår i Södertälje)</v>
          </cell>
          <cell r="C374">
            <v>2013</v>
          </cell>
          <cell r="D374" t="str">
            <v>-</v>
          </cell>
          <cell r="E374" t="str">
            <v>-</v>
          </cell>
          <cell r="F374" t="str">
            <v>-</v>
          </cell>
          <cell r="G374" t="str">
            <v>-</v>
          </cell>
          <cell r="H374" t="str">
            <v>-</v>
          </cell>
          <cell r="I374" t="str">
            <v>-</v>
          </cell>
          <cell r="J374" t="str">
            <v>-</v>
          </cell>
          <cell r="K374" t="str">
            <v>-</v>
          </cell>
          <cell r="L374" t="str">
            <v>-</v>
          </cell>
          <cell r="M374" t="str">
            <v>-</v>
          </cell>
          <cell r="N374" t="str">
            <v>-</v>
          </cell>
          <cell r="O374" t="str">
            <v>-</v>
          </cell>
          <cell r="P374" t="str">
            <v>-</v>
          </cell>
          <cell r="Q374" t="str">
            <v>-</v>
          </cell>
          <cell r="R374" t="str">
            <v>-</v>
          </cell>
          <cell r="S374" t="str">
            <v>-</v>
          </cell>
          <cell r="U374">
            <v>0</v>
          </cell>
          <cell r="V374">
            <v>0</v>
          </cell>
        </row>
        <row r="375">
          <cell r="B375" t="str">
            <v>Södertälje</v>
          </cell>
          <cell r="C375">
            <v>2013</v>
          </cell>
          <cell r="D375">
            <v>770</v>
          </cell>
          <cell r="E375">
            <v>347</v>
          </cell>
          <cell r="F375">
            <v>16</v>
          </cell>
          <cell r="G375">
            <v>236</v>
          </cell>
          <cell r="H375">
            <v>69</v>
          </cell>
          <cell r="I375">
            <v>83</v>
          </cell>
          <cell r="J375">
            <v>85</v>
          </cell>
          <cell r="K375">
            <v>3</v>
          </cell>
          <cell r="L375">
            <v>0</v>
          </cell>
          <cell r="M375">
            <v>236</v>
          </cell>
          <cell r="N375" t="str">
            <v>-</v>
          </cell>
          <cell r="O375" t="str">
            <v>ET</v>
          </cell>
          <cell r="P375" t="str">
            <v>-</v>
          </cell>
          <cell r="Q375" t="str">
            <v>ET</v>
          </cell>
          <cell r="R375" t="str">
            <v>-</v>
          </cell>
          <cell r="S375" t="str">
            <v>ET</v>
          </cell>
          <cell r="U375">
            <v>770</v>
          </cell>
          <cell r="V375">
            <v>0</v>
          </cell>
        </row>
        <row r="376">
          <cell r="B376" t="str">
            <v>Tidaholm</v>
          </cell>
          <cell r="C376">
            <v>2013</v>
          </cell>
          <cell r="D376">
            <v>57.831000000000003</v>
          </cell>
          <cell r="E376">
            <v>17.282</v>
          </cell>
          <cell r="F376">
            <v>1.3340000000000001</v>
          </cell>
          <cell r="G376">
            <v>24.065999999999999</v>
          </cell>
          <cell r="H376" t="str">
            <v>ET</v>
          </cell>
          <cell r="I376">
            <v>12.023999999999999</v>
          </cell>
          <cell r="J376">
            <v>3.1230000000000002</v>
          </cell>
          <cell r="K376" t="str">
            <v>ET</v>
          </cell>
          <cell r="L376" t="str">
            <v>ET</v>
          </cell>
          <cell r="M376" t="str">
            <v>ET</v>
          </cell>
          <cell r="N376" t="str">
            <v>-</v>
          </cell>
          <cell r="O376" t="str">
            <v>ET</v>
          </cell>
          <cell r="P376" t="str">
            <v>-</v>
          </cell>
          <cell r="Q376" t="str">
            <v>ET</v>
          </cell>
          <cell r="R376" t="str">
            <v>-</v>
          </cell>
          <cell r="S376" t="str">
            <v>ET</v>
          </cell>
          <cell r="U376">
            <v>57.831000000000003</v>
          </cell>
          <cell r="V376">
            <v>0</v>
          </cell>
        </row>
        <row r="377">
          <cell r="B377" t="str">
            <v>Tierp</v>
          </cell>
          <cell r="C377">
            <v>2013</v>
          </cell>
          <cell r="D377">
            <v>45.204999999999998</v>
          </cell>
          <cell r="E377">
            <v>20.47</v>
          </cell>
          <cell r="F377">
            <v>6.1769999999999996</v>
          </cell>
          <cell r="G377">
            <v>2.802</v>
          </cell>
          <cell r="H377" t="str">
            <v>ET</v>
          </cell>
          <cell r="I377">
            <v>15.592000000000001</v>
          </cell>
          <cell r="J377">
            <v>0</v>
          </cell>
          <cell r="K377">
            <v>0.16300000000000001</v>
          </cell>
          <cell r="L377">
            <v>0</v>
          </cell>
          <cell r="M377">
            <v>0</v>
          </cell>
          <cell r="N377" t="str">
            <v>-</v>
          </cell>
          <cell r="O377" t="str">
            <v>ET</v>
          </cell>
          <cell r="P377" t="str">
            <v>-</v>
          </cell>
          <cell r="Q377" t="str">
            <v>ET</v>
          </cell>
          <cell r="R377" t="str">
            <v>-</v>
          </cell>
          <cell r="S377" t="str">
            <v>ET</v>
          </cell>
          <cell r="U377">
            <v>45.204999999999998</v>
          </cell>
          <cell r="V377">
            <v>0</v>
          </cell>
        </row>
        <row r="378">
          <cell r="B378" t="str">
            <v>Örbyhus</v>
          </cell>
          <cell r="C378">
            <v>2013</v>
          </cell>
          <cell r="D378">
            <v>7.641</v>
          </cell>
          <cell r="E378">
            <v>4.0839999999999996</v>
          </cell>
          <cell r="F378">
            <v>6.2E-2</v>
          </cell>
          <cell r="G378">
            <v>0.21</v>
          </cell>
          <cell r="H378" t="str">
            <v>ET</v>
          </cell>
          <cell r="I378">
            <v>3.2829999999999999</v>
          </cell>
          <cell r="J378">
            <v>0</v>
          </cell>
          <cell r="K378">
            <v>0</v>
          </cell>
          <cell r="L378">
            <v>0</v>
          </cell>
          <cell r="M378" t="str">
            <v>ET</v>
          </cell>
          <cell r="N378" t="str">
            <v>-</v>
          </cell>
          <cell r="O378" t="str">
            <v>ET</v>
          </cell>
          <cell r="P378" t="str">
            <v>-</v>
          </cell>
          <cell r="Q378" t="str">
            <v>ET</v>
          </cell>
          <cell r="R378" t="str">
            <v>-</v>
          </cell>
          <cell r="S378" t="str">
            <v>ET</v>
          </cell>
          <cell r="U378">
            <v>7.641</v>
          </cell>
          <cell r="V378">
            <v>0</v>
          </cell>
        </row>
        <row r="379">
          <cell r="B379" t="str">
            <v xml:space="preserve"> </v>
          </cell>
          <cell r="C379">
            <v>2013</v>
          </cell>
          <cell r="D379" t="str">
            <v>-</v>
          </cell>
          <cell r="E379" t="str">
            <v>-</v>
          </cell>
          <cell r="F379" t="str">
            <v>-</v>
          </cell>
          <cell r="G379" t="str">
            <v>-</v>
          </cell>
          <cell r="H379" t="str">
            <v>-</v>
          </cell>
          <cell r="I379" t="str">
            <v>-</v>
          </cell>
          <cell r="J379" t="str">
            <v>-</v>
          </cell>
          <cell r="K379" t="str">
            <v>-</v>
          </cell>
          <cell r="L379" t="str">
            <v>-</v>
          </cell>
          <cell r="M379" t="str">
            <v>-</v>
          </cell>
          <cell r="N379" t="str">
            <v>-</v>
          </cell>
          <cell r="O379" t="str">
            <v>-</v>
          </cell>
          <cell r="P379" t="str">
            <v>-</v>
          </cell>
          <cell r="Q379" t="str">
            <v>-</v>
          </cell>
          <cell r="R379" t="str">
            <v>-</v>
          </cell>
          <cell r="S379" t="str">
            <v>-</v>
          </cell>
          <cell r="U379">
            <v>0</v>
          </cell>
          <cell r="V379">
            <v>0</v>
          </cell>
        </row>
        <row r="380">
          <cell r="B380" t="str">
            <v>Torsås</v>
          </cell>
          <cell r="C380">
            <v>2013</v>
          </cell>
          <cell r="D380">
            <v>0.13</v>
          </cell>
          <cell r="E380">
            <v>0.04</v>
          </cell>
          <cell r="F380">
            <v>2.8000000000000001E-2</v>
          </cell>
          <cell r="G380">
            <v>2.8000000000000001E-2</v>
          </cell>
          <cell r="H380" t="str">
            <v>ET</v>
          </cell>
          <cell r="I380" t="str">
            <v>ET</v>
          </cell>
          <cell r="J380">
            <v>3.5999999999999997E-2</v>
          </cell>
          <cell r="K380" t="str">
            <v>ET</v>
          </cell>
          <cell r="L380" t="str">
            <v>ET</v>
          </cell>
          <cell r="M380" t="str">
            <v>ET</v>
          </cell>
          <cell r="N380" t="str">
            <v>-</v>
          </cell>
          <cell r="O380" t="str">
            <v>ET</v>
          </cell>
          <cell r="P380" t="str">
            <v>-</v>
          </cell>
          <cell r="Q380" t="str">
            <v>ET</v>
          </cell>
          <cell r="R380" t="str">
            <v>-</v>
          </cell>
          <cell r="S380" t="str">
            <v>ET</v>
          </cell>
          <cell r="U380">
            <v>0.13</v>
          </cell>
          <cell r="V380">
            <v>0</v>
          </cell>
        </row>
        <row r="381">
          <cell r="B381" t="str">
            <v>Tranås</v>
          </cell>
          <cell r="C381">
            <v>2013</v>
          </cell>
          <cell r="D381">
            <v>128</v>
          </cell>
          <cell r="E381">
            <v>54.7</v>
          </cell>
          <cell r="F381">
            <v>16.899999999999999</v>
          </cell>
          <cell r="G381">
            <v>24.7</v>
          </cell>
          <cell r="H381">
            <v>0</v>
          </cell>
          <cell r="I381">
            <v>12.2</v>
          </cell>
          <cell r="J381">
            <v>16.7</v>
          </cell>
          <cell r="K381">
            <v>0.1</v>
          </cell>
          <cell r="L381">
            <v>0</v>
          </cell>
          <cell r="M381">
            <v>0</v>
          </cell>
          <cell r="N381" t="str">
            <v>-</v>
          </cell>
          <cell r="O381" t="str">
            <v>ET</v>
          </cell>
          <cell r="P381" t="str">
            <v>-</v>
          </cell>
          <cell r="Q381" t="str">
            <v>ET</v>
          </cell>
          <cell r="R381" t="str">
            <v>-</v>
          </cell>
          <cell r="S381" t="str">
            <v>ET</v>
          </cell>
          <cell r="U381">
            <v>128</v>
          </cell>
          <cell r="V381">
            <v>0</v>
          </cell>
        </row>
        <row r="382">
          <cell r="B382" t="str">
            <v>Trelleborg Fjärrvärme AB</v>
          </cell>
          <cell r="C382">
            <v>2013</v>
          </cell>
          <cell r="D382">
            <v>87</v>
          </cell>
          <cell r="E382">
            <v>58</v>
          </cell>
          <cell r="F382">
            <v>4.55</v>
          </cell>
          <cell r="G382">
            <v>1</v>
          </cell>
          <cell r="H382" t="str">
            <v>ET</v>
          </cell>
          <cell r="I382">
            <v>20.5</v>
          </cell>
          <cell r="J382">
            <v>3</v>
          </cell>
          <cell r="K382" t="str">
            <v>ET</v>
          </cell>
          <cell r="L382" t="str">
            <v>ET</v>
          </cell>
          <cell r="M382" t="str">
            <v>ET</v>
          </cell>
          <cell r="N382" t="str">
            <v>-</v>
          </cell>
          <cell r="O382" t="str">
            <v>ET</v>
          </cell>
          <cell r="P382" t="str">
            <v>-</v>
          </cell>
          <cell r="Q382" t="str">
            <v>ET</v>
          </cell>
          <cell r="R382" t="str">
            <v>-</v>
          </cell>
          <cell r="S382" t="str">
            <v>ET</v>
          </cell>
          <cell r="U382">
            <v>87</v>
          </cell>
          <cell r="V382">
            <v>0</v>
          </cell>
        </row>
        <row r="383">
          <cell r="B383" t="str">
            <v>Trollhättan</v>
          </cell>
          <cell r="C383">
            <v>2013</v>
          </cell>
          <cell r="D383">
            <v>360</v>
          </cell>
          <cell r="E383">
            <v>156</v>
          </cell>
          <cell r="F383">
            <v>15</v>
          </cell>
          <cell r="G383">
            <v>92</v>
          </cell>
          <cell r="H383">
            <v>0</v>
          </cell>
          <cell r="I383">
            <v>20</v>
          </cell>
          <cell r="J383">
            <v>54</v>
          </cell>
          <cell r="K383">
            <v>0</v>
          </cell>
          <cell r="L383">
            <v>23</v>
          </cell>
          <cell r="M383">
            <v>0</v>
          </cell>
          <cell r="N383" t="str">
            <v>-</v>
          </cell>
          <cell r="O383" t="str">
            <v>ET</v>
          </cell>
          <cell r="P383" t="str">
            <v>-</v>
          </cell>
          <cell r="Q383" t="str">
            <v>ET</v>
          </cell>
          <cell r="R383" t="str">
            <v>-</v>
          </cell>
          <cell r="S383" t="str">
            <v>ET</v>
          </cell>
          <cell r="U383">
            <v>360</v>
          </cell>
          <cell r="V383">
            <v>0</v>
          </cell>
        </row>
        <row r="384">
          <cell r="B384" t="str">
            <v xml:space="preserve"> </v>
          </cell>
          <cell r="C384">
            <v>2013</v>
          </cell>
          <cell r="D384" t="str">
            <v>-</v>
          </cell>
          <cell r="E384" t="str">
            <v>-</v>
          </cell>
          <cell r="F384" t="str">
            <v>-</v>
          </cell>
          <cell r="G384" t="str">
            <v>-</v>
          </cell>
          <cell r="H384" t="str">
            <v>-</v>
          </cell>
          <cell r="I384" t="str">
            <v>-</v>
          </cell>
          <cell r="J384" t="str">
            <v>-</v>
          </cell>
          <cell r="K384" t="str">
            <v>-</v>
          </cell>
          <cell r="L384" t="str">
            <v>-</v>
          </cell>
          <cell r="M384" t="str">
            <v>-</v>
          </cell>
          <cell r="N384" t="str">
            <v>-</v>
          </cell>
          <cell r="O384" t="str">
            <v>-</v>
          </cell>
          <cell r="P384" t="str">
            <v>-</v>
          </cell>
          <cell r="Q384" t="str">
            <v>-</v>
          </cell>
          <cell r="R384" t="str">
            <v>-</v>
          </cell>
          <cell r="S384" t="str">
            <v>-</v>
          </cell>
          <cell r="U384">
            <v>0</v>
          </cell>
          <cell r="V384">
            <v>0</v>
          </cell>
        </row>
        <row r="385">
          <cell r="B385" t="str">
            <v>Ljungskile</v>
          </cell>
          <cell r="C385">
            <v>2013</v>
          </cell>
          <cell r="D385">
            <v>4.25</v>
          </cell>
          <cell r="E385">
            <v>1.45</v>
          </cell>
          <cell r="F385">
            <v>6.9000000000000006E-2</v>
          </cell>
          <cell r="G385">
            <v>0.14000000000000001</v>
          </cell>
          <cell r="H385">
            <v>0</v>
          </cell>
          <cell r="I385">
            <v>2.2599999999999998</v>
          </cell>
          <cell r="J385">
            <v>0.32500000000000001</v>
          </cell>
          <cell r="K385">
            <v>0</v>
          </cell>
          <cell r="L385">
            <v>0</v>
          </cell>
          <cell r="M385">
            <v>0</v>
          </cell>
          <cell r="N385" t="str">
            <v>ET</v>
          </cell>
          <cell r="O385" t="str">
            <v>ET</v>
          </cell>
          <cell r="P385" t="str">
            <v>ET</v>
          </cell>
          <cell r="Q385" t="str">
            <v>ET</v>
          </cell>
          <cell r="R385" t="str">
            <v>ET</v>
          </cell>
          <cell r="S385" t="str">
            <v>ET</v>
          </cell>
          <cell r="U385">
            <v>4.25</v>
          </cell>
          <cell r="V385">
            <v>0</v>
          </cell>
        </row>
        <row r="386">
          <cell r="B386" t="str">
            <v>Munkedal</v>
          </cell>
          <cell r="C386">
            <v>2013</v>
          </cell>
          <cell r="D386">
            <v>6.81</v>
          </cell>
          <cell r="E386">
            <v>3.05</v>
          </cell>
          <cell r="F386">
            <v>0</v>
          </cell>
          <cell r="G386">
            <v>0</v>
          </cell>
          <cell r="H386">
            <v>0</v>
          </cell>
          <cell r="I386">
            <v>3.47</v>
          </cell>
          <cell r="J386">
            <v>0.28999999999999998</v>
          </cell>
          <cell r="K386">
            <v>0</v>
          </cell>
          <cell r="L386">
            <v>0</v>
          </cell>
          <cell r="M386">
            <v>0</v>
          </cell>
          <cell r="N386" t="str">
            <v>ET</v>
          </cell>
          <cell r="O386" t="str">
            <v>ET</v>
          </cell>
          <cell r="P386" t="str">
            <v>ET</v>
          </cell>
          <cell r="Q386" t="str">
            <v>ET</v>
          </cell>
          <cell r="R386" t="str">
            <v>ET</v>
          </cell>
          <cell r="S386" t="str">
            <v>ET</v>
          </cell>
          <cell r="U386">
            <v>6.81</v>
          </cell>
          <cell r="V386">
            <v>0</v>
          </cell>
        </row>
        <row r="387">
          <cell r="B387" t="str">
            <v>Uddevalla</v>
          </cell>
          <cell r="C387">
            <v>2013</v>
          </cell>
          <cell r="D387">
            <v>265.10000000000002</v>
          </cell>
          <cell r="E387">
            <v>129.9</v>
          </cell>
          <cell r="F387">
            <v>18.41</v>
          </cell>
          <cell r="G387">
            <v>21.13</v>
          </cell>
          <cell r="H387">
            <v>0</v>
          </cell>
          <cell r="I387">
            <v>46.78</v>
          </cell>
          <cell r="J387">
            <v>45.35</v>
          </cell>
          <cell r="K387">
            <v>0</v>
          </cell>
          <cell r="L387">
            <v>3.58</v>
          </cell>
          <cell r="M387" t="str">
            <v>ET</v>
          </cell>
          <cell r="N387" t="str">
            <v>et</v>
          </cell>
          <cell r="O387" t="str">
            <v>ET</v>
          </cell>
          <cell r="P387" t="str">
            <v>et</v>
          </cell>
          <cell r="Q387" t="str">
            <v>ET</v>
          </cell>
          <cell r="R387" t="str">
            <v>et</v>
          </cell>
          <cell r="S387" t="str">
            <v>ET</v>
          </cell>
          <cell r="U387">
            <v>265.10000000000002</v>
          </cell>
          <cell r="V387">
            <v>0</v>
          </cell>
        </row>
        <row r="388">
          <cell r="B388" t="str">
            <v>Gällstad</v>
          </cell>
          <cell r="C388">
            <v>2013</v>
          </cell>
          <cell r="D388">
            <v>2.29</v>
          </cell>
          <cell r="E388">
            <v>0.68899999999999995</v>
          </cell>
          <cell r="F388">
            <v>0.29699999999999999</v>
          </cell>
          <cell r="G388">
            <v>0</v>
          </cell>
          <cell r="H388">
            <v>0</v>
          </cell>
          <cell r="I388">
            <v>1.2430000000000001</v>
          </cell>
          <cell r="J388">
            <v>6.0999999999999999E-2</v>
          </cell>
          <cell r="K388">
            <v>0</v>
          </cell>
          <cell r="L388">
            <v>0</v>
          </cell>
          <cell r="M388">
            <v>0</v>
          </cell>
          <cell r="N388" t="str">
            <v>-</v>
          </cell>
          <cell r="O388" t="str">
            <v>ET</v>
          </cell>
          <cell r="P388" t="str">
            <v>-</v>
          </cell>
          <cell r="Q388" t="str">
            <v>ET</v>
          </cell>
          <cell r="R388" t="str">
            <v>-</v>
          </cell>
          <cell r="S388" t="str">
            <v>ET</v>
          </cell>
          <cell r="U388">
            <v>2.29</v>
          </cell>
          <cell r="V388">
            <v>0</v>
          </cell>
        </row>
        <row r="389">
          <cell r="B389" t="str">
            <v>Ulricehamn</v>
          </cell>
          <cell r="C389">
            <v>2013</v>
          </cell>
          <cell r="D389">
            <v>48.018000000000001</v>
          </cell>
          <cell r="E389">
            <v>22.609000000000002</v>
          </cell>
          <cell r="F389">
            <v>2.1349999999999998</v>
          </cell>
          <cell r="G389">
            <v>3.5630000000000002</v>
          </cell>
          <cell r="H389">
            <v>0</v>
          </cell>
          <cell r="I389">
            <v>10.257</v>
          </cell>
          <cell r="J389">
            <v>8.9920000000000009</v>
          </cell>
          <cell r="K389">
            <v>0.46200000000000002</v>
          </cell>
          <cell r="L389">
            <v>0</v>
          </cell>
          <cell r="M389">
            <v>0</v>
          </cell>
          <cell r="N389" t="str">
            <v>-</v>
          </cell>
          <cell r="O389" t="str">
            <v>ET</v>
          </cell>
          <cell r="P389" t="str">
            <v>-</v>
          </cell>
          <cell r="Q389" t="str">
            <v>ET</v>
          </cell>
          <cell r="R389" t="str">
            <v>-</v>
          </cell>
          <cell r="S389" t="str">
            <v>ET</v>
          </cell>
          <cell r="U389">
            <v>48.018000000000001</v>
          </cell>
          <cell r="V389">
            <v>0</v>
          </cell>
        </row>
        <row r="390">
          <cell r="B390" t="str">
            <v>Bjurholm</v>
          </cell>
          <cell r="C390">
            <v>2013</v>
          </cell>
          <cell r="D390">
            <v>7.5839999999999996</v>
          </cell>
          <cell r="E390">
            <v>1.9179999999999999</v>
          </cell>
          <cell r="F390">
            <v>1.228</v>
          </cell>
          <cell r="G390">
            <v>0.123</v>
          </cell>
          <cell r="H390">
            <v>0</v>
          </cell>
          <cell r="I390">
            <v>2.1680000000000001</v>
          </cell>
          <cell r="J390">
            <v>1.9770000000000001</v>
          </cell>
          <cell r="K390">
            <v>0</v>
          </cell>
          <cell r="L390">
            <v>0.17</v>
          </cell>
          <cell r="M390">
            <v>0</v>
          </cell>
          <cell r="N390" t="str">
            <v>-</v>
          </cell>
          <cell r="O390" t="str">
            <v>ET</v>
          </cell>
          <cell r="P390" t="str">
            <v>-</v>
          </cell>
          <cell r="Q390" t="str">
            <v>ET</v>
          </cell>
          <cell r="R390" t="str">
            <v>-</v>
          </cell>
          <cell r="S390" t="str">
            <v>ET</v>
          </cell>
          <cell r="U390">
            <v>7.5839999999999996</v>
          </cell>
          <cell r="V390">
            <v>0</v>
          </cell>
        </row>
        <row r="391">
          <cell r="B391" t="str">
            <v>Holmsund</v>
          </cell>
          <cell r="C391">
            <v>2013</v>
          </cell>
          <cell r="D391" t="str">
            <v>ET</v>
          </cell>
          <cell r="E391" t="str">
            <v>ET</v>
          </cell>
          <cell r="F391" t="str">
            <v>ET</v>
          </cell>
          <cell r="G391" t="str">
            <v>ET</v>
          </cell>
          <cell r="H391" t="str">
            <v>ET</v>
          </cell>
          <cell r="I391" t="str">
            <v>ET</v>
          </cell>
          <cell r="J391" t="str">
            <v>ET</v>
          </cell>
          <cell r="K391" t="str">
            <v>ET</v>
          </cell>
          <cell r="L391" t="str">
            <v>ET</v>
          </cell>
          <cell r="M391" t="str">
            <v>ET</v>
          </cell>
          <cell r="N391" t="str">
            <v>-</v>
          </cell>
          <cell r="O391" t="str">
            <v>ET</v>
          </cell>
          <cell r="P391" t="str">
            <v>-</v>
          </cell>
          <cell r="Q391" t="str">
            <v>ET</v>
          </cell>
          <cell r="R391" t="str">
            <v>-</v>
          </cell>
          <cell r="S391" t="str">
            <v>ET</v>
          </cell>
          <cell r="U391">
            <v>0</v>
          </cell>
          <cell r="V391">
            <v>0</v>
          </cell>
        </row>
        <row r="392">
          <cell r="B392" t="str">
            <v>Hörnefors</v>
          </cell>
          <cell r="C392">
            <v>2013</v>
          </cell>
          <cell r="D392">
            <v>8.2850000000000001</v>
          </cell>
          <cell r="E392">
            <v>1.9350000000000001</v>
          </cell>
          <cell r="F392">
            <v>1.2529999999999999</v>
          </cell>
          <cell r="G392">
            <v>0</v>
          </cell>
          <cell r="H392">
            <v>0</v>
          </cell>
          <cell r="I392">
            <v>2.7330000000000001</v>
          </cell>
          <cell r="J392">
            <v>2.3639999999999999</v>
          </cell>
          <cell r="K392">
            <v>0</v>
          </cell>
          <cell r="L392">
            <v>0</v>
          </cell>
          <cell r="M392">
            <v>0</v>
          </cell>
          <cell r="N392" t="str">
            <v>-</v>
          </cell>
          <cell r="O392" t="str">
            <v>ET</v>
          </cell>
          <cell r="P392" t="str">
            <v>-</v>
          </cell>
          <cell r="Q392" t="str">
            <v>ET</v>
          </cell>
          <cell r="R392" t="str">
            <v>-</v>
          </cell>
          <cell r="S392" t="str">
            <v>ET</v>
          </cell>
          <cell r="U392">
            <v>8.2850000000000001</v>
          </cell>
          <cell r="V392">
            <v>0</v>
          </cell>
        </row>
        <row r="393">
          <cell r="B393" t="str">
            <v>Sävar</v>
          </cell>
          <cell r="C393">
            <v>2013</v>
          </cell>
          <cell r="D393">
            <v>7.3250000000000002</v>
          </cell>
          <cell r="E393">
            <v>0.94699999999999995</v>
          </cell>
          <cell r="F393">
            <v>1.6259999999999999</v>
          </cell>
          <cell r="G393">
            <v>0.27300000000000002</v>
          </cell>
          <cell r="H393">
            <v>0</v>
          </cell>
          <cell r="I393">
            <v>3.3050000000000002</v>
          </cell>
          <cell r="J393">
            <v>0.60699999999999998</v>
          </cell>
          <cell r="K393">
            <v>0</v>
          </cell>
          <cell r="L393">
            <v>0.56699999999999995</v>
          </cell>
          <cell r="M393">
            <v>0</v>
          </cell>
          <cell r="N393" t="str">
            <v>-</v>
          </cell>
          <cell r="O393" t="str">
            <v>ET</v>
          </cell>
          <cell r="P393" t="str">
            <v>-</v>
          </cell>
          <cell r="Q393" t="str">
            <v>ET</v>
          </cell>
          <cell r="R393" t="str">
            <v>-</v>
          </cell>
          <cell r="S393" t="str">
            <v>ET</v>
          </cell>
          <cell r="U393">
            <v>7.3250000000000002</v>
          </cell>
          <cell r="V393">
            <v>0</v>
          </cell>
        </row>
        <row r="394">
          <cell r="B394" t="str">
            <v>Umeå</v>
          </cell>
          <cell r="C394">
            <v>2013</v>
          </cell>
          <cell r="D394">
            <v>818.35</v>
          </cell>
          <cell r="E394">
            <v>355.04500000000002</v>
          </cell>
          <cell r="F394">
            <v>93.037999999999997</v>
          </cell>
          <cell r="G394">
            <v>35.17</v>
          </cell>
          <cell r="H394">
            <v>0</v>
          </cell>
          <cell r="I394">
            <v>139.56100000000001</v>
          </cell>
          <cell r="J394">
            <v>144.654</v>
          </cell>
          <cell r="K394">
            <v>17.260000000000002</v>
          </cell>
          <cell r="L394">
            <v>33.593000000000004</v>
          </cell>
          <cell r="M394">
            <v>0</v>
          </cell>
          <cell r="N394" t="str">
            <v>-</v>
          </cell>
          <cell r="O394" t="str">
            <v>ET</v>
          </cell>
          <cell r="P394" t="str">
            <v>-</v>
          </cell>
          <cell r="Q394" t="str">
            <v>ET</v>
          </cell>
          <cell r="R394" t="str">
            <v>-</v>
          </cell>
          <cell r="S394" t="str">
            <v>ET</v>
          </cell>
          <cell r="U394">
            <v>818.35</v>
          </cell>
          <cell r="V394">
            <v>0</v>
          </cell>
        </row>
        <row r="395">
          <cell r="B395" t="str">
            <v>Skillingaryd</v>
          </cell>
          <cell r="C395">
            <v>2013</v>
          </cell>
          <cell r="D395" t="str">
            <v>-</v>
          </cell>
          <cell r="E395" t="str">
            <v>-</v>
          </cell>
          <cell r="F395" t="str">
            <v>-</v>
          </cell>
          <cell r="G395" t="str">
            <v>-</v>
          </cell>
          <cell r="H395" t="str">
            <v>-</v>
          </cell>
          <cell r="I395" t="str">
            <v>-</v>
          </cell>
          <cell r="J395" t="str">
            <v>-</v>
          </cell>
          <cell r="K395" t="str">
            <v>-</v>
          </cell>
          <cell r="L395" t="str">
            <v>-</v>
          </cell>
          <cell r="M395" t="str">
            <v>-</v>
          </cell>
          <cell r="N395" t="str">
            <v>-</v>
          </cell>
          <cell r="O395" t="str">
            <v>-</v>
          </cell>
          <cell r="P395" t="str">
            <v>-</v>
          </cell>
          <cell r="Q395" t="str">
            <v>-</v>
          </cell>
          <cell r="R395" t="str">
            <v>-</v>
          </cell>
          <cell r="S395" t="str">
            <v>-</v>
          </cell>
          <cell r="U395">
            <v>0</v>
          </cell>
          <cell r="V395">
            <v>0</v>
          </cell>
        </row>
        <row r="396">
          <cell r="B396" t="str">
            <v>Vaggeryd</v>
          </cell>
          <cell r="C396">
            <v>2013</v>
          </cell>
          <cell r="D396" t="str">
            <v>-</v>
          </cell>
          <cell r="E396" t="str">
            <v>-</v>
          </cell>
          <cell r="F396" t="str">
            <v>-</v>
          </cell>
          <cell r="G396" t="str">
            <v>-</v>
          </cell>
          <cell r="H396" t="str">
            <v>-</v>
          </cell>
          <cell r="I396" t="str">
            <v>-</v>
          </cell>
          <cell r="J396" t="str">
            <v>-</v>
          </cell>
          <cell r="K396" t="str">
            <v>-</v>
          </cell>
          <cell r="L396" t="str">
            <v>-</v>
          </cell>
          <cell r="M396" t="str">
            <v>-</v>
          </cell>
          <cell r="N396" t="str">
            <v>-</v>
          </cell>
          <cell r="O396" t="str">
            <v>-</v>
          </cell>
          <cell r="P396" t="str">
            <v>-</v>
          </cell>
          <cell r="Q396" t="str">
            <v>-</v>
          </cell>
          <cell r="R396" t="str">
            <v>-</v>
          </cell>
          <cell r="S396" t="str">
            <v>-</v>
          </cell>
          <cell r="U396">
            <v>0</v>
          </cell>
          <cell r="V396">
            <v>0</v>
          </cell>
        </row>
        <row r="397">
          <cell r="B397" t="str">
            <v>Vara</v>
          </cell>
          <cell r="C397">
            <v>2013</v>
          </cell>
          <cell r="D397">
            <v>32.4</v>
          </cell>
          <cell r="E397">
            <v>11.8</v>
          </cell>
          <cell r="F397">
            <v>4.3</v>
          </cell>
          <cell r="G397" t="str">
            <v>ET</v>
          </cell>
          <cell r="H397">
            <v>0</v>
          </cell>
          <cell r="I397">
            <v>11.7</v>
          </cell>
          <cell r="J397">
            <v>4.4000000000000004</v>
          </cell>
          <cell r="K397">
            <v>0.4</v>
          </cell>
          <cell r="L397" t="str">
            <v>ET</v>
          </cell>
          <cell r="M397">
            <v>0</v>
          </cell>
          <cell r="N397" t="str">
            <v>-</v>
          </cell>
          <cell r="O397" t="str">
            <v>ET</v>
          </cell>
          <cell r="P397" t="str">
            <v>-</v>
          </cell>
          <cell r="Q397" t="str">
            <v>ET</v>
          </cell>
          <cell r="R397" t="str">
            <v>-</v>
          </cell>
          <cell r="S397" t="str">
            <v>ET</v>
          </cell>
          <cell r="U397">
            <v>32.4</v>
          </cell>
          <cell r="V397">
            <v>0</v>
          </cell>
        </row>
        <row r="398">
          <cell r="B398" t="str">
            <v>Träslövsläge</v>
          </cell>
          <cell r="C398">
            <v>2013</v>
          </cell>
          <cell r="D398">
            <v>1.22</v>
          </cell>
          <cell r="E398">
            <v>0.67</v>
          </cell>
          <cell r="F398" t="str">
            <v>ET</v>
          </cell>
          <cell r="G398" t="str">
            <v>ET</v>
          </cell>
          <cell r="H398" t="str">
            <v>ET</v>
          </cell>
          <cell r="I398">
            <v>0.54</v>
          </cell>
          <cell r="J398" t="str">
            <v>ET</v>
          </cell>
          <cell r="K398" t="str">
            <v>ET</v>
          </cell>
          <cell r="L398" t="str">
            <v>ET</v>
          </cell>
          <cell r="M398" t="str">
            <v>ET</v>
          </cell>
          <cell r="N398" t="str">
            <v>-</v>
          </cell>
          <cell r="O398" t="str">
            <v>ET</v>
          </cell>
          <cell r="P398" t="str">
            <v>-</v>
          </cell>
          <cell r="Q398" t="str">
            <v>ET</v>
          </cell>
          <cell r="R398" t="str">
            <v>-</v>
          </cell>
          <cell r="S398" t="str">
            <v>ET</v>
          </cell>
          <cell r="U398">
            <v>1.22</v>
          </cell>
          <cell r="V398">
            <v>0</v>
          </cell>
        </row>
        <row r="399">
          <cell r="B399" t="str">
            <v>Tvååker (Närv)</v>
          </cell>
          <cell r="C399">
            <v>2013</v>
          </cell>
          <cell r="D399">
            <v>3.87</v>
          </cell>
          <cell r="E399">
            <v>1.3</v>
          </cell>
          <cell r="F399">
            <v>0.2</v>
          </cell>
          <cell r="G399" t="str">
            <v>ET</v>
          </cell>
          <cell r="H399" t="str">
            <v>ET</v>
          </cell>
          <cell r="I399">
            <v>1.85</v>
          </cell>
          <cell r="J399">
            <v>0.5</v>
          </cell>
          <cell r="K399" t="str">
            <v>ET</v>
          </cell>
          <cell r="L399" t="str">
            <v>ET</v>
          </cell>
          <cell r="M399" t="str">
            <v>ET</v>
          </cell>
          <cell r="N399" t="str">
            <v>-</v>
          </cell>
          <cell r="O399" t="str">
            <v>ET</v>
          </cell>
          <cell r="P399" t="str">
            <v>-</v>
          </cell>
          <cell r="Q399" t="str">
            <v>ET</v>
          </cell>
          <cell r="R399" t="str">
            <v>-</v>
          </cell>
          <cell r="S399" t="str">
            <v>ET</v>
          </cell>
          <cell r="U399">
            <v>3.87</v>
          </cell>
          <cell r="V399">
            <v>0</v>
          </cell>
        </row>
        <row r="400">
          <cell r="B400" t="str">
            <v>Varberg (Fjv)</v>
          </cell>
          <cell r="C400">
            <v>2013</v>
          </cell>
          <cell r="D400">
            <v>162</v>
          </cell>
          <cell r="E400">
            <v>78</v>
          </cell>
          <cell r="F400">
            <v>20</v>
          </cell>
          <cell r="G400">
            <v>5</v>
          </cell>
          <cell r="H400" t="str">
            <v>ET</v>
          </cell>
          <cell r="I400">
            <v>40</v>
          </cell>
          <cell r="J400">
            <v>12</v>
          </cell>
          <cell r="K400" t="str">
            <v>ET</v>
          </cell>
          <cell r="L400">
            <v>7</v>
          </cell>
          <cell r="M400" t="str">
            <v>ET</v>
          </cell>
          <cell r="N400" t="str">
            <v>-</v>
          </cell>
          <cell r="O400" t="str">
            <v>ET</v>
          </cell>
          <cell r="P400" t="str">
            <v>-</v>
          </cell>
          <cell r="Q400" t="str">
            <v>ET</v>
          </cell>
          <cell r="R400" t="str">
            <v>-</v>
          </cell>
          <cell r="S400" t="str">
            <v>ET</v>
          </cell>
          <cell r="U400">
            <v>162</v>
          </cell>
          <cell r="V400">
            <v>0</v>
          </cell>
        </row>
        <row r="401">
          <cell r="B401" t="str">
            <v>Veddige</v>
          </cell>
          <cell r="C401">
            <v>2013</v>
          </cell>
          <cell r="D401">
            <v>3.72</v>
          </cell>
          <cell r="E401">
            <v>1.17</v>
          </cell>
          <cell r="F401" t="str">
            <v>ET</v>
          </cell>
          <cell r="G401" t="str">
            <v>ET</v>
          </cell>
          <cell r="H401" t="str">
            <v>ET</v>
          </cell>
          <cell r="I401">
            <v>2.27</v>
          </cell>
          <cell r="J401">
            <v>0.26</v>
          </cell>
          <cell r="K401" t="str">
            <v>ET</v>
          </cell>
          <cell r="L401" t="str">
            <v>ET</v>
          </cell>
          <cell r="M401" t="str">
            <v>ET</v>
          </cell>
          <cell r="N401" t="str">
            <v>-</v>
          </cell>
          <cell r="O401" t="str">
            <v>ET</v>
          </cell>
          <cell r="P401" t="str">
            <v>-</v>
          </cell>
          <cell r="Q401" t="str">
            <v>ET</v>
          </cell>
          <cell r="R401" t="str">
            <v>-</v>
          </cell>
          <cell r="S401" t="str">
            <v>ET</v>
          </cell>
          <cell r="U401">
            <v>3.72</v>
          </cell>
          <cell r="V401">
            <v>0</v>
          </cell>
        </row>
        <row r="402">
          <cell r="B402" t="str">
            <v>Askersund</v>
          </cell>
          <cell r="C402">
            <v>2013</v>
          </cell>
          <cell r="D402">
            <v>18.63</v>
          </cell>
          <cell r="E402">
            <v>10.67</v>
          </cell>
          <cell r="F402">
            <v>0.18</v>
          </cell>
          <cell r="G402">
            <v>1.0980000000000001</v>
          </cell>
          <cell r="H402">
            <v>0</v>
          </cell>
          <cell r="I402">
            <v>4.92</v>
          </cell>
          <cell r="J402">
            <v>1.73</v>
          </cell>
          <cell r="K402">
            <v>0</v>
          </cell>
          <cell r="L402">
            <v>0</v>
          </cell>
          <cell r="M402">
            <v>1.4999999999999999E-2</v>
          </cell>
          <cell r="N402" t="str">
            <v>-</v>
          </cell>
          <cell r="O402" t="str">
            <v>ET</v>
          </cell>
          <cell r="P402" t="str">
            <v>-</v>
          </cell>
          <cell r="Q402" t="str">
            <v>ET</v>
          </cell>
          <cell r="R402" t="str">
            <v>-</v>
          </cell>
          <cell r="S402" t="str">
            <v>ET</v>
          </cell>
          <cell r="U402">
            <v>18.63</v>
          </cell>
          <cell r="V402">
            <v>0</v>
          </cell>
        </row>
        <row r="403">
          <cell r="B403" t="str">
            <v>Drefviken</v>
          </cell>
          <cell r="C403">
            <v>2013</v>
          </cell>
          <cell r="D403">
            <v>482.91</v>
          </cell>
          <cell r="E403">
            <v>310.55</v>
          </cell>
          <cell r="F403">
            <v>5.16</v>
          </cell>
          <cell r="G403">
            <v>6.61</v>
          </cell>
          <cell r="H403">
            <v>0</v>
          </cell>
          <cell r="I403">
            <v>29.34</v>
          </cell>
          <cell r="J403">
            <v>113</v>
          </cell>
          <cell r="K403">
            <v>0.75</v>
          </cell>
          <cell r="L403">
            <v>0</v>
          </cell>
          <cell r="M403">
            <v>17.45</v>
          </cell>
          <cell r="N403" t="str">
            <v>-</v>
          </cell>
          <cell r="O403" t="str">
            <v>ET</v>
          </cell>
          <cell r="P403" t="str">
            <v>-</v>
          </cell>
          <cell r="Q403" t="str">
            <v>ET</v>
          </cell>
          <cell r="R403" t="str">
            <v>-</v>
          </cell>
          <cell r="S403" t="str">
            <v>ET</v>
          </cell>
          <cell r="U403">
            <v>482.91</v>
          </cell>
          <cell r="V403">
            <v>0</v>
          </cell>
        </row>
        <row r="404">
          <cell r="B404" t="str">
            <v>Gustavsberg</v>
          </cell>
          <cell r="C404">
            <v>2013</v>
          </cell>
          <cell r="D404">
            <v>52.21</v>
          </cell>
          <cell r="E404">
            <v>32.65</v>
          </cell>
          <cell r="F404">
            <v>1.01</v>
          </cell>
          <cell r="G404">
            <v>0.04</v>
          </cell>
          <cell r="H404">
            <v>0</v>
          </cell>
          <cell r="I404">
            <v>3.56</v>
          </cell>
          <cell r="J404">
            <v>9.56</v>
          </cell>
          <cell r="K404">
            <v>0.08</v>
          </cell>
          <cell r="L404">
            <v>0</v>
          </cell>
          <cell r="M404">
            <v>5.3</v>
          </cell>
          <cell r="N404" t="str">
            <v>-</v>
          </cell>
          <cell r="O404" t="str">
            <v>ET</v>
          </cell>
          <cell r="P404" t="str">
            <v>-</v>
          </cell>
          <cell r="Q404" t="str">
            <v>ET</v>
          </cell>
          <cell r="R404" t="str">
            <v>-</v>
          </cell>
          <cell r="S404" t="str">
            <v>ET</v>
          </cell>
          <cell r="U404">
            <v>52.21</v>
          </cell>
          <cell r="V404">
            <v>0</v>
          </cell>
        </row>
        <row r="405">
          <cell r="B405" t="str">
            <v>Haparanda</v>
          </cell>
          <cell r="C405">
            <v>2013</v>
          </cell>
          <cell r="D405">
            <v>55.4</v>
          </cell>
          <cell r="E405">
            <v>19.5</v>
          </cell>
          <cell r="F405">
            <v>9.4</v>
          </cell>
          <cell r="G405">
            <v>0.8</v>
          </cell>
          <cell r="H405" t="str">
            <v>ET</v>
          </cell>
          <cell r="I405">
            <v>5.5</v>
          </cell>
          <cell r="J405">
            <v>20.2</v>
          </cell>
          <cell r="K405">
            <v>0.02</v>
          </cell>
          <cell r="L405">
            <v>0</v>
          </cell>
          <cell r="M405" t="str">
            <v>ET</v>
          </cell>
          <cell r="N405" t="str">
            <v>-</v>
          </cell>
          <cell r="O405" t="str">
            <v>ET</v>
          </cell>
          <cell r="P405" t="str">
            <v>-</v>
          </cell>
          <cell r="Q405" t="str">
            <v>ET</v>
          </cell>
          <cell r="R405" t="str">
            <v>-</v>
          </cell>
          <cell r="S405" t="str">
            <v>ET</v>
          </cell>
          <cell r="U405">
            <v>55.4</v>
          </cell>
          <cell r="V405">
            <v>0</v>
          </cell>
        </row>
        <row r="406">
          <cell r="B406" t="str">
            <v>Kalix</v>
          </cell>
          <cell r="C406">
            <v>2013</v>
          </cell>
          <cell r="D406">
            <v>96.6</v>
          </cell>
          <cell r="E406">
            <v>19.2</v>
          </cell>
          <cell r="F406">
            <v>8</v>
          </cell>
          <cell r="G406">
            <v>2.6</v>
          </cell>
          <cell r="H406">
            <v>0</v>
          </cell>
          <cell r="I406">
            <v>18.5</v>
          </cell>
          <cell r="J406">
            <v>48.3</v>
          </cell>
          <cell r="K406">
            <v>0</v>
          </cell>
          <cell r="L406">
            <v>0</v>
          </cell>
          <cell r="M406" t="str">
            <v>ET</v>
          </cell>
          <cell r="N406" t="str">
            <v>-</v>
          </cell>
          <cell r="O406" t="str">
            <v>ET</v>
          </cell>
          <cell r="P406" t="str">
            <v>-</v>
          </cell>
          <cell r="Q406" t="str">
            <v>ET</v>
          </cell>
          <cell r="R406" t="str">
            <v>-</v>
          </cell>
          <cell r="S406" t="str">
            <v>ET</v>
          </cell>
          <cell r="U406">
            <v>96.6</v>
          </cell>
          <cell r="V406">
            <v>0</v>
          </cell>
        </row>
        <row r="407">
          <cell r="B407" t="str">
            <v>Knivsta</v>
          </cell>
          <cell r="C407">
            <v>2013</v>
          </cell>
          <cell r="D407">
            <v>45.5</v>
          </cell>
          <cell r="E407">
            <v>22.99</v>
          </cell>
          <cell r="F407">
            <v>12.83</v>
          </cell>
          <cell r="G407">
            <v>1</v>
          </cell>
          <cell r="H407">
            <v>0</v>
          </cell>
          <cell r="I407">
            <v>3.86</v>
          </cell>
          <cell r="J407">
            <v>4.6100000000000003</v>
          </cell>
          <cell r="K407">
            <v>0.11</v>
          </cell>
          <cell r="L407">
            <v>0</v>
          </cell>
          <cell r="M407">
            <v>0.13</v>
          </cell>
          <cell r="N407" t="str">
            <v>-</v>
          </cell>
          <cell r="O407" t="str">
            <v>ET</v>
          </cell>
          <cell r="P407" t="str">
            <v>-</v>
          </cell>
          <cell r="Q407" t="str">
            <v>ET</v>
          </cell>
          <cell r="R407" t="str">
            <v>-</v>
          </cell>
          <cell r="S407" t="str">
            <v>ET</v>
          </cell>
          <cell r="U407">
            <v>45.5</v>
          </cell>
          <cell r="V407">
            <v>0</v>
          </cell>
        </row>
        <row r="408">
          <cell r="B408" t="str">
            <v>Motala</v>
          </cell>
          <cell r="C408">
            <v>2013</v>
          </cell>
          <cell r="D408">
            <v>160.33000000000001</v>
          </cell>
          <cell r="E408">
            <v>86.43</v>
          </cell>
          <cell r="F408">
            <v>5.8</v>
          </cell>
          <cell r="G408">
            <v>0</v>
          </cell>
          <cell r="H408">
            <v>0</v>
          </cell>
          <cell r="I408">
            <v>25.11</v>
          </cell>
          <cell r="J408">
            <v>27.6</v>
          </cell>
          <cell r="K408">
            <v>0.82</v>
          </cell>
          <cell r="L408">
            <v>0</v>
          </cell>
          <cell r="M408">
            <v>14.57</v>
          </cell>
          <cell r="N408" t="str">
            <v>-</v>
          </cell>
          <cell r="O408" t="str">
            <v>ET</v>
          </cell>
          <cell r="P408" t="str">
            <v>-</v>
          </cell>
          <cell r="Q408" t="str">
            <v>ET</v>
          </cell>
          <cell r="R408" t="str">
            <v>-</v>
          </cell>
          <cell r="S408" t="str">
            <v>ET</v>
          </cell>
          <cell r="U408">
            <v>160.33000000000001</v>
          </cell>
          <cell r="V408">
            <v>0</v>
          </cell>
        </row>
        <row r="409">
          <cell r="B409" t="str">
            <v>Nyköping</v>
          </cell>
          <cell r="C409">
            <v>2013</v>
          </cell>
          <cell r="D409">
            <v>284.05</v>
          </cell>
          <cell r="E409">
            <v>141.84</v>
          </cell>
          <cell r="F409">
            <v>24.48</v>
          </cell>
          <cell r="G409">
            <v>6.36</v>
          </cell>
          <cell r="H409">
            <v>0</v>
          </cell>
          <cell r="I409">
            <v>26.66</v>
          </cell>
          <cell r="J409">
            <v>84.5</v>
          </cell>
          <cell r="K409">
            <v>0.21</v>
          </cell>
          <cell r="L409" t="str">
            <v>ET</v>
          </cell>
          <cell r="M409" t="str">
            <v>ET</v>
          </cell>
          <cell r="N409" t="str">
            <v>-</v>
          </cell>
          <cell r="O409" t="str">
            <v>ET</v>
          </cell>
          <cell r="P409" t="str">
            <v>-</v>
          </cell>
          <cell r="Q409" t="str">
            <v>ET</v>
          </cell>
          <cell r="R409" t="str">
            <v>-</v>
          </cell>
          <cell r="S409" t="str">
            <v>ET</v>
          </cell>
          <cell r="U409">
            <v>284.05</v>
          </cell>
          <cell r="V409">
            <v>0</v>
          </cell>
        </row>
        <row r="410">
          <cell r="B410" t="str">
            <v>Saltsjöbaden</v>
          </cell>
          <cell r="C410">
            <v>2013</v>
          </cell>
          <cell r="D410">
            <v>28.94</v>
          </cell>
          <cell r="E410">
            <v>25.97</v>
          </cell>
          <cell r="F410">
            <v>0</v>
          </cell>
          <cell r="G410">
            <v>0</v>
          </cell>
          <cell r="H410">
            <v>0</v>
          </cell>
          <cell r="I410">
            <v>2.06</v>
          </cell>
          <cell r="J410">
            <v>0.9</v>
          </cell>
          <cell r="K410">
            <v>0</v>
          </cell>
          <cell r="L410">
            <v>0</v>
          </cell>
          <cell r="M410" t="str">
            <v>ET</v>
          </cell>
          <cell r="N410" t="str">
            <v>-</v>
          </cell>
          <cell r="O410" t="str">
            <v>ET</v>
          </cell>
          <cell r="P410" t="str">
            <v>-</v>
          </cell>
          <cell r="Q410" t="str">
            <v>ET</v>
          </cell>
          <cell r="R410" t="str">
            <v>-</v>
          </cell>
          <cell r="S410" t="str">
            <v>ET</v>
          </cell>
          <cell r="U410">
            <v>28.94</v>
          </cell>
          <cell r="V410">
            <v>0</v>
          </cell>
        </row>
        <row r="411">
          <cell r="B411" t="str">
            <v>Storvreta</v>
          </cell>
          <cell r="C411">
            <v>2013</v>
          </cell>
          <cell r="D411">
            <v>14.7</v>
          </cell>
          <cell r="E411">
            <v>6.48</v>
          </cell>
          <cell r="F411">
            <v>4.24</v>
          </cell>
          <cell r="G411">
            <v>0</v>
          </cell>
          <cell r="H411">
            <v>0</v>
          </cell>
          <cell r="I411">
            <v>3.66</v>
          </cell>
          <cell r="J411">
            <v>0.31</v>
          </cell>
          <cell r="K411">
            <v>0</v>
          </cell>
          <cell r="L411">
            <v>0</v>
          </cell>
          <cell r="M411" t="str">
            <v>ET</v>
          </cell>
          <cell r="N411" t="str">
            <v>-</v>
          </cell>
          <cell r="O411" t="str">
            <v>ET</v>
          </cell>
          <cell r="P411" t="str">
            <v>-</v>
          </cell>
          <cell r="Q411" t="str">
            <v>ET</v>
          </cell>
          <cell r="R411" t="str">
            <v>-</v>
          </cell>
          <cell r="S411" t="str">
            <v>ET</v>
          </cell>
          <cell r="U411">
            <v>14.7</v>
          </cell>
          <cell r="V411">
            <v>0</v>
          </cell>
        </row>
        <row r="412">
          <cell r="B412" t="str">
            <v>Uppsala</v>
          </cell>
          <cell r="C412">
            <v>2013</v>
          </cell>
          <cell r="D412">
            <v>1357</v>
          </cell>
          <cell r="E412">
            <v>675.15</v>
          </cell>
          <cell r="F412">
            <v>145.16</v>
          </cell>
          <cell r="G412">
            <v>154.6</v>
          </cell>
          <cell r="H412">
            <v>93.56</v>
          </cell>
          <cell r="I412">
            <v>152.72</v>
          </cell>
          <cell r="J412">
            <v>308.72000000000003</v>
          </cell>
          <cell r="K412">
            <v>14.31</v>
          </cell>
          <cell r="L412">
            <v>0</v>
          </cell>
          <cell r="M412" t="str">
            <v>ET</v>
          </cell>
          <cell r="N412" t="str">
            <v>-</v>
          </cell>
          <cell r="O412" t="str">
            <v>ET</v>
          </cell>
          <cell r="P412" t="str">
            <v>-</v>
          </cell>
          <cell r="Q412" t="str">
            <v>ET</v>
          </cell>
          <cell r="R412" t="str">
            <v>-</v>
          </cell>
          <cell r="S412" t="str">
            <v>ET</v>
          </cell>
          <cell r="U412">
            <v>1357</v>
          </cell>
          <cell r="V412">
            <v>0</v>
          </cell>
        </row>
        <row r="413">
          <cell r="B413" t="str">
            <v>Vänersborg</v>
          </cell>
          <cell r="C413">
            <v>2013</v>
          </cell>
          <cell r="D413">
            <v>140.94999999999999</v>
          </cell>
          <cell r="E413">
            <v>82.16</v>
          </cell>
          <cell r="F413">
            <v>6.22</v>
          </cell>
          <cell r="G413">
            <v>3.45</v>
          </cell>
          <cell r="H413">
            <v>0</v>
          </cell>
          <cell r="I413">
            <v>9.35</v>
          </cell>
          <cell r="J413">
            <v>37.94</v>
          </cell>
          <cell r="K413">
            <v>1.83</v>
          </cell>
          <cell r="L413">
            <v>0</v>
          </cell>
          <cell r="M413" t="str">
            <v>ET</v>
          </cell>
          <cell r="N413" t="str">
            <v>-</v>
          </cell>
          <cell r="O413" t="str">
            <v>ET</v>
          </cell>
          <cell r="P413" t="str">
            <v>-</v>
          </cell>
          <cell r="Q413" t="str">
            <v>ET</v>
          </cell>
          <cell r="R413" t="str">
            <v>-</v>
          </cell>
          <cell r="S413" t="str">
            <v>ET</v>
          </cell>
          <cell r="U413">
            <v>140.94999999999999</v>
          </cell>
          <cell r="V413">
            <v>0</v>
          </cell>
        </row>
        <row r="414">
          <cell r="B414" t="str">
            <v>Överkalix</v>
          </cell>
          <cell r="C414">
            <v>2013</v>
          </cell>
          <cell r="D414" t="str">
            <v>-</v>
          </cell>
          <cell r="E414" t="str">
            <v>-</v>
          </cell>
          <cell r="F414" t="str">
            <v>-</v>
          </cell>
          <cell r="G414" t="str">
            <v>-</v>
          </cell>
          <cell r="H414" t="str">
            <v>-</v>
          </cell>
          <cell r="I414" t="str">
            <v>-</v>
          </cell>
          <cell r="J414" t="str">
            <v>-</v>
          </cell>
          <cell r="K414" t="str">
            <v>-</v>
          </cell>
          <cell r="L414" t="str">
            <v>-</v>
          </cell>
          <cell r="M414" t="str">
            <v>-</v>
          </cell>
          <cell r="N414" t="str">
            <v>-</v>
          </cell>
          <cell r="O414" t="str">
            <v>-</v>
          </cell>
          <cell r="P414" t="str">
            <v>-</v>
          </cell>
          <cell r="Q414" t="str">
            <v>-</v>
          </cell>
          <cell r="R414" t="str">
            <v>-</v>
          </cell>
          <cell r="S414" t="str">
            <v>-</v>
          </cell>
          <cell r="U414">
            <v>0</v>
          </cell>
          <cell r="V414">
            <v>0</v>
          </cell>
        </row>
        <row r="415">
          <cell r="B415" t="str">
            <v>Övertorneå</v>
          </cell>
          <cell r="C415">
            <v>2013</v>
          </cell>
          <cell r="D415">
            <v>24.9</v>
          </cell>
          <cell r="E415">
            <v>4.2</v>
          </cell>
          <cell r="F415">
            <v>8.9</v>
          </cell>
          <cell r="G415">
            <v>1.4</v>
          </cell>
          <cell r="H415">
            <v>0</v>
          </cell>
          <cell r="I415">
            <v>6.9</v>
          </cell>
          <cell r="J415">
            <v>3.5</v>
          </cell>
          <cell r="K415">
            <v>0</v>
          </cell>
          <cell r="L415">
            <v>0</v>
          </cell>
          <cell r="M415" t="str">
            <v>ET</v>
          </cell>
          <cell r="N415" t="str">
            <v>-</v>
          </cell>
          <cell r="O415" t="str">
            <v>ET</v>
          </cell>
          <cell r="P415" t="str">
            <v>-</v>
          </cell>
          <cell r="Q415" t="str">
            <v>ET</v>
          </cell>
          <cell r="R415" t="str">
            <v>-</v>
          </cell>
          <cell r="S415" t="str">
            <v>ET</v>
          </cell>
          <cell r="U415">
            <v>24.9</v>
          </cell>
          <cell r="V415">
            <v>0</v>
          </cell>
        </row>
        <row r="416">
          <cell r="B416" t="str">
            <v>Ekenäs sjön</v>
          </cell>
          <cell r="C416">
            <v>2013</v>
          </cell>
          <cell r="D416">
            <v>2.6</v>
          </cell>
          <cell r="E416" t="str">
            <v>ET</v>
          </cell>
          <cell r="F416">
            <v>0.6</v>
          </cell>
          <cell r="G416">
            <v>1</v>
          </cell>
          <cell r="H416" t="str">
            <v>ET</v>
          </cell>
          <cell r="I416">
            <v>1</v>
          </cell>
          <cell r="J416" t="str">
            <v>ET</v>
          </cell>
          <cell r="K416" t="str">
            <v>ET</v>
          </cell>
          <cell r="L416" t="str">
            <v>ET</v>
          </cell>
          <cell r="M416" t="str">
            <v>ET</v>
          </cell>
          <cell r="N416" t="str">
            <v>-</v>
          </cell>
          <cell r="O416" t="str">
            <v>ET</v>
          </cell>
          <cell r="P416" t="str">
            <v>-</v>
          </cell>
          <cell r="Q416" t="str">
            <v>ET</v>
          </cell>
          <cell r="R416" t="str">
            <v>-</v>
          </cell>
          <cell r="S416" t="str">
            <v>ET</v>
          </cell>
          <cell r="U416">
            <v>2.6</v>
          </cell>
          <cell r="V416">
            <v>0</v>
          </cell>
        </row>
        <row r="417">
          <cell r="B417" t="str">
            <v>Holsby</v>
          </cell>
          <cell r="C417">
            <v>2013</v>
          </cell>
          <cell r="D417">
            <v>3.7</v>
          </cell>
          <cell r="E417">
            <v>0.1</v>
          </cell>
          <cell r="F417">
            <v>0.5</v>
          </cell>
          <cell r="G417">
            <v>0.4</v>
          </cell>
          <cell r="H417" t="str">
            <v>ET</v>
          </cell>
          <cell r="I417">
            <v>2.2000000000000002</v>
          </cell>
          <cell r="J417">
            <v>0.6</v>
          </cell>
          <cell r="K417" t="str">
            <v>ET</v>
          </cell>
          <cell r="L417" t="str">
            <v>ET</v>
          </cell>
          <cell r="M417" t="str">
            <v>ET</v>
          </cell>
          <cell r="N417" t="str">
            <v>-</v>
          </cell>
          <cell r="O417" t="str">
            <v>ET</v>
          </cell>
          <cell r="P417" t="str">
            <v>-</v>
          </cell>
          <cell r="Q417" t="str">
            <v>ET</v>
          </cell>
          <cell r="R417" t="str">
            <v>-</v>
          </cell>
          <cell r="S417" t="str">
            <v>ET</v>
          </cell>
          <cell r="U417">
            <v>3.7</v>
          </cell>
          <cell r="V417">
            <v>0</v>
          </cell>
        </row>
        <row r="418">
          <cell r="B418" t="str">
            <v>Vetlanda</v>
          </cell>
          <cell r="C418">
            <v>2013</v>
          </cell>
          <cell r="D418">
            <v>122.6</v>
          </cell>
          <cell r="E418">
            <v>33.5</v>
          </cell>
          <cell r="F418">
            <v>20</v>
          </cell>
          <cell r="G418">
            <v>35.299999999999997</v>
          </cell>
          <cell r="H418">
            <v>8.8000000000000007</v>
          </cell>
          <cell r="I418">
            <v>20.7</v>
          </cell>
          <cell r="J418">
            <v>13.1</v>
          </cell>
          <cell r="K418" t="str">
            <v>ET</v>
          </cell>
          <cell r="L418" t="str">
            <v>ET</v>
          </cell>
          <cell r="M418" t="str">
            <v>ET</v>
          </cell>
          <cell r="N418" t="str">
            <v>-</v>
          </cell>
          <cell r="O418" t="str">
            <v>ET</v>
          </cell>
          <cell r="P418" t="str">
            <v>-</v>
          </cell>
          <cell r="Q418" t="str">
            <v>ET</v>
          </cell>
          <cell r="R418" t="str">
            <v>-</v>
          </cell>
          <cell r="S418" t="str">
            <v>ET</v>
          </cell>
          <cell r="U418">
            <v>122.6</v>
          </cell>
          <cell r="V418">
            <v>0</v>
          </cell>
        </row>
        <row r="419">
          <cell r="B419" t="str">
            <v>Frödinge</v>
          </cell>
          <cell r="C419">
            <v>2013</v>
          </cell>
          <cell r="D419">
            <v>4.2720000000000002</v>
          </cell>
          <cell r="E419">
            <v>0.35199999999999998</v>
          </cell>
          <cell r="F419">
            <v>1.014</v>
          </cell>
          <cell r="G419">
            <v>0</v>
          </cell>
          <cell r="H419" t="str">
            <v>ET</v>
          </cell>
          <cell r="I419">
            <v>0.42899999999999999</v>
          </cell>
          <cell r="J419">
            <v>0.245</v>
          </cell>
          <cell r="K419">
            <v>0</v>
          </cell>
          <cell r="L419">
            <v>0</v>
          </cell>
          <cell r="M419">
            <v>2.2320000000000002</v>
          </cell>
          <cell r="N419" t="str">
            <v>-</v>
          </cell>
          <cell r="O419" t="str">
            <v>ET</v>
          </cell>
          <cell r="P419" t="str">
            <v>-</v>
          </cell>
          <cell r="Q419" t="str">
            <v>ET</v>
          </cell>
          <cell r="R419" t="str">
            <v>-</v>
          </cell>
          <cell r="S419" t="str">
            <v>ET</v>
          </cell>
          <cell r="U419">
            <v>4.2720000000000002</v>
          </cell>
          <cell r="V419">
            <v>0</v>
          </cell>
        </row>
        <row r="420">
          <cell r="B420" t="str">
            <v>Gullringen</v>
          </cell>
          <cell r="C420">
            <v>2013</v>
          </cell>
          <cell r="D420">
            <v>4.3840000000000003</v>
          </cell>
          <cell r="E420">
            <v>0.34899999999999998</v>
          </cell>
          <cell r="F420">
            <v>1.3620000000000001</v>
          </cell>
          <cell r="G420">
            <v>0</v>
          </cell>
          <cell r="H420" t="str">
            <v>ET</v>
          </cell>
          <cell r="I420">
            <v>0.50900000000000001</v>
          </cell>
          <cell r="J420">
            <v>0.33700000000000002</v>
          </cell>
          <cell r="K420">
            <v>0</v>
          </cell>
          <cell r="L420">
            <v>0</v>
          </cell>
          <cell r="M420">
            <v>1.827</v>
          </cell>
          <cell r="N420" t="str">
            <v>-</v>
          </cell>
          <cell r="O420" t="str">
            <v>ET</v>
          </cell>
          <cell r="P420" t="str">
            <v>-</v>
          </cell>
          <cell r="Q420" t="str">
            <v>ET</v>
          </cell>
          <cell r="R420" t="str">
            <v>-</v>
          </cell>
          <cell r="S420" t="str">
            <v>ET</v>
          </cell>
          <cell r="U420">
            <v>4.3840000000000003</v>
          </cell>
          <cell r="V420">
            <v>0</v>
          </cell>
        </row>
        <row r="421">
          <cell r="B421" t="str">
            <v>Storebro</v>
          </cell>
          <cell r="C421">
            <v>2013</v>
          </cell>
          <cell r="D421">
            <v>7.3390000000000004</v>
          </cell>
          <cell r="E421">
            <v>1.968</v>
          </cell>
          <cell r="F421">
            <v>2.714</v>
          </cell>
          <cell r="G421">
            <v>0.71299999999999997</v>
          </cell>
          <cell r="H421" t="str">
            <v>ET</v>
          </cell>
          <cell r="I421">
            <v>0.56999999999999995</v>
          </cell>
          <cell r="J421">
            <v>0</v>
          </cell>
          <cell r="K421">
            <v>0</v>
          </cell>
          <cell r="L421">
            <v>0</v>
          </cell>
          <cell r="M421">
            <v>1.3740000000000001</v>
          </cell>
          <cell r="N421" t="str">
            <v>-</v>
          </cell>
          <cell r="O421" t="str">
            <v>ET</v>
          </cell>
          <cell r="P421" t="str">
            <v>-</v>
          </cell>
          <cell r="Q421" t="str">
            <v>ET</v>
          </cell>
          <cell r="R421" t="str">
            <v>-</v>
          </cell>
          <cell r="S421" t="str">
            <v>ET</v>
          </cell>
          <cell r="U421">
            <v>7.3390000000000004</v>
          </cell>
          <cell r="V421">
            <v>0</v>
          </cell>
        </row>
        <row r="422">
          <cell r="B422" t="str">
            <v>Södra Vi</v>
          </cell>
          <cell r="C422">
            <v>2013</v>
          </cell>
          <cell r="D422">
            <v>9.9320000000000004</v>
          </cell>
          <cell r="E422">
            <v>1.2210000000000001</v>
          </cell>
          <cell r="F422">
            <v>3.5510000000000002</v>
          </cell>
          <cell r="G422">
            <v>0.108</v>
          </cell>
          <cell r="H422" t="str">
            <v>ET</v>
          </cell>
          <cell r="I422">
            <v>1.0289999999999999</v>
          </cell>
          <cell r="J422">
            <v>0.59699999999999998</v>
          </cell>
          <cell r="K422">
            <v>0</v>
          </cell>
          <cell r="L422">
            <v>0</v>
          </cell>
          <cell r="M422">
            <v>3.4260000000000002</v>
          </cell>
          <cell r="N422" t="str">
            <v>-</v>
          </cell>
          <cell r="O422" t="str">
            <v>ET</v>
          </cell>
          <cell r="P422" t="str">
            <v>-</v>
          </cell>
          <cell r="Q422" t="str">
            <v>ET</v>
          </cell>
          <cell r="R422" t="str">
            <v>-</v>
          </cell>
          <cell r="S422" t="str">
            <v>ET</v>
          </cell>
          <cell r="U422">
            <v>9.9320000000000004</v>
          </cell>
          <cell r="V422">
            <v>0</v>
          </cell>
        </row>
        <row r="423">
          <cell r="B423" t="str">
            <v>Vimmerby</v>
          </cell>
          <cell r="C423">
            <v>2013</v>
          </cell>
          <cell r="D423">
            <v>86.213999999999999</v>
          </cell>
          <cell r="E423">
            <v>22.023</v>
          </cell>
          <cell r="F423">
            <v>24.456</v>
          </cell>
          <cell r="G423">
            <v>1.254</v>
          </cell>
          <cell r="H423" t="str">
            <v>ET</v>
          </cell>
          <cell r="I423">
            <v>15.659000000000001</v>
          </cell>
          <cell r="J423">
            <v>19.702999999999999</v>
          </cell>
          <cell r="K423">
            <v>0</v>
          </cell>
          <cell r="L423">
            <v>0</v>
          </cell>
          <cell r="M423">
            <v>3.1190000000000002</v>
          </cell>
          <cell r="N423" t="str">
            <v>-</v>
          </cell>
          <cell r="O423" t="str">
            <v>ET</v>
          </cell>
          <cell r="P423" t="str">
            <v>-</v>
          </cell>
          <cell r="Q423" t="str">
            <v>ET</v>
          </cell>
          <cell r="R423" t="str">
            <v>-</v>
          </cell>
          <cell r="S423" t="str">
            <v>ET</v>
          </cell>
          <cell r="U423">
            <v>86.213999999999999</v>
          </cell>
          <cell r="V423">
            <v>0</v>
          </cell>
        </row>
        <row r="424">
          <cell r="B424" t="str">
            <v>Lyrestad</v>
          </cell>
          <cell r="C424">
            <v>2013</v>
          </cell>
          <cell r="D424">
            <v>2.4449999999999998</v>
          </cell>
          <cell r="E424">
            <v>0.65500000000000003</v>
          </cell>
          <cell r="F424">
            <v>0.26</v>
          </cell>
          <cell r="G424">
            <v>0.51700000000000002</v>
          </cell>
          <cell r="H424">
            <v>0</v>
          </cell>
          <cell r="I424">
            <v>0.91300000000000003</v>
          </cell>
          <cell r="J424">
            <v>9.9000000000000005E-2</v>
          </cell>
          <cell r="K424">
            <v>0</v>
          </cell>
          <cell r="L424">
            <v>0</v>
          </cell>
          <cell r="M424">
            <v>0</v>
          </cell>
          <cell r="N424" t="str">
            <v>-</v>
          </cell>
          <cell r="O424" t="str">
            <v>ET</v>
          </cell>
          <cell r="P424" t="str">
            <v>-</v>
          </cell>
          <cell r="Q424" t="str">
            <v>ET</v>
          </cell>
          <cell r="R424" t="str">
            <v>-</v>
          </cell>
          <cell r="S424" t="str">
            <v>ET</v>
          </cell>
          <cell r="U424">
            <v>2.4449999999999998</v>
          </cell>
          <cell r="V424">
            <v>0</v>
          </cell>
        </row>
        <row r="425">
          <cell r="B425" t="str">
            <v>Mariestad</v>
          </cell>
          <cell r="C425">
            <v>2013</v>
          </cell>
          <cell r="D425">
            <v>131.256</v>
          </cell>
          <cell r="E425">
            <v>51.704000000000001</v>
          </cell>
          <cell r="F425">
            <v>19.751999999999999</v>
          </cell>
          <cell r="G425">
            <v>18.047000000000001</v>
          </cell>
          <cell r="H425">
            <v>9.4629999999999992</v>
          </cell>
          <cell r="I425">
            <v>24.038</v>
          </cell>
          <cell r="J425">
            <v>11.526</v>
          </cell>
          <cell r="K425">
            <v>0</v>
          </cell>
          <cell r="L425">
            <v>6.1890000000000001</v>
          </cell>
          <cell r="M425">
            <v>0</v>
          </cell>
          <cell r="N425" t="str">
            <v>-</v>
          </cell>
          <cell r="O425" t="str">
            <v>ET</v>
          </cell>
          <cell r="P425" t="str">
            <v>-</v>
          </cell>
          <cell r="Q425" t="str">
            <v>ET</v>
          </cell>
          <cell r="R425" t="str">
            <v>-</v>
          </cell>
          <cell r="S425" t="str">
            <v>ET</v>
          </cell>
          <cell r="U425">
            <v>131.256</v>
          </cell>
          <cell r="V425">
            <v>0</v>
          </cell>
        </row>
        <row r="426">
          <cell r="B426" t="str">
            <v>Töreboda</v>
          </cell>
          <cell r="C426">
            <v>2013</v>
          </cell>
          <cell r="D426">
            <v>23.3</v>
          </cell>
          <cell r="E426">
            <v>10.7</v>
          </cell>
          <cell r="F426">
            <v>0.7</v>
          </cell>
          <cell r="G426">
            <v>4.5999999999999996</v>
          </cell>
          <cell r="H426">
            <v>0</v>
          </cell>
          <cell r="I426">
            <v>6</v>
          </cell>
          <cell r="J426">
            <v>1.3</v>
          </cell>
          <cell r="K426">
            <v>0</v>
          </cell>
          <cell r="L426">
            <v>0</v>
          </cell>
          <cell r="M426">
            <v>0</v>
          </cell>
          <cell r="N426" t="str">
            <v>-</v>
          </cell>
          <cell r="O426" t="str">
            <v>ET</v>
          </cell>
          <cell r="P426" t="str">
            <v>-</v>
          </cell>
          <cell r="Q426" t="str">
            <v>ET</v>
          </cell>
          <cell r="R426" t="str">
            <v>-</v>
          </cell>
          <cell r="S426" t="str">
            <v>ET</v>
          </cell>
          <cell r="U426">
            <v>23.3</v>
          </cell>
          <cell r="V426">
            <v>0</v>
          </cell>
        </row>
        <row r="427">
          <cell r="B427" t="str">
            <v>Avesta</v>
          </cell>
          <cell r="C427">
            <v>2013</v>
          </cell>
          <cell r="D427">
            <v>219.642</v>
          </cell>
          <cell r="E427">
            <v>62.335000000000001</v>
          </cell>
          <cell r="F427">
            <v>22.305</v>
          </cell>
          <cell r="G427" t="str">
            <v>ET</v>
          </cell>
          <cell r="H427" t="str">
            <v>ET</v>
          </cell>
          <cell r="I427">
            <v>21.183</v>
          </cell>
          <cell r="J427">
            <v>19.530999999999999</v>
          </cell>
          <cell r="K427">
            <v>2.484</v>
          </cell>
          <cell r="L427" t="str">
            <v>ET</v>
          </cell>
          <cell r="M427">
            <v>91.805000000000007</v>
          </cell>
          <cell r="N427" t="str">
            <v>-</v>
          </cell>
          <cell r="O427" t="str">
            <v>ET</v>
          </cell>
          <cell r="P427" t="str">
            <v>-</v>
          </cell>
          <cell r="Q427" t="str">
            <v>ET</v>
          </cell>
          <cell r="R427" t="str">
            <v>-</v>
          </cell>
          <cell r="S427" t="str">
            <v>ET</v>
          </cell>
          <cell r="U427">
            <v>219.642</v>
          </cell>
          <cell r="V427">
            <v>0</v>
          </cell>
        </row>
        <row r="428">
          <cell r="B428" t="str">
            <v>Bångbro</v>
          </cell>
          <cell r="C428">
            <v>2013</v>
          </cell>
          <cell r="D428">
            <v>2.0030000000000001</v>
          </cell>
          <cell r="E428">
            <v>1.0820000000000001</v>
          </cell>
          <cell r="F428">
            <v>2.3E-2</v>
          </cell>
          <cell r="G428" t="str">
            <v>ET</v>
          </cell>
          <cell r="H428" t="str">
            <v>ET</v>
          </cell>
          <cell r="I428" t="str">
            <v>ET</v>
          </cell>
          <cell r="J428" t="str">
            <v>ET</v>
          </cell>
          <cell r="K428" t="str">
            <v>ET</v>
          </cell>
          <cell r="L428" t="str">
            <v>ET</v>
          </cell>
          <cell r="M428">
            <v>0.89800000000000002</v>
          </cell>
          <cell r="N428" t="str">
            <v>-</v>
          </cell>
          <cell r="O428" t="str">
            <v>ET</v>
          </cell>
          <cell r="P428" t="str">
            <v>-</v>
          </cell>
          <cell r="Q428" t="str">
            <v>ET</v>
          </cell>
          <cell r="R428" t="str">
            <v>-</v>
          </cell>
          <cell r="S428" t="str">
            <v>ET</v>
          </cell>
          <cell r="U428">
            <v>2.0030000000000001</v>
          </cell>
          <cell r="V428">
            <v>0</v>
          </cell>
        </row>
        <row r="429">
          <cell r="B429" t="str">
            <v>Delsbo</v>
          </cell>
          <cell r="C429">
            <v>2013</v>
          </cell>
          <cell r="D429">
            <v>14.608000000000001</v>
          </cell>
          <cell r="E429">
            <v>7.7350000000000003</v>
          </cell>
          <cell r="F429">
            <v>0.628</v>
          </cell>
          <cell r="G429" t="str">
            <v>ET</v>
          </cell>
          <cell r="H429" t="str">
            <v>ET</v>
          </cell>
          <cell r="I429">
            <v>3.806</v>
          </cell>
          <cell r="J429">
            <v>1.234</v>
          </cell>
          <cell r="K429" t="str">
            <v>ET</v>
          </cell>
          <cell r="L429" t="str">
            <v>ET</v>
          </cell>
          <cell r="M429">
            <v>1.2050000000000001</v>
          </cell>
          <cell r="N429" t="str">
            <v>-</v>
          </cell>
          <cell r="O429" t="str">
            <v>ET</v>
          </cell>
          <cell r="P429" t="str">
            <v>-</v>
          </cell>
          <cell r="Q429" t="str">
            <v>ET</v>
          </cell>
          <cell r="R429" t="str">
            <v>-</v>
          </cell>
          <cell r="S429" t="str">
            <v>ET</v>
          </cell>
          <cell r="U429">
            <v>14.608000000000001</v>
          </cell>
          <cell r="V429">
            <v>0</v>
          </cell>
        </row>
        <row r="430">
          <cell r="B430" t="str">
            <v>Grums</v>
          </cell>
          <cell r="C430">
            <v>2013</v>
          </cell>
          <cell r="D430">
            <v>23.454999999999998</v>
          </cell>
          <cell r="E430">
            <v>11.441000000000001</v>
          </cell>
          <cell r="F430">
            <v>6.1550000000000002</v>
          </cell>
          <cell r="G430" t="str">
            <v>ET</v>
          </cell>
          <cell r="H430" t="str">
            <v>ET</v>
          </cell>
          <cell r="I430">
            <v>4.3070000000000004</v>
          </cell>
          <cell r="J430">
            <v>1.552</v>
          </cell>
          <cell r="K430" t="str">
            <v>ET</v>
          </cell>
          <cell r="L430" t="str">
            <v>ET</v>
          </cell>
          <cell r="M430" t="str">
            <v>ET</v>
          </cell>
          <cell r="N430" t="str">
            <v>-</v>
          </cell>
          <cell r="O430" t="str">
            <v>ET</v>
          </cell>
          <cell r="P430" t="str">
            <v>-</v>
          </cell>
          <cell r="Q430" t="str">
            <v>ET</v>
          </cell>
          <cell r="R430" t="str">
            <v>-</v>
          </cell>
          <cell r="S430" t="str">
            <v>ET</v>
          </cell>
          <cell r="U430">
            <v>23.454999999999998</v>
          </cell>
          <cell r="V430">
            <v>0</v>
          </cell>
        </row>
        <row r="431">
          <cell r="B431" t="str">
            <v>Grythyttan</v>
          </cell>
          <cell r="C431">
            <v>2013</v>
          </cell>
          <cell r="D431">
            <v>6.133</v>
          </cell>
          <cell r="E431">
            <v>2.3759999999999999</v>
          </cell>
          <cell r="F431">
            <v>0.221</v>
          </cell>
          <cell r="G431" t="str">
            <v>ET</v>
          </cell>
          <cell r="H431" t="str">
            <v>ET</v>
          </cell>
          <cell r="I431">
            <v>1.974</v>
          </cell>
          <cell r="J431">
            <v>0.65300000000000002</v>
          </cell>
          <cell r="K431" t="str">
            <v>ET</v>
          </cell>
          <cell r="L431" t="str">
            <v>ET</v>
          </cell>
          <cell r="M431">
            <v>0.90900000000000003</v>
          </cell>
          <cell r="N431" t="str">
            <v>-</v>
          </cell>
          <cell r="O431" t="str">
            <v>ET</v>
          </cell>
          <cell r="P431" t="str">
            <v>-</v>
          </cell>
          <cell r="Q431" t="str">
            <v>ET</v>
          </cell>
          <cell r="R431" t="str">
            <v>-</v>
          </cell>
          <cell r="S431" t="str">
            <v>ET</v>
          </cell>
          <cell r="U431">
            <v>6.133</v>
          </cell>
          <cell r="V431">
            <v>0</v>
          </cell>
        </row>
        <row r="432">
          <cell r="B432" t="str">
            <v>Gullspång</v>
          </cell>
          <cell r="C432">
            <v>2013</v>
          </cell>
          <cell r="D432">
            <v>3.6190000000000002</v>
          </cell>
          <cell r="E432">
            <v>3.6190000000000002</v>
          </cell>
          <cell r="F432" t="str">
            <v>ET</v>
          </cell>
          <cell r="G432" t="str">
            <v>ET</v>
          </cell>
          <cell r="H432" t="str">
            <v>ET</v>
          </cell>
          <cell r="I432" t="str">
            <v>ET</v>
          </cell>
          <cell r="J432" t="str">
            <v>ET</v>
          </cell>
          <cell r="K432" t="str">
            <v>ET</v>
          </cell>
          <cell r="L432" t="str">
            <v>ET</v>
          </cell>
          <cell r="M432" t="str">
            <v>ET</v>
          </cell>
          <cell r="N432" t="str">
            <v>-</v>
          </cell>
          <cell r="O432" t="str">
            <v>ET</v>
          </cell>
          <cell r="P432" t="str">
            <v>-</v>
          </cell>
          <cell r="Q432" t="str">
            <v>ET</v>
          </cell>
          <cell r="R432" t="str">
            <v>-</v>
          </cell>
          <cell r="S432" t="str">
            <v>ET</v>
          </cell>
          <cell r="U432">
            <v>3.6190000000000002</v>
          </cell>
          <cell r="V432">
            <v>0</v>
          </cell>
        </row>
        <row r="433">
          <cell r="B433" t="str">
            <v>Hofors(Värmevärden)</v>
          </cell>
          <cell r="C433">
            <v>2013</v>
          </cell>
          <cell r="D433">
            <v>106.328</v>
          </cell>
          <cell r="E433">
            <v>24.405999999999999</v>
          </cell>
          <cell r="F433">
            <v>4.8090000000000002</v>
          </cell>
          <cell r="G433" t="str">
            <v>ET</v>
          </cell>
          <cell r="H433">
            <v>27.994</v>
          </cell>
          <cell r="I433">
            <v>7.226</v>
          </cell>
          <cell r="J433">
            <v>5.0110000000000001</v>
          </cell>
          <cell r="K433">
            <v>0.61899999999999999</v>
          </cell>
          <cell r="L433" t="str">
            <v>ET</v>
          </cell>
          <cell r="M433">
            <v>64.256</v>
          </cell>
          <cell r="N433" t="str">
            <v>-</v>
          </cell>
          <cell r="O433" t="str">
            <v>ET</v>
          </cell>
          <cell r="P433" t="str">
            <v>-</v>
          </cell>
          <cell r="Q433" t="str">
            <v>ET</v>
          </cell>
          <cell r="R433" t="str">
            <v>-</v>
          </cell>
          <cell r="S433" t="str">
            <v>ET</v>
          </cell>
          <cell r="U433">
            <v>106.328</v>
          </cell>
          <cell r="V433">
            <v>0</v>
          </cell>
        </row>
        <row r="434">
          <cell r="B434" t="str">
            <v>Hudiksvall</v>
          </cell>
          <cell r="C434">
            <v>2013</v>
          </cell>
          <cell r="D434">
            <v>127.238</v>
          </cell>
          <cell r="E434">
            <v>66.519000000000005</v>
          </cell>
          <cell r="F434">
            <v>7.548</v>
          </cell>
          <cell r="G434" t="str">
            <v>ET</v>
          </cell>
          <cell r="H434" t="str">
            <v>ET</v>
          </cell>
          <cell r="I434">
            <v>20.242999999999999</v>
          </cell>
          <cell r="J434">
            <v>17.616</v>
          </cell>
          <cell r="K434">
            <v>0.49299999999999999</v>
          </cell>
          <cell r="L434" t="str">
            <v>ET</v>
          </cell>
          <cell r="M434">
            <v>14.781000000000001</v>
          </cell>
          <cell r="N434" t="str">
            <v>-</v>
          </cell>
          <cell r="O434" t="str">
            <v>ET</v>
          </cell>
          <cell r="P434" t="str">
            <v>-</v>
          </cell>
          <cell r="Q434" t="str">
            <v>ET</v>
          </cell>
          <cell r="R434" t="str">
            <v>-</v>
          </cell>
          <cell r="S434" t="str">
            <v>ET</v>
          </cell>
          <cell r="U434">
            <v>127.238</v>
          </cell>
          <cell r="V434">
            <v>0</v>
          </cell>
        </row>
        <row r="435">
          <cell r="B435" t="str">
            <v>Hällefors</v>
          </cell>
          <cell r="C435">
            <v>2013</v>
          </cell>
          <cell r="D435">
            <v>41.853999999999999</v>
          </cell>
          <cell r="E435">
            <v>14.036</v>
          </cell>
          <cell r="F435">
            <v>3.722</v>
          </cell>
          <cell r="G435" t="str">
            <v>ET</v>
          </cell>
          <cell r="H435" t="str">
            <v>ET</v>
          </cell>
          <cell r="I435">
            <v>7.4619999999999997</v>
          </cell>
          <cell r="J435">
            <v>1.8560000000000001</v>
          </cell>
          <cell r="K435" t="str">
            <v>ET</v>
          </cell>
          <cell r="L435" t="str">
            <v>ET</v>
          </cell>
          <cell r="M435">
            <v>14.776999999999999</v>
          </cell>
          <cell r="N435" t="str">
            <v>-</v>
          </cell>
          <cell r="O435" t="str">
            <v>ET</v>
          </cell>
          <cell r="P435" t="str">
            <v>-</v>
          </cell>
          <cell r="Q435" t="str">
            <v>ET</v>
          </cell>
          <cell r="R435" t="str">
            <v>-</v>
          </cell>
          <cell r="S435" t="str">
            <v>ET</v>
          </cell>
          <cell r="U435">
            <v>41.853999999999999</v>
          </cell>
          <cell r="V435">
            <v>0</v>
          </cell>
        </row>
        <row r="436">
          <cell r="B436" t="str">
            <v>Iggesund</v>
          </cell>
          <cell r="C436">
            <v>2013</v>
          </cell>
          <cell r="D436">
            <v>17.093</v>
          </cell>
          <cell r="E436">
            <v>8.1829999999999998</v>
          </cell>
          <cell r="F436" t="str">
            <v>ET</v>
          </cell>
          <cell r="G436" t="str">
            <v>ET</v>
          </cell>
          <cell r="H436" t="str">
            <v>ET</v>
          </cell>
          <cell r="I436">
            <v>2.9630000000000001</v>
          </cell>
          <cell r="J436">
            <v>0.93700000000000006</v>
          </cell>
          <cell r="K436" t="str">
            <v>ET</v>
          </cell>
          <cell r="L436" t="str">
            <v>ET</v>
          </cell>
          <cell r="M436">
            <v>5.01</v>
          </cell>
          <cell r="N436" t="str">
            <v>-</v>
          </cell>
          <cell r="O436" t="str">
            <v>ET</v>
          </cell>
          <cell r="P436" t="str">
            <v>-</v>
          </cell>
          <cell r="Q436" t="str">
            <v>ET</v>
          </cell>
          <cell r="R436" t="str">
            <v>-</v>
          </cell>
          <cell r="S436" t="str">
            <v>ET</v>
          </cell>
          <cell r="U436">
            <v>17.093</v>
          </cell>
          <cell r="V436">
            <v>0</v>
          </cell>
        </row>
        <row r="437">
          <cell r="B437" t="str">
            <v>Kopparberg</v>
          </cell>
          <cell r="C437">
            <v>2013</v>
          </cell>
          <cell r="D437">
            <v>11.848000000000001</v>
          </cell>
          <cell r="E437">
            <v>7.7270000000000003</v>
          </cell>
          <cell r="F437">
            <v>0.17399999999999999</v>
          </cell>
          <cell r="G437" t="str">
            <v>ET</v>
          </cell>
          <cell r="H437" t="str">
            <v>ET</v>
          </cell>
          <cell r="I437">
            <v>3.1930000000000001</v>
          </cell>
          <cell r="J437">
            <v>0.63500000000000001</v>
          </cell>
          <cell r="K437" t="str">
            <v>ET</v>
          </cell>
          <cell r="L437" t="str">
            <v>ET</v>
          </cell>
          <cell r="M437" t="str">
            <v>ET</v>
          </cell>
          <cell r="N437" t="str">
            <v>-</v>
          </cell>
          <cell r="O437" t="str">
            <v>ET</v>
          </cell>
          <cell r="P437" t="str">
            <v>-</v>
          </cell>
          <cell r="Q437" t="str">
            <v>ET</v>
          </cell>
          <cell r="R437" t="str">
            <v>-</v>
          </cell>
          <cell r="S437" t="str">
            <v>ET</v>
          </cell>
          <cell r="U437">
            <v>11.848000000000001</v>
          </cell>
          <cell r="V437">
            <v>0</v>
          </cell>
        </row>
        <row r="438">
          <cell r="B438" t="str">
            <v>Kristinehamn(Värmevärden)</v>
          </cell>
          <cell r="C438">
            <v>2013</v>
          </cell>
          <cell r="D438">
            <v>114.98699999999999</v>
          </cell>
          <cell r="E438" t="str">
            <v>ET</v>
          </cell>
          <cell r="F438" t="str">
            <v>ET</v>
          </cell>
          <cell r="G438" t="str">
            <v>ET</v>
          </cell>
          <cell r="H438" t="str">
            <v>ET</v>
          </cell>
          <cell r="I438" t="str">
            <v>ET</v>
          </cell>
          <cell r="J438" t="str">
            <v>ET</v>
          </cell>
          <cell r="K438" t="str">
            <v>ET</v>
          </cell>
          <cell r="L438" t="str">
            <v>ET</v>
          </cell>
          <cell r="M438">
            <v>1.927</v>
          </cell>
          <cell r="N438" t="str">
            <v>'Kristinehamns Energi'</v>
          </cell>
          <cell r="O438">
            <v>113.06</v>
          </cell>
          <cell r="P438" t="str">
            <v>-</v>
          </cell>
          <cell r="Q438" t="str">
            <v>ET</v>
          </cell>
          <cell r="R438" t="str">
            <v>-</v>
          </cell>
          <cell r="S438" t="str">
            <v>ET</v>
          </cell>
          <cell r="U438">
            <v>114.98699999999999</v>
          </cell>
          <cell r="V438">
            <v>113.06</v>
          </cell>
        </row>
        <row r="439">
          <cell r="B439" t="str">
            <v>Nynäshamn</v>
          </cell>
          <cell r="C439">
            <v>2013</v>
          </cell>
          <cell r="D439">
            <v>59.045000000000002</v>
          </cell>
          <cell r="E439">
            <v>45.877000000000002</v>
          </cell>
          <cell r="F439" t="str">
            <v>ET</v>
          </cell>
          <cell r="G439" t="str">
            <v>ET</v>
          </cell>
          <cell r="H439" t="str">
            <v>ET</v>
          </cell>
          <cell r="I439">
            <v>9.6050000000000004</v>
          </cell>
          <cell r="J439">
            <v>3.5630000000000002</v>
          </cell>
          <cell r="K439" t="str">
            <v>ET</v>
          </cell>
          <cell r="L439" t="str">
            <v>ET</v>
          </cell>
          <cell r="M439" t="str">
            <v>ET</v>
          </cell>
          <cell r="N439" t="str">
            <v>-</v>
          </cell>
          <cell r="O439" t="str">
            <v>ET</v>
          </cell>
          <cell r="P439" t="str">
            <v>-</v>
          </cell>
          <cell r="Q439" t="str">
            <v>ET</v>
          </cell>
          <cell r="R439" t="str">
            <v>-</v>
          </cell>
          <cell r="S439" t="str">
            <v>ET</v>
          </cell>
          <cell r="U439">
            <v>59.045000000000002</v>
          </cell>
          <cell r="V439">
            <v>0</v>
          </cell>
        </row>
        <row r="440">
          <cell r="B440" t="str">
            <v>Näsviken</v>
          </cell>
          <cell r="C440">
            <v>2013</v>
          </cell>
          <cell r="D440">
            <v>1.92</v>
          </cell>
          <cell r="E440">
            <v>0.6</v>
          </cell>
          <cell r="F440">
            <v>0</v>
          </cell>
          <cell r="G440" t="str">
            <v>ET</v>
          </cell>
          <cell r="H440" t="str">
            <v>ET</v>
          </cell>
          <cell r="I440">
            <v>1.1850000000000001</v>
          </cell>
          <cell r="J440">
            <v>0.13400000000000001</v>
          </cell>
          <cell r="K440" t="str">
            <v>ET</v>
          </cell>
          <cell r="L440" t="str">
            <v>ET</v>
          </cell>
          <cell r="M440" t="str">
            <v>ET</v>
          </cell>
          <cell r="N440" t="str">
            <v>-</v>
          </cell>
          <cell r="O440" t="str">
            <v>ET</v>
          </cell>
          <cell r="P440" t="str">
            <v>-</v>
          </cell>
          <cell r="Q440" t="str">
            <v>ET</v>
          </cell>
          <cell r="R440" t="str">
            <v>-</v>
          </cell>
          <cell r="S440" t="str">
            <v>ET</v>
          </cell>
          <cell r="U440">
            <v>1.92</v>
          </cell>
          <cell r="V440">
            <v>0</v>
          </cell>
        </row>
        <row r="441">
          <cell r="B441" t="str">
            <v>Stöllet</v>
          </cell>
          <cell r="C441">
            <v>2013</v>
          </cell>
          <cell r="D441">
            <v>1.881</v>
          </cell>
          <cell r="E441" t="str">
            <v>ET</v>
          </cell>
          <cell r="F441">
            <v>5.3999999999999999E-2</v>
          </cell>
          <cell r="G441" t="str">
            <v>ET</v>
          </cell>
          <cell r="H441" t="str">
            <v>ET</v>
          </cell>
          <cell r="I441">
            <v>1.7470000000000001</v>
          </cell>
          <cell r="J441">
            <v>0.08</v>
          </cell>
          <cell r="K441" t="str">
            <v>ET</v>
          </cell>
          <cell r="L441" t="str">
            <v>ET</v>
          </cell>
          <cell r="M441" t="str">
            <v>ET</v>
          </cell>
          <cell r="N441" t="str">
            <v>-</v>
          </cell>
          <cell r="O441" t="str">
            <v>ET</v>
          </cell>
          <cell r="P441" t="str">
            <v>-</v>
          </cell>
          <cell r="Q441" t="str">
            <v>ET</v>
          </cell>
          <cell r="R441" t="str">
            <v>-</v>
          </cell>
          <cell r="S441" t="str">
            <v>ET</v>
          </cell>
          <cell r="U441">
            <v>1.881</v>
          </cell>
          <cell r="V441">
            <v>0</v>
          </cell>
        </row>
        <row r="442">
          <cell r="B442" t="str">
            <v xml:space="preserve">Säffle </v>
          </cell>
          <cell r="C442">
            <v>2013</v>
          </cell>
          <cell r="D442">
            <v>53.790999999999997</v>
          </cell>
          <cell r="E442">
            <v>24.192</v>
          </cell>
          <cell r="F442">
            <v>1.351</v>
          </cell>
          <cell r="G442" t="str">
            <v>ET</v>
          </cell>
          <cell r="H442" t="str">
            <v>ET</v>
          </cell>
          <cell r="I442">
            <v>7.6950000000000003</v>
          </cell>
          <cell r="J442">
            <v>13.56</v>
          </cell>
          <cell r="K442" t="str">
            <v>ET</v>
          </cell>
          <cell r="L442" t="str">
            <v>ET</v>
          </cell>
          <cell r="M442">
            <v>6.9930000000000003</v>
          </cell>
          <cell r="N442" t="str">
            <v>-</v>
          </cell>
          <cell r="O442" t="str">
            <v>ET</v>
          </cell>
          <cell r="P442" t="str">
            <v>-</v>
          </cell>
          <cell r="Q442" t="str">
            <v>ET</v>
          </cell>
          <cell r="R442" t="str">
            <v>-</v>
          </cell>
          <cell r="S442" t="str">
            <v>ET</v>
          </cell>
          <cell r="U442">
            <v>53.790999999999997</v>
          </cell>
          <cell r="V442">
            <v>0</v>
          </cell>
        </row>
        <row r="443">
          <cell r="B443" t="str">
            <v>Sörforsa</v>
          </cell>
          <cell r="C443">
            <v>2013</v>
          </cell>
          <cell r="D443">
            <v>7.1159999999999997</v>
          </cell>
          <cell r="E443">
            <v>3.5539999999999998</v>
          </cell>
          <cell r="F443">
            <v>0.219</v>
          </cell>
          <cell r="G443" t="str">
            <v>ET</v>
          </cell>
          <cell r="H443" t="str">
            <v>ET</v>
          </cell>
          <cell r="I443">
            <v>3.069</v>
          </cell>
          <cell r="J443">
            <v>0.27500000000000002</v>
          </cell>
          <cell r="K443" t="str">
            <v>ET</v>
          </cell>
          <cell r="L443" t="str">
            <v>ET</v>
          </cell>
          <cell r="M443" t="str">
            <v>ET</v>
          </cell>
          <cell r="N443" t="str">
            <v>-</v>
          </cell>
          <cell r="O443" t="str">
            <v>ET</v>
          </cell>
          <cell r="P443" t="str">
            <v>-</v>
          </cell>
          <cell r="Q443" t="str">
            <v>ET</v>
          </cell>
          <cell r="R443" t="str">
            <v>-</v>
          </cell>
          <cell r="S443" t="str">
            <v>ET</v>
          </cell>
          <cell r="U443">
            <v>7.1159999999999997</v>
          </cell>
          <cell r="V443">
            <v>0</v>
          </cell>
        </row>
        <row r="444">
          <cell r="B444" t="str">
            <v>Torsby</v>
          </cell>
          <cell r="C444">
            <v>2013</v>
          </cell>
          <cell r="D444">
            <v>87.647999999999996</v>
          </cell>
          <cell r="E444">
            <v>12.333</v>
          </cell>
          <cell r="F444">
            <v>4.4080000000000004</v>
          </cell>
          <cell r="G444" t="str">
            <v>ET</v>
          </cell>
          <cell r="H444" t="str">
            <v>ET</v>
          </cell>
          <cell r="I444">
            <v>10.276999999999999</v>
          </cell>
          <cell r="J444">
            <v>4.8150000000000004</v>
          </cell>
          <cell r="K444" t="str">
            <v>ET</v>
          </cell>
          <cell r="L444" t="str">
            <v>ET</v>
          </cell>
          <cell r="M444">
            <v>55.816000000000003</v>
          </cell>
          <cell r="N444" t="str">
            <v>-</v>
          </cell>
          <cell r="O444" t="str">
            <v>ET</v>
          </cell>
          <cell r="P444" t="str">
            <v>-</v>
          </cell>
          <cell r="Q444" t="str">
            <v>ET</v>
          </cell>
          <cell r="R444" t="str">
            <v>-</v>
          </cell>
          <cell r="S444" t="str">
            <v>ET</v>
          </cell>
          <cell r="U444">
            <v>87.647999999999996</v>
          </cell>
          <cell r="V444">
            <v>0</v>
          </cell>
        </row>
        <row r="445">
          <cell r="B445" t="str">
            <v>Örebro Kartongbruk</v>
          </cell>
          <cell r="C445">
            <v>2013</v>
          </cell>
          <cell r="D445" t="str">
            <v>ET</v>
          </cell>
          <cell r="E445" t="str">
            <v>ET</v>
          </cell>
          <cell r="F445" t="str">
            <v>ET</v>
          </cell>
          <cell r="G445" t="str">
            <v>ET</v>
          </cell>
          <cell r="H445" t="str">
            <v>ET</v>
          </cell>
          <cell r="I445" t="str">
            <v>ET</v>
          </cell>
          <cell r="J445" t="str">
            <v>ET</v>
          </cell>
          <cell r="K445" t="str">
            <v>ET</v>
          </cell>
          <cell r="L445" t="str">
            <v>ET</v>
          </cell>
          <cell r="M445" t="str">
            <v>ET</v>
          </cell>
          <cell r="N445" t="str">
            <v>-</v>
          </cell>
          <cell r="O445" t="str">
            <v>ET</v>
          </cell>
          <cell r="P445" t="str">
            <v>-</v>
          </cell>
          <cell r="Q445" t="str">
            <v>ET</v>
          </cell>
          <cell r="R445" t="str">
            <v>-</v>
          </cell>
          <cell r="S445" t="str">
            <v>ET</v>
          </cell>
          <cell r="U445">
            <v>0</v>
          </cell>
          <cell r="V445">
            <v>0</v>
          </cell>
        </row>
        <row r="446">
          <cell r="B446" t="str">
            <v>Övrigt (närvärme, närkyla m m)</v>
          </cell>
          <cell r="C446">
            <v>2013</v>
          </cell>
          <cell r="D446" t="str">
            <v>ET</v>
          </cell>
          <cell r="E446" t="str">
            <v>ET</v>
          </cell>
          <cell r="F446" t="str">
            <v>ET</v>
          </cell>
          <cell r="G446" t="str">
            <v>ET</v>
          </cell>
          <cell r="H446" t="str">
            <v>ET</v>
          </cell>
          <cell r="I446" t="str">
            <v>ET</v>
          </cell>
          <cell r="J446" t="str">
            <v>ET</v>
          </cell>
          <cell r="K446" t="str">
            <v>ET</v>
          </cell>
          <cell r="L446" t="str">
            <v>ET</v>
          </cell>
          <cell r="M446" t="str">
            <v>ET</v>
          </cell>
          <cell r="N446" t="str">
            <v>-</v>
          </cell>
          <cell r="O446" t="str">
            <v>ET</v>
          </cell>
          <cell r="P446" t="str">
            <v>-</v>
          </cell>
          <cell r="Q446" t="str">
            <v>ET</v>
          </cell>
          <cell r="R446" t="str">
            <v>-</v>
          </cell>
          <cell r="S446" t="str">
            <v>ET</v>
          </cell>
          <cell r="U446">
            <v>0</v>
          </cell>
          <cell r="V446">
            <v>0</v>
          </cell>
        </row>
        <row r="447">
          <cell r="B447" t="str">
            <v>Rydaholm</v>
          </cell>
          <cell r="C447">
            <v>2013</v>
          </cell>
          <cell r="D447">
            <v>9.4280000000000008</v>
          </cell>
          <cell r="E447">
            <v>2.512</v>
          </cell>
          <cell r="F447">
            <v>3.246</v>
          </cell>
          <cell r="G447">
            <v>2.1589999999999998</v>
          </cell>
          <cell r="H447" t="str">
            <v>ET</v>
          </cell>
          <cell r="I447">
            <v>1.341</v>
          </cell>
          <cell r="J447">
            <v>0.17</v>
          </cell>
          <cell r="K447" t="str">
            <v>ET</v>
          </cell>
          <cell r="L447" t="str">
            <v>DS</v>
          </cell>
          <cell r="M447">
            <v>2.1589999999999998</v>
          </cell>
          <cell r="N447" t="str">
            <v>-</v>
          </cell>
          <cell r="O447" t="str">
            <v>ET</v>
          </cell>
          <cell r="P447" t="str">
            <v>-</v>
          </cell>
          <cell r="Q447" t="str">
            <v>ET</v>
          </cell>
          <cell r="R447" t="str">
            <v>-</v>
          </cell>
          <cell r="S447" t="str">
            <v>ET</v>
          </cell>
          <cell r="U447">
            <v>9.4280000000000008</v>
          </cell>
          <cell r="V447">
            <v>0</v>
          </cell>
        </row>
        <row r="448">
          <cell r="B448" t="str">
            <v>Värnamo</v>
          </cell>
          <cell r="C448">
            <v>2013</v>
          </cell>
          <cell r="D448">
            <v>151.40799999999999</v>
          </cell>
          <cell r="E448">
            <v>61.140999999999998</v>
          </cell>
          <cell r="F448">
            <v>16.088000000000001</v>
          </cell>
          <cell r="G448">
            <v>17.001999999999999</v>
          </cell>
          <cell r="H448" t="str">
            <v>ET</v>
          </cell>
          <cell r="I448">
            <v>31.132999999999999</v>
          </cell>
          <cell r="J448">
            <v>26.044</v>
          </cell>
          <cell r="K448" t="str">
            <v>ET</v>
          </cell>
          <cell r="L448" t="str">
            <v>DS</v>
          </cell>
          <cell r="M448">
            <v>17.001999999999999</v>
          </cell>
          <cell r="N448" t="str">
            <v>-</v>
          </cell>
          <cell r="O448" t="str">
            <v>ET</v>
          </cell>
          <cell r="P448" t="str">
            <v>-</v>
          </cell>
          <cell r="Q448" t="str">
            <v>ET</v>
          </cell>
          <cell r="R448" t="str">
            <v>-</v>
          </cell>
          <cell r="S448" t="str">
            <v>ET</v>
          </cell>
          <cell r="U448">
            <v>151.40799999999999</v>
          </cell>
          <cell r="V448">
            <v>0</v>
          </cell>
        </row>
        <row r="449">
          <cell r="B449" t="str">
            <v>Fagersta</v>
          </cell>
          <cell r="C449">
            <v>2013</v>
          </cell>
          <cell r="D449">
            <v>98.44</v>
          </cell>
          <cell r="E449">
            <v>44.45</v>
          </cell>
          <cell r="F449">
            <v>3.9489999999999998</v>
          </cell>
          <cell r="G449">
            <v>23.111999999999998</v>
          </cell>
          <cell r="H449" t="str">
            <v>ET</v>
          </cell>
          <cell r="I449">
            <v>17.071000000000002</v>
          </cell>
          <cell r="J449">
            <v>9.6780000000000008</v>
          </cell>
          <cell r="K449">
            <v>0.18</v>
          </cell>
          <cell r="L449" t="str">
            <v>ET</v>
          </cell>
          <cell r="M449">
            <v>23.111999999999998</v>
          </cell>
          <cell r="N449" t="str">
            <v>-</v>
          </cell>
          <cell r="O449" t="str">
            <v>ET</v>
          </cell>
          <cell r="P449" t="str">
            <v>-</v>
          </cell>
          <cell r="Q449" t="str">
            <v>ET</v>
          </cell>
          <cell r="R449" t="str">
            <v>-</v>
          </cell>
          <cell r="S449" t="str">
            <v>ET</v>
          </cell>
          <cell r="U449">
            <v>98.44</v>
          </cell>
          <cell r="V449">
            <v>0</v>
          </cell>
        </row>
        <row r="450">
          <cell r="B450" t="str">
            <v>Grängesberg</v>
          </cell>
          <cell r="C450">
            <v>2013</v>
          </cell>
          <cell r="D450">
            <v>11.818</v>
          </cell>
          <cell r="E450">
            <v>5.5110000000000001</v>
          </cell>
          <cell r="F450">
            <v>0</v>
          </cell>
          <cell r="G450">
            <v>1.337</v>
          </cell>
          <cell r="H450">
            <v>0</v>
          </cell>
          <cell r="I450">
            <v>3.194</v>
          </cell>
          <cell r="J450">
            <v>1.7769999999999999</v>
          </cell>
          <cell r="K450">
            <v>0</v>
          </cell>
          <cell r="L450" t="str">
            <v>ET</v>
          </cell>
          <cell r="M450">
            <v>1.337</v>
          </cell>
          <cell r="N450" t="str">
            <v>-</v>
          </cell>
          <cell r="O450" t="str">
            <v>ET</v>
          </cell>
          <cell r="P450" t="str">
            <v>-</v>
          </cell>
          <cell r="Q450" t="str">
            <v>ET</v>
          </cell>
          <cell r="R450" t="str">
            <v>-</v>
          </cell>
          <cell r="S450" t="str">
            <v>ET</v>
          </cell>
          <cell r="U450">
            <v>11.818</v>
          </cell>
          <cell r="V450">
            <v>0</v>
          </cell>
        </row>
        <row r="451">
          <cell r="B451" t="str">
            <v>Ludvika</v>
          </cell>
          <cell r="C451">
            <v>2013</v>
          </cell>
          <cell r="D451">
            <v>102.261</v>
          </cell>
          <cell r="E451">
            <v>53.606999999999999</v>
          </cell>
          <cell r="F451">
            <v>2.153</v>
          </cell>
          <cell r="G451">
            <v>15.259</v>
          </cell>
          <cell r="H451">
            <v>0</v>
          </cell>
          <cell r="I451">
            <v>17.838000000000001</v>
          </cell>
          <cell r="J451">
            <v>13.404</v>
          </cell>
          <cell r="K451">
            <v>0</v>
          </cell>
          <cell r="L451" t="str">
            <v>ET</v>
          </cell>
          <cell r="M451">
            <v>15.259</v>
          </cell>
          <cell r="N451" t="str">
            <v>-</v>
          </cell>
          <cell r="O451" t="str">
            <v>ET</v>
          </cell>
          <cell r="P451" t="str">
            <v>-</v>
          </cell>
          <cell r="Q451" t="str">
            <v>ET</v>
          </cell>
          <cell r="R451" t="str">
            <v>-</v>
          </cell>
          <cell r="S451" t="str">
            <v>ET</v>
          </cell>
          <cell r="U451">
            <v>102.261</v>
          </cell>
          <cell r="V451">
            <v>0</v>
          </cell>
        </row>
        <row r="452">
          <cell r="B452" t="str">
            <v>Norberg</v>
          </cell>
          <cell r="C452">
            <v>2013</v>
          </cell>
          <cell r="D452">
            <v>18.896000000000001</v>
          </cell>
          <cell r="E452">
            <v>16.977</v>
          </cell>
          <cell r="F452">
            <v>5.8000000000000003E-2</v>
          </cell>
          <cell r="G452">
            <v>1.6970000000000001</v>
          </cell>
          <cell r="H452">
            <v>0</v>
          </cell>
          <cell r="I452">
            <v>0.1</v>
          </cell>
          <cell r="J452">
            <v>6.7000000000000004E-2</v>
          </cell>
          <cell r="K452">
            <v>0</v>
          </cell>
          <cell r="L452" t="str">
            <v>ET</v>
          </cell>
          <cell r="M452">
            <v>1.6970000000000001</v>
          </cell>
          <cell r="N452" t="str">
            <v>-</v>
          </cell>
          <cell r="O452" t="str">
            <v>ET</v>
          </cell>
          <cell r="P452" t="str">
            <v>-</v>
          </cell>
          <cell r="Q452" t="str">
            <v>ET</v>
          </cell>
          <cell r="R452" t="str">
            <v>-</v>
          </cell>
          <cell r="S452" t="str">
            <v>ET</v>
          </cell>
          <cell r="U452">
            <v>18.896000000000001</v>
          </cell>
          <cell r="V452">
            <v>0</v>
          </cell>
        </row>
        <row r="453">
          <cell r="B453" t="str">
            <v>Ankarsrum</v>
          </cell>
          <cell r="C453">
            <v>2013</v>
          </cell>
          <cell r="D453">
            <v>6.4</v>
          </cell>
          <cell r="E453">
            <v>1.9</v>
          </cell>
          <cell r="F453">
            <v>2.7</v>
          </cell>
          <cell r="G453" t="str">
            <v>ET</v>
          </cell>
          <cell r="H453" t="str">
            <v>ET</v>
          </cell>
          <cell r="I453">
            <v>1.2</v>
          </cell>
          <cell r="J453">
            <v>0.2</v>
          </cell>
          <cell r="K453" t="str">
            <v>ET</v>
          </cell>
          <cell r="L453">
            <v>0.4</v>
          </cell>
          <cell r="M453" t="str">
            <v>ET</v>
          </cell>
          <cell r="N453" t="str">
            <v>-</v>
          </cell>
          <cell r="O453" t="str">
            <v>ET</v>
          </cell>
          <cell r="P453" t="str">
            <v>-</v>
          </cell>
          <cell r="Q453" t="str">
            <v>ET</v>
          </cell>
          <cell r="R453" t="str">
            <v>-</v>
          </cell>
          <cell r="S453" t="str">
            <v>ET</v>
          </cell>
          <cell r="U453">
            <v>6.4</v>
          </cell>
          <cell r="V453">
            <v>0</v>
          </cell>
        </row>
        <row r="454">
          <cell r="B454" t="str">
            <v>Gamleby</v>
          </cell>
          <cell r="C454">
            <v>2013</v>
          </cell>
          <cell r="D454">
            <v>26.1</v>
          </cell>
          <cell r="E454">
            <v>7.6</v>
          </cell>
          <cell r="F454">
            <v>7.3</v>
          </cell>
          <cell r="G454">
            <v>1.7</v>
          </cell>
          <cell r="H454" t="str">
            <v>ET</v>
          </cell>
          <cell r="I454">
            <v>6</v>
          </cell>
          <cell r="J454">
            <v>2.9</v>
          </cell>
          <cell r="K454" t="str">
            <v>ET</v>
          </cell>
          <cell r="L454">
            <v>0.6</v>
          </cell>
          <cell r="M454" t="str">
            <v>ET</v>
          </cell>
          <cell r="N454" t="str">
            <v>-</v>
          </cell>
          <cell r="O454" t="str">
            <v>ET</v>
          </cell>
          <cell r="P454" t="str">
            <v>-</v>
          </cell>
          <cell r="Q454" t="str">
            <v>ET</v>
          </cell>
          <cell r="R454" t="str">
            <v>-</v>
          </cell>
          <cell r="S454" t="str">
            <v>ET</v>
          </cell>
          <cell r="U454">
            <v>26.1</v>
          </cell>
          <cell r="V454">
            <v>0</v>
          </cell>
        </row>
        <row r="455">
          <cell r="B455" t="str">
            <v>Västervik</v>
          </cell>
          <cell r="C455">
            <v>2013</v>
          </cell>
          <cell r="D455">
            <v>184.5</v>
          </cell>
          <cell r="E455">
            <v>73</v>
          </cell>
          <cell r="F455">
            <v>41.2</v>
          </cell>
          <cell r="G455">
            <v>11.9</v>
          </cell>
          <cell r="H455" t="str">
            <v>ET</v>
          </cell>
          <cell r="I455">
            <v>25</v>
          </cell>
          <cell r="J455">
            <v>30.2</v>
          </cell>
          <cell r="K455" t="str">
            <v>ET</v>
          </cell>
          <cell r="L455">
            <v>3.2</v>
          </cell>
          <cell r="M455" t="str">
            <v>ET</v>
          </cell>
          <cell r="N455" t="str">
            <v>-</v>
          </cell>
          <cell r="O455" t="str">
            <v>ET</v>
          </cell>
          <cell r="P455" t="str">
            <v>-</v>
          </cell>
          <cell r="Q455" t="str">
            <v>ET</v>
          </cell>
          <cell r="R455" t="str">
            <v>-</v>
          </cell>
          <cell r="S455" t="str">
            <v>ET</v>
          </cell>
          <cell r="U455">
            <v>184.5</v>
          </cell>
          <cell r="V455">
            <v>0</v>
          </cell>
        </row>
        <row r="456">
          <cell r="B456" t="str">
            <v>Braås</v>
          </cell>
          <cell r="C456">
            <v>2013</v>
          </cell>
          <cell r="D456">
            <v>21.873999999999999</v>
          </cell>
          <cell r="E456">
            <v>3.2349999999999999</v>
          </cell>
          <cell r="F456">
            <v>2.4289999999999998</v>
          </cell>
          <cell r="G456">
            <v>13.911</v>
          </cell>
          <cell r="H456" t="str">
            <v>ET</v>
          </cell>
          <cell r="I456">
            <v>1.611</v>
          </cell>
          <cell r="J456">
            <v>0.68799999999999994</v>
          </cell>
          <cell r="K456" t="str">
            <v>ET</v>
          </cell>
          <cell r="L456" t="str">
            <v>ET</v>
          </cell>
          <cell r="M456" t="str">
            <v>ET</v>
          </cell>
          <cell r="N456" t="str">
            <v>-</v>
          </cell>
          <cell r="O456" t="str">
            <v>ET</v>
          </cell>
          <cell r="P456" t="str">
            <v>-</v>
          </cell>
          <cell r="Q456" t="str">
            <v>ET</v>
          </cell>
          <cell r="R456" t="str">
            <v>-</v>
          </cell>
          <cell r="S456" t="str">
            <v>ET</v>
          </cell>
          <cell r="U456">
            <v>21.873999999999999</v>
          </cell>
          <cell r="V456">
            <v>0</v>
          </cell>
        </row>
        <row r="457">
          <cell r="B457" t="str">
            <v>Ingelstad</v>
          </cell>
          <cell r="C457">
            <v>2013</v>
          </cell>
          <cell r="D457">
            <v>8.1310000000000002</v>
          </cell>
          <cell r="E457">
            <v>2.907</v>
          </cell>
          <cell r="F457">
            <v>2.5680000000000001</v>
          </cell>
          <cell r="G457" t="str">
            <v>ET</v>
          </cell>
          <cell r="H457" t="str">
            <v>ET</v>
          </cell>
          <cell r="I457">
            <v>2.335</v>
          </cell>
          <cell r="J457">
            <v>0.32100000000000001</v>
          </cell>
          <cell r="K457" t="str">
            <v>ET</v>
          </cell>
          <cell r="L457" t="str">
            <v>ET</v>
          </cell>
          <cell r="M457" t="str">
            <v>ET</v>
          </cell>
          <cell r="N457" t="str">
            <v>-</v>
          </cell>
          <cell r="O457" t="str">
            <v>ET</v>
          </cell>
          <cell r="P457" t="str">
            <v>-</v>
          </cell>
          <cell r="Q457" t="str">
            <v>ET</v>
          </cell>
          <cell r="R457" t="str">
            <v>-</v>
          </cell>
          <cell r="S457" t="str">
            <v>ET</v>
          </cell>
          <cell r="U457">
            <v>8.1310000000000002</v>
          </cell>
          <cell r="V457">
            <v>0</v>
          </cell>
        </row>
        <row r="458">
          <cell r="B458" t="str">
            <v>Rottne</v>
          </cell>
          <cell r="C458">
            <v>2013</v>
          </cell>
          <cell r="D458">
            <v>10.997</v>
          </cell>
          <cell r="E458">
            <v>3.85</v>
          </cell>
          <cell r="F458">
            <v>2.4820000000000002</v>
          </cell>
          <cell r="G458">
            <v>2.0139999999999998</v>
          </cell>
          <cell r="H458" t="str">
            <v>ET</v>
          </cell>
          <cell r="I458">
            <v>1.38</v>
          </cell>
          <cell r="J458">
            <v>1.2709999999999999</v>
          </cell>
          <cell r="K458" t="str">
            <v>ET</v>
          </cell>
          <cell r="L458" t="str">
            <v>ET</v>
          </cell>
          <cell r="M458" t="str">
            <v>ET</v>
          </cell>
          <cell r="N458" t="str">
            <v>-</v>
          </cell>
          <cell r="O458" t="str">
            <v>ET</v>
          </cell>
          <cell r="P458" t="str">
            <v>-</v>
          </cell>
          <cell r="Q458" t="str">
            <v>ET</v>
          </cell>
          <cell r="R458" t="str">
            <v>-</v>
          </cell>
          <cell r="S458" t="str">
            <v>ET</v>
          </cell>
          <cell r="U458">
            <v>10.997</v>
          </cell>
          <cell r="V458">
            <v>0</v>
          </cell>
        </row>
        <row r="459">
          <cell r="B459" t="str">
            <v>Växjö</v>
          </cell>
          <cell r="C459">
            <v>2013</v>
          </cell>
          <cell r="D459">
            <v>553.02300000000002</v>
          </cell>
          <cell r="E459">
            <v>214.233</v>
          </cell>
          <cell r="F459">
            <v>128.00800000000001</v>
          </cell>
          <cell r="G459">
            <v>13.705</v>
          </cell>
          <cell r="H459" t="str">
            <v>ET</v>
          </cell>
          <cell r="I459">
            <v>61.222000000000001</v>
          </cell>
          <cell r="J459">
            <v>135.85499999999999</v>
          </cell>
          <cell r="K459" t="str">
            <v>ET</v>
          </cell>
          <cell r="L459" t="str">
            <v>ET</v>
          </cell>
          <cell r="M459" t="str">
            <v>ET</v>
          </cell>
          <cell r="N459" t="str">
            <v>-</v>
          </cell>
          <cell r="O459" t="str">
            <v>ET</v>
          </cell>
          <cell r="P459" t="str">
            <v>-</v>
          </cell>
          <cell r="Q459" t="str">
            <v>ET</v>
          </cell>
          <cell r="R459" t="str">
            <v>-</v>
          </cell>
          <cell r="S459" t="str">
            <v>ET</v>
          </cell>
          <cell r="U459">
            <v>553.02300000000002</v>
          </cell>
          <cell r="V459">
            <v>0</v>
          </cell>
        </row>
        <row r="460">
          <cell r="B460" t="str">
            <v>Ystad</v>
          </cell>
          <cell r="C460">
            <v>2013</v>
          </cell>
          <cell r="D460">
            <v>137.30000000000001</v>
          </cell>
          <cell r="E460">
            <v>74.900000000000006</v>
          </cell>
          <cell r="F460">
            <v>24.1</v>
          </cell>
          <cell r="G460">
            <v>0.23</v>
          </cell>
          <cell r="H460">
            <v>0</v>
          </cell>
          <cell r="I460">
            <v>28.4</v>
          </cell>
          <cell r="J460">
            <v>3.8</v>
          </cell>
          <cell r="K460">
            <v>0</v>
          </cell>
          <cell r="L460">
            <v>0</v>
          </cell>
          <cell r="M460">
            <v>5.77</v>
          </cell>
          <cell r="N460" t="str">
            <v>-</v>
          </cell>
          <cell r="O460" t="str">
            <v>ET</v>
          </cell>
          <cell r="P460" t="str">
            <v>-</v>
          </cell>
          <cell r="Q460" t="str">
            <v>ET</v>
          </cell>
          <cell r="R460" t="str">
            <v>-</v>
          </cell>
          <cell r="S460" t="str">
            <v>ET</v>
          </cell>
          <cell r="U460">
            <v>137.30000000000001</v>
          </cell>
          <cell r="V460">
            <v>0</v>
          </cell>
        </row>
        <row r="461">
          <cell r="B461" t="str">
            <v>Fränsta</v>
          </cell>
          <cell r="C461">
            <v>2013</v>
          </cell>
          <cell r="D461" t="str">
            <v>-</v>
          </cell>
          <cell r="E461" t="str">
            <v>-</v>
          </cell>
          <cell r="F461" t="str">
            <v>-</v>
          </cell>
          <cell r="G461" t="str">
            <v>-</v>
          </cell>
          <cell r="H461" t="str">
            <v>-</v>
          </cell>
          <cell r="I461" t="str">
            <v>-</v>
          </cell>
          <cell r="J461" t="str">
            <v>-</v>
          </cell>
          <cell r="K461" t="str">
            <v>-</v>
          </cell>
          <cell r="L461" t="str">
            <v>-</v>
          </cell>
          <cell r="M461" t="str">
            <v>-</v>
          </cell>
          <cell r="N461" t="str">
            <v>-</v>
          </cell>
          <cell r="O461" t="str">
            <v>-</v>
          </cell>
          <cell r="P461" t="str">
            <v>-</v>
          </cell>
          <cell r="Q461" t="str">
            <v>-</v>
          </cell>
          <cell r="R461" t="str">
            <v>-</v>
          </cell>
          <cell r="S461" t="str">
            <v>-</v>
          </cell>
          <cell r="U461">
            <v>0</v>
          </cell>
          <cell r="V461">
            <v>0</v>
          </cell>
        </row>
        <row r="462">
          <cell r="B462" t="str">
            <v>Ljungaverk</v>
          </cell>
          <cell r="C462">
            <v>2013</v>
          </cell>
          <cell r="D462" t="str">
            <v>-</v>
          </cell>
          <cell r="E462" t="str">
            <v>-</v>
          </cell>
          <cell r="F462" t="str">
            <v>-</v>
          </cell>
          <cell r="G462" t="str">
            <v>-</v>
          </cell>
          <cell r="H462" t="str">
            <v>-</v>
          </cell>
          <cell r="I462" t="str">
            <v>-</v>
          </cell>
          <cell r="J462" t="str">
            <v>-</v>
          </cell>
          <cell r="K462" t="str">
            <v>-</v>
          </cell>
          <cell r="L462" t="str">
            <v>-</v>
          </cell>
          <cell r="M462" t="str">
            <v>-</v>
          </cell>
          <cell r="N462" t="str">
            <v>-</v>
          </cell>
          <cell r="O462" t="str">
            <v>-</v>
          </cell>
          <cell r="P462" t="str">
            <v>-</v>
          </cell>
          <cell r="Q462" t="str">
            <v>-</v>
          </cell>
          <cell r="R462" t="str">
            <v>-</v>
          </cell>
          <cell r="S462" t="str">
            <v>-</v>
          </cell>
          <cell r="U462">
            <v>0</v>
          </cell>
          <cell r="V462">
            <v>0</v>
          </cell>
        </row>
        <row r="463">
          <cell r="B463" t="str">
            <v>Ånge</v>
          </cell>
          <cell r="C463">
            <v>2013</v>
          </cell>
          <cell r="D463" t="str">
            <v>-</v>
          </cell>
          <cell r="E463" t="str">
            <v>-</v>
          </cell>
          <cell r="F463" t="str">
            <v>-</v>
          </cell>
          <cell r="G463" t="str">
            <v>-</v>
          </cell>
          <cell r="H463" t="str">
            <v>-</v>
          </cell>
          <cell r="I463" t="str">
            <v>-</v>
          </cell>
          <cell r="J463" t="str">
            <v>-</v>
          </cell>
          <cell r="K463" t="str">
            <v>-</v>
          </cell>
          <cell r="L463" t="str">
            <v>-</v>
          </cell>
          <cell r="M463" t="str">
            <v>-</v>
          </cell>
          <cell r="N463" t="str">
            <v>-</v>
          </cell>
          <cell r="O463" t="str">
            <v>-</v>
          </cell>
          <cell r="P463" t="str">
            <v>-</v>
          </cell>
          <cell r="Q463" t="str">
            <v>-</v>
          </cell>
          <cell r="R463" t="str">
            <v>-</v>
          </cell>
          <cell r="S463" t="str">
            <v>-</v>
          </cell>
          <cell r="U463">
            <v>0</v>
          </cell>
          <cell r="V463">
            <v>0</v>
          </cell>
        </row>
        <row r="464">
          <cell r="B464" t="str">
            <v>Älvsbyn</v>
          </cell>
          <cell r="C464">
            <v>2013</v>
          </cell>
          <cell r="D464" t="str">
            <v>-</v>
          </cell>
          <cell r="E464" t="str">
            <v>-</v>
          </cell>
          <cell r="F464" t="str">
            <v>-</v>
          </cell>
          <cell r="G464" t="str">
            <v>-</v>
          </cell>
          <cell r="H464" t="str">
            <v>-</v>
          </cell>
          <cell r="I464" t="str">
            <v>-</v>
          </cell>
          <cell r="J464" t="str">
            <v>-</v>
          </cell>
          <cell r="K464" t="str">
            <v>-</v>
          </cell>
          <cell r="L464" t="str">
            <v>-</v>
          </cell>
          <cell r="M464" t="str">
            <v>-</v>
          </cell>
          <cell r="N464" t="str">
            <v>-</v>
          </cell>
          <cell r="O464" t="str">
            <v>-</v>
          </cell>
          <cell r="P464" t="str">
            <v>-</v>
          </cell>
          <cell r="Q464" t="str">
            <v>-</v>
          </cell>
          <cell r="R464" t="str">
            <v>-</v>
          </cell>
          <cell r="S464" t="str">
            <v>-</v>
          </cell>
          <cell r="U464">
            <v>0</v>
          </cell>
          <cell r="V464">
            <v>0</v>
          </cell>
        </row>
        <row r="465">
          <cell r="B465" t="str">
            <v>Helsingborg</v>
          </cell>
          <cell r="C465">
            <v>2013</v>
          </cell>
          <cell r="D465">
            <v>964.5</v>
          </cell>
          <cell r="E465">
            <v>506.4</v>
          </cell>
          <cell r="F465">
            <v>156.80000000000001</v>
          </cell>
          <cell r="G465">
            <v>35.799999999999997</v>
          </cell>
          <cell r="H465" t="str">
            <v>ET</v>
          </cell>
          <cell r="I465">
            <v>83.3</v>
          </cell>
          <cell r="J465">
            <v>97.2</v>
          </cell>
          <cell r="K465">
            <v>1</v>
          </cell>
          <cell r="L465">
            <v>7</v>
          </cell>
          <cell r="M465" t="str">
            <v>ET</v>
          </cell>
          <cell r="N465" t="str">
            <v>'Landskrona Energi AB'</v>
          </cell>
          <cell r="O465">
            <v>77</v>
          </cell>
          <cell r="P465" t="str">
            <v>ET</v>
          </cell>
          <cell r="Q465" t="str">
            <v>ET</v>
          </cell>
          <cell r="R465" t="str">
            <v>ET</v>
          </cell>
          <cell r="S465" t="str">
            <v>ET</v>
          </cell>
          <cell r="U465">
            <v>964.5</v>
          </cell>
          <cell r="V465">
            <v>77</v>
          </cell>
        </row>
        <row r="466">
          <cell r="B466" t="str">
            <v>Hjärnarp</v>
          </cell>
          <cell r="C466">
            <v>2013</v>
          </cell>
          <cell r="D466">
            <v>1.8280000000000001</v>
          </cell>
          <cell r="E466">
            <v>0.6</v>
          </cell>
          <cell r="F466" t="str">
            <v>ET</v>
          </cell>
          <cell r="G466" t="str">
            <v>ET</v>
          </cell>
          <cell r="H466" t="str">
            <v>ET</v>
          </cell>
          <cell r="I466">
            <v>1.2</v>
          </cell>
          <cell r="J466" t="str">
            <v>ET</v>
          </cell>
          <cell r="K466" t="str">
            <v>ET</v>
          </cell>
          <cell r="L466" t="str">
            <v>ET</v>
          </cell>
          <cell r="M466" t="str">
            <v>ET</v>
          </cell>
          <cell r="N466" t="str">
            <v>-</v>
          </cell>
          <cell r="O466" t="str">
            <v>ET</v>
          </cell>
          <cell r="P466" t="str">
            <v>-</v>
          </cell>
          <cell r="Q466" t="str">
            <v>ET</v>
          </cell>
          <cell r="R466" t="str">
            <v>-</v>
          </cell>
          <cell r="S466" t="str">
            <v>ET</v>
          </cell>
          <cell r="U466">
            <v>1.8280000000000001</v>
          </cell>
          <cell r="V466">
            <v>0</v>
          </cell>
        </row>
        <row r="467">
          <cell r="B467" t="str">
            <v>Vejbystrand</v>
          </cell>
          <cell r="C467">
            <v>2013</v>
          </cell>
          <cell r="D467">
            <v>9.6</v>
          </cell>
          <cell r="E467">
            <v>2.4</v>
          </cell>
          <cell r="F467">
            <v>3.1</v>
          </cell>
          <cell r="G467" t="str">
            <v>ET</v>
          </cell>
          <cell r="H467" t="str">
            <v>ET</v>
          </cell>
          <cell r="I467">
            <v>3.9</v>
          </cell>
          <cell r="J467">
            <v>0.2</v>
          </cell>
          <cell r="K467" t="str">
            <v>ET</v>
          </cell>
          <cell r="L467" t="str">
            <v>ET</v>
          </cell>
          <cell r="M467" t="str">
            <v>ET</v>
          </cell>
          <cell r="N467" t="str">
            <v>-</v>
          </cell>
          <cell r="O467" t="str">
            <v>ET</v>
          </cell>
          <cell r="P467" t="str">
            <v>-</v>
          </cell>
          <cell r="Q467" t="str">
            <v>ET</v>
          </cell>
          <cell r="R467" t="str">
            <v>-</v>
          </cell>
          <cell r="S467" t="str">
            <v>ET</v>
          </cell>
          <cell r="U467">
            <v>9.6</v>
          </cell>
          <cell r="V467">
            <v>0</v>
          </cell>
        </row>
        <row r="468">
          <cell r="B468" t="str">
            <v>Ängelholm</v>
          </cell>
          <cell r="C468">
            <v>2013</v>
          </cell>
          <cell r="D468">
            <v>185.4</v>
          </cell>
          <cell r="E468">
            <v>86.1</v>
          </cell>
          <cell r="F468">
            <v>39.799999999999997</v>
          </cell>
          <cell r="G468">
            <v>10.6</v>
          </cell>
          <cell r="H468" t="str">
            <v>ET</v>
          </cell>
          <cell r="I468">
            <v>36.700000000000003</v>
          </cell>
          <cell r="J468">
            <v>11</v>
          </cell>
          <cell r="K468" t="str">
            <v>ET</v>
          </cell>
          <cell r="L468">
            <v>1.2</v>
          </cell>
          <cell r="M468" t="str">
            <v>ET</v>
          </cell>
          <cell r="N468" t="str">
            <v>-</v>
          </cell>
          <cell r="O468" t="str">
            <v>ET</v>
          </cell>
          <cell r="P468" t="str">
            <v>-</v>
          </cell>
          <cell r="Q468" t="str">
            <v>ET</v>
          </cell>
          <cell r="R468" t="str">
            <v>-</v>
          </cell>
          <cell r="S468" t="str">
            <v>ET</v>
          </cell>
          <cell r="U468">
            <v>185.4</v>
          </cell>
          <cell r="V468">
            <v>0</v>
          </cell>
        </row>
        <row r="469">
          <cell r="B469" t="str">
            <v>Örkelljunga</v>
          </cell>
          <cell r="C469">
            <v>2013</v>
          </cell>
          <cell r="D469">
            <v>28.6</v>
          </cell>
          <cell r="E469">
            <v>6.8209999999999997</v>
          </cell>
          <cell r="F469">
            <v>6.4470000000000001</v>
          </cell>
          <cell r="G469">
            <v>1.7130000000000001</v>
          </cell>
          <cell r="H469">
            <v>0</v>
          </cell>
          <cell r="I469">
            <v>8.4220000000000006</v>
          </cell>
          <cell r="J469">
            <v>5.2469999999999999</v>
          </cell>
          <cell r="K469" t="str">
            <v>ET</v>
          </cell>
          <cell r="L469" t="str">
            <v>ET</v>
          </cell>
          <cell r="M469" t="str">
            <v>ET</v>
          </cell>
          <cell r="N469" t="str">
            <v>-</v>
          </cell>
          <cell r="O469" t="str">
            <v>ET</v>
          </cell>
          <cell r="P469" t="str">
            <v>-</v>
          </cell>
          <cell r="Q469" t="str">
            <v>ET</v>
          </cell>
          <cell r="R469" t="str">
            <v>-</v>
          </cell>
          <cell r="S469" t="str">
            <v>ET</v>
          </cell>
          <cell r="U469">
            <v>28.6</v>
          </cell>
          <cell r="V469">
            <v>0</v>
          </cell>
        </row>
        <row r="470">
          <cell r="B470" t="str">
            <v>Simrishamn</v>
          </cell>
          <cell r="C470">
            <v>2013</v>
          </cell>
          <cell r="D470">
            <v>46.5</v>
          </cell>
          <cell r="E470">
            <v>26.5</v>
          </cell>
          <cell r="F470">
            <v>4</v>
          </cell>
          <cell r="G470">
            <v>2.2999999999999998</v>
          </cell>
          <cell r="H470" t="str">
            <v>ET</v>
          </cell>
          <cell r="I470">
            <v>10</v>
          </cell>
          <cell r="J470">
            <v>3.7</v>
          </cell>
          <cell r="K470" t="str">
            <v>ET</v>
          </cell>
          <cell r="L470" t="str">
            <v>ET</v>
          </cell>
          <cell r="M470" t="str">
            <v>ET</v>
          </cell>
          <cell r="N470" t="str">
            <v>-</v>
          </cell>
          <cell r="O470" t="str">
            <v>ET</v>
          </cell>
          <cell r="P470" t="str">
            <v>-</v>
          </cell>
          <cell r="Q470" t="str">
            <v>ET</v>
          </cell>
          <cell r="R470" t="str">
            <v>-</v>
          </cell>
          <cell r="S470" t="str">
            <v>ET</v>
          </cell>
          <cell r="U470">
            <v>46.5</v>
          </cell>
          <cell r="V470">
            <v>0</v>
          </cell>
        </row>
        <row r="471">
          <cell r="B471" t="str">
            <v>Bjästa</v>
          </cell>
          <cell r="C471">
            <v>2013</v>
          </cell>
          <cell r="D471">
            <v>7.4340000000000002</v>
          </cell>
          <cell r="E471">
            <v>3.1509999999999998</v>
          </cell>
          <cell r="F471">
            <v>0.94</v>
          </cell>
          <cell r="G471">
            <v>0.55800000000000005</v>
          </cell>
          <cell r="H471" t="str">
            <v>ET</v>
          </cell>
          <cell r="I471">
            <v>1.964</v>
          </cell>
          <cell r="J471">
            <v>0.82099999999999995</v>
          </cell>
          <cell r="K471" t="str">
            <v>ET</v>
          </cell>
          <cell r="L471" t="str">
            <v>ET</v>
          </cell>
          <cell r="M471" t="str">
            <v>ET</v>
          </cell>
          <cell r="N471" t="str">
            <v>-</v>
          </cell>
          <cell r="O471" t="str">
            <v>ET</v>
          </cell>
          <cell r="P471" t="str">
            <v>-</v>
          </cell>
          <cell r="Q471" t="str">
            <v>ET</v>
          </cell>
          <cell r="R471" t="str">
            <v>-</v>
          </cell>
          <cell r="S471" t="str">
            <v>ET</v>
          </cell>
          <cell r="U471">
            <v>7.4340000000000002</v>
          </cell>
          <cell r="V471">
            <v>0</v>
          </cell>
        </row>
        <row r="472">
          <cell r="B472" t="str">
            <v>Bredbyn</v>
          </cell>
          <cell r="C472">
            <v>2013</v>
          </cell>
          <cell r="D472">
            <v>5.51</v>
          </cell>
          <cell r="E472">
            <v>1.714</v>
          </cell>
          <cell r="F472">
            <v>1.6240000000000001</v>
          </cell>
          <cell r="G472">
            <v>0</v>
          </cell>
          <cell r="H472">
            <v>0</v>
          </cell>
          <cell r="I472">
            <v>1.8680000000000001</v>
          </cell>
          <cell r="J472">
            <v>0.30399999999999999</v>
          </cell>
          <cell r="K472">
            <v>0</v>
          </cell>
          <cell r="L472">
            <v>0</v>
          </cell>
          <cell r="M472">
            <v>0</v>
          </cell>
          <cell r="N472" t="str">
            <v>-</v>
          </cell>
          <cell r="O472" t="str">
            <v>ET</v>
          </cell>
          <cell r="P472" t="str">
            <v>-</v>
          </cell>
          <cell r="Q472" t="str">
            <v>ET</v>
          </cell>
          <cell r="R472" t="str">
            <v>-</v>
          </cell>
          <cell r="S472" t="str">
            <v>ET</v>
          </cell>
          <cell r="U472">
            <v>5.51</v>
          </cell>
          <cell r="V472">
            <v>0</v>
          </cell>
        </row>
        <row r="473">
          <cell r="B473" t="str">
            <v>Hampnäs</v>
          </cell>
          <cell r="C473">
            <v>2013</v>
          </cell>
          <cell r="D473">
            <v>1.2490000000000001</v>
          </cell>
          <cell r="E473">
            <v>0.184</v>
          </cell>
          <cell r="F473">
            <v>3.4000000000000002E-2</v>
          </cell>
          <cell r="G473" t="str">
            <v>ET</v>
          </cell>
          <cell r="H473" t="str">
            <v>ET</v>
          </cell>
          <cell r="I473" t="str">
            <v>ET</v>
          </cell>
          <cell r="J473">
            <v>1.0309999999999999</v>
          </cell>
          <cell r="K473" t="str">
            <v>ET</v>
          </cell>
          <cell r="L473" t="str">
            <v>ET</v>
          </cell>
          <cell r="M473" t="str">
            <v>ET</v>
          </cell>
          <cell r="N473" t="str">
            <v>-</v>
          </cell>
          <cell r="O473" t="str">
            <v>ET</v>
          </cell>
          <cell r="P473" t="str">
            <v>-</v>
          </cell>
          <cell r="Q473" t="str">
            <v>ET</v>
          </cell>
          <cell r="R473" t="str">
            <v>-</v>
          </cell>
          <cell r="S473" t="str">
            <v>ET</v>
          </cell>
          <cell r="U473">
            <v>1.2490000000000001</v>
          </cell>
          <cell r="V473">
            <v>0</v>
          </cell>
        </row>
        <row r="474">
          <cell r="B474" t="str">
            <v>Husum</v>
          </cell>
          <cell r="C474">
            <v>2013</v>
          </cell>
          <cell r="D474">
            <v>6.7640000000000002</v>
          </cell>
          <cell r="E474">
            <v>1.9359999999999999</v>
          </cell>
          <cell r="F474">
            <v>1.0569999999999999</v>
          </cell>
          <cell r="G474" t="str">
            <v>ET</v>
          </cell>
          <cell r="H474" t="str">
            <v>ET</v>
          </cell>
          <cell r="I474">
            <v>1.8540000000000001</v>
          </cell>
          <cell r="J474">
            <v>1.9159999999999999</v>
          </cell>
          <cell r="K474">
            <v>0.46</v>
          </cell>
          <cell r="L474" t="str">
            <v>ET</v>
          </cell>
          <cell r="M474" t="str">
            <v>ET</v>
          </cell>
          <cell r="N474" t="str">
            <v>-</v>
          </cell>
          <cell r="O474" t="str">
            <v>ET</v>
          </cell>
          <cell r="P474" t="str">
            <v>-</v>
          </cell>
          <cell r="Q474" t="str">
            <v>ET</v>
          </cell>
          <cell r="R474" t="str">
            <v>-</v>
          </cell>
          <cell r="S474" t="str">
            <v>ET</v>
          </cell>
          <cell r="U474">
            <v>6.7640000000000002</v>
          </cell>
          <cell r="V474">
            <v>0</v>
          </cell>
        </row>
        <row r="475">
          <cell r="B475" t="str">
            <v>Moliden</v>
          </cell>
          <cell r="C475">
            <v>2013</v>
          </cell>
          <cell r="D475">
            <v>0.57599999999999996</v>
          </cell>
          <cell r="E475" t="str">
            <v>ET</v>
          </cell>
          <cell r="F475">
            <v>4.7E-2</v>
          </cell>
          <cell r="G475" t="str">
            <v>ET</v>
          </cell>
          <cell r="H475" t="str">
            <v>ET</v>
          </cell>
          <cell r="I475">
            <v>0.52900000000000003</v>
          </cell>
          <cell r="J475" t="str">
            <v>ET</v>
          </cell>
          <cell r="K475" t="str">
            <v>ET</v>
          </cell>
          <cell r="L475" t="str">
            <v>ET</v>
          </cell>
          <cell r="M475" t="str">
            <v>ET</v>
          </cell>
          <cell r="N475" t="str">
            <v>-</v>
          </cell>
          <cell r="O475" t="str">
            <v>ET</v>
          </cell>
          <cell r="P475" t="str">
            <v>-</v>
          </cell>
          <cell r="Q475" t="str">
            <v>ET</v>
          </cell>
          <cell r="R475" t="str">
            <v>-</v>
          </cell>
          <cell r="S475" t="str">
            <v>ET</v>
          </cell>
          <cell r="U475">
            <v>0.57599999999999996</v>
          </cell>
          <cell r="V475">
            <v>0</v>
          </cell>
        </row>
        <row r="476">
          <cell r="B476" t="str">
            <v>Örnsköldsvik</v>
          </cell>
          <cell r="C476">
            <v>2013</v>
          </cell>
          <cell r="D476">
            <v>511.45699999999999</v>
          </cell>
          <cell r="E476">
            <v>79.962000000000003</v>
          </cell>
          <cell r="F476">
            <v>48.994999999999997</v>
          </cell>
          <cell r="G476">
            <v>31.716000000000001</v>
          </cell>
          <cell r="H476">
            <v>280.44099999999997</v>
          </cell>
          <cell r="I476">
            <v>34.645000000000003</v>
          </cell>
          <cell r="J476">
            <v>34.076999999999998</v>
          </cell>
          <cell r="K476">
            <v>1.661</v>
          </cell>
          <cell r="L476" t="str">
            <v>ET</v>
          </cell>
          <cell r="M476" t="str">
            <v>ET</v>
          </cell>
          <cell r="N476" t="str">
            <v>-</v>
          </cell>
          <cell r="O476" t="str">
            <v>ET</v>
          </cell>
          <cell r="P476" t="str">
            <v>-</v>
          </cell>
          <cell r="Q476" t="str">
            <v>ET</v>
          </cell>
          <cell r="R476" t="str">
            <v>-</v>
          </cell>
          <cell r="S476" t="str">
            <v>ET</v>
          </cell>
          <cell r="U476">
            <v>511.45699999999999</v>
          </cell>
          <cell r="V476">
            <v>0</v>
          </cell>
        </row>
      </sheetData>
      <sheetData sheetId="10">
        <row r="1">
          <cell r="B1" t="str">
            <v>Nät</v>
          </cell>
          <cell r="C1" t="str">
            <v>Annat bränsle</v>
          </cell>
          <cell r="D1" t="str">
            <v>Avfall</v>
          </cell>
          <cell r="E1" t="str">
            <v>Avfallsgas/restgas</v>
          </cell>
          <cell r="F1" t="str">
            <v>Bark</v>
          </cell>
          <cell r="G1" t="str">
            <v>Bioolja</v>
          </cell>
          <cell r="H1" t="str">
            <v>Elpannor, elförbrukning</v>
          </cell>
          <cell r="I1" t="str">
            <v>EO1</v>
          </cell>
          <cell r="J1" t="str">
            <v>EO2, inkl WRD</v>
          </cell>
          <cell r="K1" t="str">
            <v>EO3-5</v>
          </cell>
          <cell r="L1" t="str">
            <v>Grot</v>
          </cell>
          <cell r="M1" t="str">
            <v>Hjälpel kraftvärme</v>
          </cell>
          <cell r="N1" t="str">
            <v>Naturgas</v>
          </cell>
          <cell r="O1" t="str">
            <v>RT-flis</v>
          </cell>
          <cell r="P1" t="str">
            <v>Rökgaskondensering från fil - dubbelt så stor som verklig rökgaskond.</v>
          </cell>
          <cell r="Q1" t="str">
            <v>Rökgaskondensering</v>
          </cell>
          <cell r="R1" t="str">
            <v>Spillvärme</v>
          </cell>
          <cell r="S1" t="str">
            <v>Spån</v>
          </cell>
          <cell r="T1" t="str">
            <v>Stamvedsflis</v>
          </cell>
          <cell r="U1" t="str">
            <v>Stenkol</v>
          </cell>
          <cell r="V1" t="str">
            <v>Tallbeckolja</v>
          </cell>
          <cell r="W1" t="str">
            <v>Torv (fjärrvärme och el)</v>
          </cell>
          <cell r="X1" t="str">
            <v>Total hjälpel</v>
          </cell>
          <cell r="Y1" t="str">
            <v>Träbriketter</v>
          </cell>
          <cell r="Z1" t="str">
            <v>Träpellets</v>
          </cell>
          <cell r="AA1" t="str">
            <v>Träpulver</v>
          </cell>
          <cell r="AB1" t="str">
            <v>Värmepumpar, elförbrukning</v>
          </cell>
          <cell r="AC1" t="str">
            <v>Värmepumpar, värmeproduktion - elförbrukning</v>
          </cell>
          <cell r="AD1" t="str">
            <v>Åkergrödor</v>
          </cell>
          <cell r="AE1" t="str">
            <v>Övrigt fossilt</v>
          </cell>
          <cell r="AF1" t="str">
            <v>Övrigt förädlat biobränsle</v>
          </cell>
          <cell r="AG1" t="str">
            <v>Övrigt oförädlat biobränsle</v>
          </cell>
          <cell r="AH1" t="str">
            <v>Totalsumma</v>
          </cell>
          <cell r="AK1" t="str">
            <v>För kontroll: totalsumma m halverad rökgaskond minus hjälpel kvv, som kommer med dubbelt</v>
          </cell>
          <cell r="AM1" t="str">
            <v>Totalsumma från fliken totalt</v>
          </cell>
          <cell r="AP1" t="str">
            <v>Skillnad</v>
          </cell>
        </row>
        <row r="2">
          <cell r="B2" t="str">
            <v>Jämjö</v>
          </cell>
          <cell r="C2">
            <v>0</v>
          </cell>
          <cell r="D2">
            <v>0</v>
          </cell>
          <cell r="E2">
            <v>0</v>
          </cell>
          <cell r="F2">
            <v>0</v>
          </cell>
          <cell r="G2">
            <v>0</v>
          </cell>
          <cell r="H2">
            <v>0.67600000000000005</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2.1000000000000001E-2</v>
          </cell>
          <cell r="Y2">
            <v>0</v>
          </cell>
          <cell r="Z2">
            <v>0</v>
          </cell>
          <cell r="AA2">
            <v>0</v>
          </cell>
          <cell r="AB2">
            <v>0</v>
          </cell>
          <cell r="AC2">
            <v>0</v>
          </cell>
          <cell r="AD2">
            <v>0</v>
          </cell>
          <cell r="AE2">
            <v>0</v>
          </cell>
          <cell r="AF2">
            <v>0</v>
          </cell>
          <cell r="AG2">
            <v>0</v>
          </cell>
          <cell r="AH2">
            <v>0.69700000000000006</v>
          </cell>
          <cell r="AK2">
            <v>0.69700000000000006</v>
          </cell>
          <cell r="AM2">
            <v>0.69700000000000006</v>
          </cell>
          <cell r="AP2">
            <v>0</v>
          </cell>
        </row>
        <row r="3">
          <cell r="B3" t="str">
            <v>Karlskrona</v>
          </cell>
          <cell r="C3">
            <v>0</v>
          </cell>
          <cell r="D3">
            <v>0</v>
          </cell>
          <cell r="E3">
            <v>0</v>
          </cell>
          <cell r="F3">
            <v>0</v>
          </cell>
          <cell r="G3">
            <v>0.32800000000000001</v>
          </cell>
          <cell r="H3">
            <v>0</v>
          </cell>
          <cell r="I3">
            <v>0.34613699999999997</v>
          </cell>
          <cell r="J3">
            <v>0</v>
          </cell>
          <cell r="K3">
            <v>0</v>
          </cell>
          <cell r="L3">
            <v>228.964</v>
          </cell>
          <cell r="M3">
            <v>6.1167899999999999</v>
          </cell>
          <cell r="N3">
            <v>0</v>
          </cell>
          <cell r="O3">
            <v>3.5859999999999999</v>
          </cell>
          <cell r="P3">
            <v>114.47</v>
          </cell>
          <cell r="Q3">
            <v>57.234999999999999</v>
          </cell>
          <cell r="R3">
            <v>0</v>
          </cell>
          <cell r="S3">
            <v>0</v>
          </cell>
          <cell r="T3">
            <v>0</v>
          </cell>
          <cell r="U3">
            <v>0</v>
          </cell>
          <cell r="V3">
            <v>0</v>
          </cell>
          <cell r="W3">
            <v>0</v>
          </cell>
          <cell r="X3">
            <v>8.5107900000000001</v>
          </cell>
          <cell r="Y3">
            <v>0</v>
          </cell>
          <cell r="Z3">
            <v>0.9</v>
          </cell>
          <cell r="AA3">
            <v>0</v>
          </cell>
          <cell r="AB3">
            <v>0</v>
          </cell>
          <cell r="AC3">
            <v>0</v>
          </cell>
          <cell r="AD3">
            <v>0</v>
          </cell>
          <cell r="AE3">
            <v>0</v>
          </cell>
          <cell r="AF3">
            <v>0</v>
          </cell>
          <cell r="AG3">
            <v>0</v>
          </cell>
          <cell r="AH3">
            <v>363.22171699999996</v>
          </cell>
          <cell r="AK3">
            <v>299.86992699999996</v>
          </cell>
          <cell r="AM3">
            <v>299.86992700000002</v>
          </cell>
          <cell r="AP3">
            <v>0</v>
          </cell>
        </row>
        <row r="4">
          <cell r="B4" t="str">
            <v>Nättraby</v>
          </cell>
          <cell r="C4">
            <v>0</v>
          </cell>
          <cell r="D4">
            <v>0</v>
          </cell>
          <cell r="E4">
            <v>0</v>
          </cell>
          <cell r="F4">
            <v>0</v>
          </cell>
          <cell r="G4">
            <v>0</v>
          </cell>
          <cell r="H4">
            <v>0.64300000000000002</v>
          </cell>
          <cell r="I4">
            <v>0.1</v>
          </cell>
          <cell r="J4">
            <v>0</v>
          </cell>
          <cell r="K4">
            <v>0</v>
          </cell>
          <cell r="L4">
            <v>0</v>
          </cell>
          <cell r="M4">
            <v>0</v>
          </cell>
          <cell r="N4">
            <v>0</v>
          </cell>
          <cell r="O4">
            <v>0</v>
          </cell>
          <cell r="P4">
            <v>0</v>
          </cell>
          <cell r="Q4">
            <v>0</v>
          </cell>
          <cell r="R4">
            <v>0</v>
          </cell>
          <cell r="S4">
            <v>0</v>
          </cell>
          <cell r="T4">
            <v>0</v>
          </cell>
          <cell r="U4">
            <v>0</v>
          </cell>
          <cell r="V4">
            <v>0</v>
          </cell>
          <cell r="W4">
            <v>0</v>
          </cell>
          <cell r="X4">
            <v>7.3999999999999996E-2</v>
          </cell>
          <cell r="Y4">
            <v>0</v>
          </cell>
          <cell r="Z4">
            <v>3.2</v>
          </cell>
          <cell r="AA4">
            <v>0</v>
          </cell>
          <cell r="AB4">
            <v>0</v>
          </cell>
          <cell r="AC4">
            <v>0</v>
          </cell>
          <cell r="AD4">
            <v>0</v>
          </cell>
          <cell r="AE4">
            <v>0</v>
          </cell>
          <cell r="AF4">
            <v>0</v>
          </cell>
          <cell r="AG4">
            <v>0</v>
          </cell>
          <cell r="AH4">
            <v>4.0170000000000003</v>
          </cell>
          <cell r="AK4">
            <v>4.0170000000000003</v>
          </cell>
          <cell r="AM4">
            <v>4.0170000000000003</v>
          </cell>
          <cell r="AP4">
            <v>0</v>
          </cell>
        </row>
        <row r="5">
          <cell r="B5" t="str">
            <v>Rödeby</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K5">
            <v>0</v>
          </cell>
          <cell r="AM5">
            <v>0</v>
          </cell>
          <cell r="AP5">
            <v>0</v>
          </cell>
        </row>
        <row r="6">
          <cell r="B6" t="str">
            <v>Sturkö</v>
          </cell>
          <cell r="C6">
            <v>0</v>
          </cell>
          <cell r="D6">
            <v>0</v>
          </cell>
          <cell r="E6">
            <v>0</v>
          </cell>
          <cell r="F6">
            <v>0</v>
          </cell>
          <cell r="G6">
            <v>0</v>
          </cell>
          <cell r="H6">
            <v>7.1999999999999995E-2</v>
          </cell>
          <cell r="I6">
            <v>0.127</v>
          </cell>
          <cell r="J6">
            <v>0</v>
          </cell>
          <cell r="K6">
            <v>0</v>
          </cell>
          <cell r="L6">
            <v>0</v>
          </cell>
          <cell r="M6">
            <v>0</v>
          </cell>
          <cell r="N6">
            <v>0</v>
          </cell>
          <cell r="O6">
            <v>0</v>
          </cell>
          <cell r="P6">
            <v>0</v>
          </cell>
          <cell r="Q6">
            <v>0</v>
          </cell>
          <cell r="R6">
            <v>0</v>
          </cell>
          <cell r="S6">
            <v>0</v>
          </cell>
          <cell r="T6">
            <v>0</v>
          </cell>
          <cell r="U6">
            <v>0</v>
          </cell>
          <cell r="V6">
            <v>0</v>
          </cell>
          <cell r="W6">
            <v>0</v>
          </cell>
          <cell r="X6">
            <v>1.2E-2</v>
          </cell>
          <cell r="Y6">
            <v>0</v>
          </cell>
          <cell r="Z6">
            <v>0.65800000000000003</v>
          </cell>
          <cell r="AA6">
            <v>0</v>
          </cell>
          <cell r="AB6">
            <v>0</v>
          </cell>
          <cell r="AC6">
            <v>0</v>
          </cell>
          <cell r="AD6">
            <v>0</v>
          </cell>
          <cell r="AE6">
            <v>0</v>
          </cell>
          <cell r="AF6">
            <v>0</v>
          </cell>
          <cell r="AG6">
            <v>0</v>
          </cell>
          <cell r="AH6">
            <v>0.86899999999999999</v>
          </cell>
          <cell r="AK6">
            <v>0.86899999999999999</v>
          </cell>
          <cell r="AM6">
            <v>0.86899999999999999</v>
          </cell>
          <cell r="AP6">
            <v>0</v>
          </cell>
        </row>
        <row r="7">
          <cell r="B7" t="str">
            <v>Alingsås</v>
          </cell>
          <cell r="C7">
            <v>0</v>
          </cell>
          <cell r="D7">
            <v>0</v>
          </cell>
          <cell r="E7">
            <v>0</v>
          </cell>
          <cell r="F7">
            <v>0</v>
          </cell>
          <cell r="G7">
            <v>0.3</v>
          </cell>
          <cell r="H7">
            <v>0</v>
          </cell>
          <cell r="I7">
            <v>0.1</v>
          </cell>
          <cell r="J7">
            <v>0</v>
          </cell>
          <cell r="K7">
            <v>0</v>
          </cell>
          <cell r="L7">
            <v>0</v>
          </cell>
          <cell r="M7">
            <v>0</v>
          </cell>
          <cell r="N7">
            <v>0</v>
          </cell>
          <cell r="O7">
            <v>0</v>
          </cell>
          <cell r="P7">
            <v>23.6</v>
          </cell>
          <cell r="Q7">
            <v>11.8</v>
          </cell>
          <cell r="R7">
            <v>0</v>
          </cell>
          <cell r="S7">
            <v>0</v>
          </cell>
          <cell r="T7">
            <v>0</v>
          </cell>
          <cell r="U7">
            <v>0</v>
          </cell>
          <cell r="V7">
            <v>0</v>
          </cell>
          <cell r="W7">
            <v>0</v>
          </cell>
          <cell r="X7">
            <v>1.2</v>
          </cell>
          <cell r="Y7">
            <v>0</v>
          </cell>
          <cell r="Z7">
            <v>0</v>
          </cell>
          <cell r="AA7">
            <v>0</v>
          </cell>
          <cell r="AB7">
            <v>0</v>
          </cell>
          <cell r="AC7">
            <v>0</v>
          </cell>
          <cell r="AD7">
            <v>0</v>
          </cell>
          <cell r="AE7">
            <v>0</v>
          </cell>
          <cell r="AF7">
            <v>0</v>
          </cell>
          <cell r="AG7">
            <v>154.346</v>
          </cell>
          <cell r="AH7">
            <v>179.54599999999999</v>
          </cell>
          <cell r="AK7">
            <v>167.74599999999998</v>
          </cell>
          <cell r="AM7">
            <v>167.74600000000001</v>
          </cell>
          <cell r="AP7">
            <v>0</v>
          </cell>
        </row>
        <row r="8">
          <cell r="B8" t="str">
            <v>Alvesta</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K8">
            <v>0</v>
          </cell>
          <cell r="AM8">
            <v>0</v>
          </cell>
          <cell r="AP8">
            <v>0</v>
          </cell>
        </row>
        <row r="9">
          <cell r="B9" t="str">
            <v>Moheda</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K9">
            <v>0</v>
          </cell>
          <cell r="AM9">
            <v>0</v>
          </cell>
          <cell r="AP9">
            <v>0</v>
          </cell>
        </row>
        <row r="10">
          <cell r="B10" t="str">
            <v>Vislanda</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K10">
            <v>0</v>
          </cell>
          <cell r="AM10">
            <v>0</v>
          </cell>
          <cell r="AP10">
            <v>0</v>
          </cell>
        </row>
        <row r="11">
          <cell r="B11" t="str">
            <v>Arboga</v>
          </cell>
          <cell r="C11">
            <v>0</v>
          </cell>
          <cell r="D11">
            <v>0</v>
          </cell>
          <cell r="E11">
            <v>0</v>
          </cell>
          <cell r="F11">
            <v>3</v>
          </cell>
          <cell r="G11">
            <v>6.7</v>
          </cell>
          <cell r="H11">
            <v>0</v>
          </cell>
          <cell r="I11">
            <v>0</v>
          </cell>
          <cell r="J11">
            <v>0</v>
          </cell>
          <cell r="K11">
            <v>0</v>
          </cell>
          <cell r="L11">
            <v>60</v>
          </cell>
          <cell r="M11">
            <v>0</v>
          </cell>
          <cell r="N11">
            <v>0</v>
          </cell>
          <cell r="O11">
            <v>0</v>
          </cell>
          <cell r="P11">
            <v>33.200000000000003</v>
          </cell>
          <cell r="Q11">
            <v>16.600000000000001</v>
          </cell>
          <cell r="R11">
            <v>0.2</v>
          </cell>
          <cell r="S11">
            <v>2</v>
          </cell>
          <cell r="T11">
            <v>25</v>
          </cell>
          <cell r="U11">
            <v>0</v>
          </cell>
          <cell r="V11">
            <v>0</v>
          </cell>
          <cell r="W11">
            <v>0</v>
          </cell>
          <cell r="X11">
            <v>2.8</v>
          </cell>
          <cell r="Y11">
            <v>0</v>
          </cell>
          <cell r="Z11">
            <v>3.7</v>
          </cell>
          <cell r="AA11">
            <v>0</v>
          </cell>
          <cell r="AB11">
            <v>0</v>
          </cell>
          <cell r="AC11">
            <v>0</v>
          </cell>
          <cell r="AD11">
            <v>3</v>
          </cell>
          <cell r="AE11">
            <v>0</v>
          </cell>
          <cell r="AF11">
            <v>0</v>
          </cell>
          <cell r="AG11">
            <v>6.5</v>
          </cell>
          <cell r="AH11">
            <v>146.10000000000002</v>
          </cell>
          <cell r="AK11">
            <v>129.50000000000003</v>
          </cell>
          <cell r="AM11">
            <v>129.5</v>
          </cell>
          <cell r="AP11">
            <v>0</v>
          </cell>
        </row>
        <row r="12">
          <cell r="B12" t="str">
            <v>Arvidsjaur</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K12">
            <v>0</v>
          </cell>
          <cell r="AM12">
            <v>0</v>
          </cell>
          <cell r="AP12">
            <v>0</v>
          </cell>
        </row>
        <row r="13">
          <cell r="B13" t="str">
            <v>Arvika</v>
          </cell>
          <cell r="C13">
            <v>0</v>
          </cell>
          <cell r="D13">
            <v>0</v>
          </cell>
          <cell r="E13">
            <v>1.3</v>
          </cell>
          <cell r="F13">
            <v>50</v>
          </cell>
          <cell r="G13">
            <v>0</v>
          </cell>
          <cell r="H13">
            <v>0</v>
          </cell>
          <cell r="I13">
            <v>1.8</v>
          </cell>
          <cell r="J13">
            <v>0</v>
          </cell>
          <cell r="K13">
            <v>3.8</v>
          </cell>
          <cell r="L13">
            <v>0</v>
          </cell>
          <cell r="M13">
            <v>0</v>
          </cell>
          <cell r="N13">
            <v>0</v>
          </cell>
          <cell r="O13">
            <v>0</v>
          </cell>
          <cell r="P13">
            <v>42.4</v>
          </cell>
          <cell r="Q13">
            <v>21.2</v>
          </cell>
          <cell r="R13">
            <v>4.2</v>
          </cell>
          <cell r="S13">
            <v>0</v>
          </cell>
          <cell r="T13">
            <v>39.4</v>
          </cell>
          <cell r="U13">
            <v>0</v>
          </cell>
          <cell r="V13">
            <v>0</v>
          </cell>
          <cell r="W13">
            <v>0</v>
          </cell>
          <cell r="X13">
            <v>3.1</v>
          </cell>
          <cell r="Y13">
            <v>0</v>
          </cell>
          <cell r="Z13">
            <v>22.2</v>
          </cell>
          <cell r="AA13">
            <v>0</v>
          </cell>
          <cell r="AB13">
            <v>0</v>
          </cell>
          <cell r="AC13">
            <v>0</v>
          </cell>
          <cell r="AD13">
            <v>0</v>
          </cell>
          <cell r="AE13">
            <v>0</v>
          </cell>
          <cell r="AF13">
            <v>0</v>
          </cell>
          <cell r="AG13">
            <v>0</v>
          </cell>
          <cell r="AH13">
            <v>168.19999999999996</v>
          </cell>
          <cell r="AK13">
            <v>146.99999999999997</v>
          </cell>
          <cell r="AM13">
            <v>146.99999999999997</v>
          </cell>
          <cell r="AP13">
            <v>0</v>
          </cell>
        </row>
        <row r="14">
          <cell r="B14" t="str">
            <v>Bengtsfors</v>
          </cell>
          <cell r="C14">
            <v>0</v>
          </cell>
          <cell r="D14">
            <v>0</v>
          </cell>
          <cell r="E14">
            <v>0</v>
          </cell>
          <cell r="F14">
            <v>0</v>
          </cell>
          <cell r="G14">
            <v>0</v>
          </cell>
          <cell r="H14">
            <v>0</v>
          </cell>
          <cell r="I14">
            <v>0.2</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0.08</v>
          </cell>
          <cell r="Y14">
            <v>0</v>
          </cell>
          <cell r="Z14">
            <v>9.3000000000000007</v>
          </cell>
          <cell r="AA14">
            <v>0</v>
          </cell>
          <cell r="AB14">
            <v>0</v>
          </cell>
          <cell r="AC14">
            <v>0</v>
          </cell>
          <cell r="AD14">
            <v>0</v>
          </cell>
          <cell r="AE14">
            <v>0</v>
          </cell>
          <cell r="AF14">
            <v>0</v>
          </cell>
          <cell r="AG14">
            <v>0</v>
          </cell>
          <cell r="AH14">
            <v>9.58</v>
          </cell>
          <cell r="AK14">
            <v>9.58</v>
          </cell>
          <cell r="AM14">
            <v>9.58</v>
          </cell>
          <cell r="AP14">
            <v>0</v>
          </cell>
        </row>
        <row r="15">
          <cell r="B15" t="str">
            <v>Bergby</v>
          </cell>
          <cell r="C15">
            <v>0</v>
          </cell>
          <cell r="D15">
            <v>0</v>
          </cell>
          <cell r="E15">
            <v>0</v>
          </cell>
          <cell r="F15">
            <v>0</v>
          </cell>
          <cell r="G15">
            <v>0</v>
          </cell>
          <cell r="H15">
            <v>0</v>
          </cell>
          <cell r="I15">
            <v>0.2</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0.1</v>
          </cell>
          <cell r="Y15">
            <v>0</v>
          </cell>
          <cell r="Z15">
            <v>3.8</v>
          </cell>
          <cell r="AA15">
            <v>0</v>
          </cell>
          <cell r="AB15">
            <v>0</v>
          </cell>
          <cell r="AC15">
            <v>0</v>
          </cell>
          <cell r="AD15">
            <v>0</v>
          </cell>
          <cell r="AE15">
            <v>0</v>
          </cell>
          <cell r="AF15">
            <v>0</v>
          </cell>
          <cell r="AG15">
            <v>0</v>
          </cell>
          <cell r="AH15">
            <v>4.0999999999999996</v>
          </cell>
          <cell r="AK15">
            <v>4.0999999999999996</v>
          </cell>
          <cell r="AM15">
            <v>4.0999999999999996</v>
          </cell>
          <cell r="AP15">
            <v>0</v>
          </cell>
        </row>
        <row r="16">
          <cell r="B16" t="str">
            <v>Bortagen</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K16">
            <v>0</v>
          </cell>
          <cell r="AM16">
            <v>0</v>
          </cell>
          <cell r="AP16">
            <v>0</v>
          </cell>
        </row>
        <row r="17">
          <cell r="B17" t="str">
            <v>Bortaget</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K17">
            <v>0</v>
          </cell>
          <cell r="AM17">
            <v>0</v>
          </cell>
          <cell r="AP17">
            <v>0</v>
          </cell>
        </row>
        <row r="18">
          <cell r="B18" t="str">
            <v>Borttagen</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K18">
            <v>0</v>
          </cell>
          <cell r="AM18">
            <v>0</v>
          </cell>
          <cell r="AP18">
            <v>0</v>
          </cell>
        </row>
        <row r="19">
          <cell r="B19" t="str">
            <v>Borttaget</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K19">
            <v>0</v>
          </cell>
          <cell r="AM19">
            <v>0</v>
          </cell>
          <cell r="AP19">
            <v>0</v>
          </cell>
        </row>
        <row r="20">
          <cell r="B20" t="str">
            <v>Bällinge</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0.05</v>
          </cell>
          <cell r="Y20">
            <v>0</v>
          </cell>
          <cell r="Z20">
            <v>2.2999999999999998</v>
          </cell>
          <cell r="AA20">
            <v>0</v>
          </cell>
          <cell r="AB20">
            <v>0</v>
          </cell>
          <cell r="AC20">
            <v>0</v>
          </cell>
          <cell r="AD20">
            <v>0</v>
          </cell>
          <cell r="AE20">
            <v>0</v>
          </cell>
          <cell r="AF20">
            <v>0</v>
          </cell>
          <cell r="AG20">
            <v>0</v>
          </cell>
          <cell r="AH20">
            <v>2.3499999999999996</v>
          </cell>
          <cell r="AK20">
            <v>2.3499999999999996</v>
          </cell>
          <cell r="AM20">
            <v>2.3499999999999996</v>
          </cell>
          <cell r="AP20">
            <v>0</v>
          </cell>
        </row>
        <row r="21">
          <cell r="B21" t="str">
            <v>Forsbacka</v>
          </cell>
          <cell r="C21">
            <v>0</v>
          </cell>
          <cell r="D21">
            <v>0</v>
          </cell>
          <cell r="E21">
            <v>0</v>
          </cell>
          <cell r="F21">
            <v>0</v>
          </cell>
          <cell r="G21">
            <v>0</v>
          </cell>
          <cell r="H21">
            <v>0</v>
          </cell>
          <cell r="I21">
            <v>0.2</v>
          </cell>
          <cell r="J21">
            <v>0</v>
          </cell>
          <cell r="K21">
            <v>0</v>
          </cell>
          <cell r="L21">
            <v>0</v>
          </cell>
          <cell r="M21">
            <v>0</v>
          </cell>
          <cell r="N21">
            <v>1</v>
          </cell>
          <cell r="O21">
            <v>0</v>
          </cell>
          <cell r="P21">
            <v>0</v>
          </cell>
          <cell r="Q21">
            <v>0</v>
          </cell>
          <cell r="R21">
            <v>0</v>
          </cell>
          <cell r="S21">
            <v>0</v>
          </cell>
          <cell r="T21">
            <v>7.4</v>
          </cell>
          <cell r="U21">
            <v>0</v>
          </cell>
          <cell r="V21">
            <v>0</v>
          </cell>
          <cell r="W21">
            <v>0</v>
          </cell>
          <cell r="X21">
            <v>0.2</v>
          </cell>
          <cell r="Y21">
            <v>0</v>
          </cell>
          <cell r="Z21">
            <v>0</v>
          </cell>
          <cell r="AA21">
            <v>0</v>
          </cell>
          <cell r="AB21">
            <v>0</v>
          </cell>
          <cell r="AC21">
            <v>0</v>
          </cell>
          <cell r="AD21">
            <v>0</v>
          </cell>
          <cell r="AE21">
            <v>0</v>
          </cell>
          <cell r="AF21">
            <v>0</v>
          </cell>
          <cell r="AG21">
            <v>0</v>
          </cell>
          <cell r="AH21">
            <v>8.7999999999999989</v>
          </cell>
          <cell r="AK21">
            <v>8.7999999999999989</v>
          </cell>
          <cell r="AM21">
            <v>8.7999999999999989</v>
          </cell>
          <cell r="AP21">
            <v>0</v>
          </cell>
        </row>
        <row r="22">
          <cell r="B22" t="str">
            <v>Hedesunda</v>
          </cell>
          <cell r="C22">
            <v>0</v>
          </cell>
          <cell r="D22">
            <v>0</v>
          </cell>
          <cell r="E22">
            <v>0</v>
          </cell>
          <cell r="F22">
            <v>0</v>
          </cell>
          <cell r="G22">
            <v>0</v>
          </cell>
          <cell r="H22">
            <v>0</v>
          </cell>
          <cell r="I22">
            <v>0.5</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0.2</v>
          </cell>
          <cell r="Y22">
            <v>0</v>
          </cell>
          <cell r="Z22">
            <v>4.3</v>
          </cell>
          <cell r="AA22">
            <v>0</v>
          </cell>
          <cell r="AB22">
            <v>0</v>
          </cell>
          <cell r="AC22">
            <v>0</v>
          </cell>
          <cell r="AD22">
            <v>0</v>
          </cell>
          <cell r="AE22">
            <v>0</v>
          </cell>
          <cell r="AF22">
            <v>0</v>
          </cell>
          <cell r="AG22">
            <v>0</v>
          </cell>
          <cell r="AH22">
            <v>5</v>
          </cell>
          <cell r="AK22">
            <v>5</v>
          </cell>
          <cell r="AM22">
            <v>5</v>
          </cell>
          <cell r="AP22">
            <v>0</v>
          </cell>
        </row>
        <row r="23">
          <cell r="B23" t="str">
            <v>Norrsundet</v>
          </cell>
          <cell r="C23">
            <v>0</v>
          </cell>
          <cell r="D23">
            <v>0</v>
          </cell>
          <cell r="E23">
            <v>0</v>
          </cell>
          <cell r="F23">
            <v>0</v>
          </cell>
          <cell r="G23">
            <v>0</v>
          </cell>
          <cell r="H23">
            <v>0</v>
          </cell>
          <cell r="I23">
            <v>0.2</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0.2</v>
          </cell>
          <cell r="Y23">
            <v>0</v>
          </cell>
          <cell r="Z23">
            <v>4</v>
          </cell>
          <cell r="AA23">
            <v>0</v>
          </cell>
          <cell r="AB23">
            <v>0</v>
          </cell>
          <cell r="AC23">
            <v>0</v>
          </cell>
          <cell r="AD23">
            <v>0</v>
          </cell>
          <cell r="AE23">
            <v>0</v>
          </cell>
          <cell r="AF23">
            <v>0</v>
          </cell>
          <cell r="AG23">
            <v>0</v>
          </cell>
          <cell r="AH23">
            <v>4.4000000000000004</v>
          </cell>
          <cell r="AK23">
            <v>4.4000000000000004</v>
          </cell>
          <cell r="AM23">
            <v>4.4000000000000004</v>
          </cell>
          <cell r="AP23">
            <v>0</v>
          </cell>
        </row>
        <row r="24">
          <cell r="B24" t="str">
            <v>Ockelbo</v>
          </cell>
          <cell r="C24">
            <v>0</v>
          </cell>
          <cell r="D24">
            <v>0</v>
          </cell>
          <cell r="E24">
            <v>0</v>
          </cell>
          <cell r="F24">
            <v>0</v>
          </cell>
          <cell r="G24">
            <v>0</v>
          </cell>
          <cell r="H24">
            <v>0</v>
          </cell>
          <cell r="I24">
            <v>0.5</v>
          </cell>
          <cell r="J24">
            <v>0</v>
          </cell>
          <cell r="K24">
            <v>0</v>
          </cell>
          <cell r="L24">
            <v>0</v>
          </cell>
          <cell r="M24">
            <v>0</v>
          </cell>
          <cell r="N24">
            <v>0</v>
          </cell>
          <cell r="O24">
            <v>0</v>
          </cell>
          <cell r="P24">
            <v>0</v>
          </cell>
          <cell r="Q24">
            <v>0</v>
          </cell>
          <cell r="R24">
            <v>0</v>
          </cell>
          <cell r="S24">
            <v>0</v>
          </cell>
          <cell r="T24">
            <v>31.5</v>
          </cell>
          <cell r="U24">
            <v>0</v>
          </cell>
          <cell r="V24">
            <v>0</v>
          </cell>
          <cell r="W24">
            <v>0</v>
          </cell>
          <cell r="X24">
            <v>0.1</v>
          </cell>
          <cell r="Y24">
            <v>0</v>
          </cell>
          <cell r="Z24">
            <v>2</v>
          </cell>
          <cell r="AA24">
            <v>0</v>
          </cell>
          <cell r="AB24">
            <v>0</v>
          </cell>
          <cell r="AC24">
            <v>0</v>
          </cell>
          <cell r="AD24">
            <v>0</v>
          </cell>
          <cell r="AE24">
            <v>0</v>
          </cell>
          <cell r="AF24">
            <v>0</v>
          </cell>
          <cell r="AG24">
            <v>0</v>
          </cell>
          <cell r="AH24">
            <v>34.1</v>
          </cell>
          <cell r="AK24">
            <v>34.1</v>
          </cell>
          <cell r="AM24">
            <v>34.1</v>
          </cell>
          <cell r="AP24">
            <v>0</v>
          </cell>
        </row>
        <row r="25">
          <cell r="B25" t="str">
            <v>Skutskär</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29.176500000000001</v>
          </cell>
          <cell r="S25">
            <v>0</v>
          </cell>
          <cell r="T25">
            <v>0</v>
          </cell>
          <cell r="U25">
            <v>0</v>
          </cell>
          <cell r="V25">
            <v>0</v>
          </cell>
          <cell r="W25">
            <v>0</v>
          </cell>
          <cell r="X25">
            <v>0.01</v>
          </cell>
          <cell r="Y25">
            <v>0</v>
          </cell>
          <cell r="Z25">
            <v>0</v>
          </cell>
          <cell r="AA25">
            <v>0</v>
          </cell>
          <cell r="AB25">
            <v>0</v>
          </cell>
          <cell r="AC25">
            <v>0</v>
          </cell>
          <cell r="AD25">
            <v>0</v>
          </cell>
          <cell r="AE25">
            <v>0</v>
          </cell>
          <cell r="AF25">
            <v>0</v>
          </cell>
          <cell r="AG25">
            <v>0</v>
          </cell>
          <cell r="AH25">
            <v>29.186500000000002</v>
          </cell>
          <cell r="AK25">
            <v>29.186500000000002</v>
          </cell>
          <cell r="AM25">
            <v>29.186500000000002</v>
          </cell>
          <cell r="AP25">
            <v>0</v>
          </cell>
        </row>
        <row r="26">
          <cell r="B26" t="str">
            <v>Söderfors</v>
          </cell>
          <cell r="C26">
            <v>0</v>
          </cell>
          <cell r="D26">
            <v>0</v>
          </cell>
          <cell r="E26">
            <v>0</v>
          </cell>
          <cell r="F26">
            <v>0</v>
          </cell>
          <cell r="G26">
            <v>0</v>
          </cell>
          <cell r="H26">
            <v>0</v>
          </cell>
          <cell r="I26">
            <v>0.1</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0.2</v>
          </cell>
          <cell r="Y26">
            <v>0</v>
          </cell>
          <cell r="Z26">
            <v>7.7</v>
          </cell>
          <cell r="AA26">
            <v>0</v>
          </cell>
          <cell r="AB26">
            <v>0</v>
          </cell>
          <cell r="AC26">
            <v>0</v>
          </cell>
          <cell r="AD26">
            <v>0</v>
          </cell>
          <cell r="AE26">
            <v>0</v>
          </cell>
          <cell r="AF26">
            <v>0</v>
          </cell>
          <cell r="AG26">
            <v>0</v>
          </cell>
          <cell r="AH26">
            <v>8</v>
          </cell>
          <cell r="AK26">
            <v>8</v>
          </cell>
          <cell r="AM26">
            <v>8</v>
          </cell>
          <cell r="AP26">
            <v>0</v>
          </cell>
        </row>
        <row r="27">
          <cell r="B27" t="str">
            <v>Vänge</v>
          </cell>
          <cell r="C27">
            <v>0</v>
          </cell>
          <cell r="D27">
            <v>0</v>
          </cell>
          <cell r="E27">
            <v>0</v>
          </cell>
          <cell r="F27">
            <v>0</v>
          </cell>
          <cell r="G27">
            <v>0</v>
          </cell>
          <cell r="H27">
            <v>0</v>
          </cell>
          <cell r="I27">
            <v>0.1</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0.1</v>
          </cell>
          <cell r="Y27">
            <v>0</v>
          </cell>
          <cell r="Z27">
            <v>2.6</v>
          </cell>
          <cell r="AA27">
            <v>0</v>
          </cell>
          <cell r="AB27">
            <v>0</v>
          </cell>
          <cell r="AC27">
            <v>0</v>
          </cell>
          <cell r="AD27">
            <v>0</v>
          </cell>
          <cell r="AE27">
            <v>0</v>
          </cell>
          <cell r="AF27">
            <v>0</v>
          </cell>
          <cell r="AG27">
            <v>0</v>
          </cell>
          <cell r="AH27">
            <v>2.8000000000000003</v>
          </cell>
          <cell r="AK27">
            <v>2.8000000000000003</v>
          </cell>
          <cell r="AM27">
            <v>2.8000000000000003</v>
          </cell>
          <cell r="AP27">
            <v>0</v>
          </cell>
        </row>
        <row r="28">
          <cell r="B28" t="str">
            <v>Älvkarleby</v>
          </cell>
          <cell r="C28">
            <v>0</v>
          </cell>
          <cell r="D28">
            <v>0</v>
          </cell>
          <cell r="E28">
            <v>0</v>
          </cell>
          <cell r="F28">
            <v>0</v>
          </cell>
          <cell r="G28">
            <v>0</v>
          </cell>
          <cell r="H28">
            <v>0</v>
          </cell>
          <cell r="I28">
            <v>0.1</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0.05</v>
          </cell>
          <cell r="Y28">
            <v>0</v>
          </cell>
          <cell r="Z28">
            <v>3.6</v>
          </cell>
          <cell r="AA28">
            <v>0</v>
          </cell>
          <cell r="AB28">
            <v>0</v>
          </cell>
          <cell r="AC28">
            <v>0</v>
          </cell>
          <cell r="AD28">
            <v>0</v>
          </cell>
          <cell r="AE28">
            <v>0</v>
          </cell>
          <cell r="AF28">
            <v>0</v>
          </cell>
          <cell r="AG28">
            <v>0</v>
          </cell>
          <cell r="AH28">
            <v>3.75</v>
          </cell>
          <cell r="AK28">
            <v>3.75</v>
          </cell>
          <cell r="AM28">
            <v>3.75</v>
          </cell>
          <cell r="AP28">
            <v>0</v>
          </cell>
        </row>
        <row r="29">
          <cell r="B29" t="str">
            <v>Arbrå</v>
          </cell>
          <cell r="C29">
            <v>0</v>
          </cell>
          <cell r="D29">
            <v>0</v>
          </cell>
          <cell r="E29">
            <v>0</v>
          </cell>
          <cell r="F29">
            <v>0</v>
          </cell>
          <cell r="G29">
            <v>0</v>
          </cell>
          <cell r="H29">
            <v>0</v>
          </cell>
          <cell r="I29">
            <v>0.53</v>
          </cell>
          <cell r="J29">
            <v>0</v>
          </cell>
          <cell r="K29">
            <v>0</v>
          </cell>
          <cell r="L29">
            <v>0</v>
          </cell>
          <cell r="M29">
            <v>0</v>
          </cell>
          <cell r="N29">
            <v>0</v>
          </cell>
          <cell r="O29">
            <v>0</v>
          </cell>
          <cell r="P29">
            <v>4.46</v>
          </cell>
          <cell r="Q29">
            <v>2.23</v>
          </cell>
          <cell r="R29">
            <v>0</v>
          </cell>
          <cell r="S29">
            <v>5.8</v>
          </cell>
          <cell r="T29">
            <v>11.71</v>
          </cell>
          <cell r="U29">
            <v>0</v>
          </cell>
          <cell r="V29">
            <v>0</v>
          </cell>
          <cell r="W29">
            <v>0</v>
          </cell>
          <cell r="X29">
            <v>0.28000000000000003</v>
          </cell>
          <cell r="Y29">
            <v>0</v>
          </cell>
          <cell r="Z29">
            <v>0</v>
          </cell>
          <cell r="AA29">
            <v>0</v>
          </cell>
          <cell r="AB29">
            <v>0</v>
          </cell>
          <cell r="AC29">
            <v>0</v>
          </cell>
          <cell r="AD29">
            <v>0</v>
          </cell>
          <cell r="AE29">
            <v>0</v>
          </cell>
          <cell r="AF29">
            <v>0</v>
          </cell>
          <cell r="AG29">
            <v>0</v>
          </cell>
          <cell r="AH29">
            <v>22.78</v>
          </cell>
          <cell r="AK29">
            <v>20.55</v>
          </cell>
          <cell r="AM29">
            <v>20.55</v>
          </cell>
          <cell r="AP29">
            <v>0</v>
          </cell>
        </row>
        <row r="30">
          <cell r="B30" t="str">
            <v>Bollnäs</v>
          </cell>
          <cell r="C30">
            <v>0</v>
          </cell>
          <cell r="D30">
            <v>77.325100000000006</v>
          </cell>
          <cell r="E30">
            <v>0</v>
          </cell>
          <cell r="F30">
            <v>2.99</v>
          </cell>
          <cell r="G30">
            <v>0</v>
          </cell>
          <cell r="H30">
            <v>0</v>
          </cell>
          <cell r="I30">
            <v>1.0862000000000001</v>
          </cell>
          <cell r="J30">
            <v>1.01</v>
          </cell>
          <cell r="K30">
            <v>0</v>
          </cell>
          <cell r="L30">
            <v>2.9810099999999999</v>
          </cell>
          <cell r="M30">
            <v>3.5540099999999999</v>
          </cell>
          <cell r="N30">
            <v>0</v>
          </cell>
          <cell r="O30">
            <v>11.223699999999999</v>
          </cell>
          <cell r="P30">
            <v>28.54</v>
          </cell>
          <cell r="Q30">
            <v>14.27</v>
          </cell>
          <cell r="R30">
            <v>0</v>
          </cell>
          <cell r="S30">
            <v>2.99</v>
          </cell>
          <cell r="T30">
            <v>18.3</v>
          </cell>
          <cell r="U30">
            <v>0</v>
          </cell>
          <cell r="V30">
            <v>0</v>
          </cell>
          <cell r="W30">
            <v>0</v>
          </cell>
          <cell r="X30">
            <v>6.4740099999999998</v>
          </cell>
          <cell r="Y30">
            <v>0</v>
          </cell>
          <cell r="Z30">
            <v>0</v>
          </cell>
          <cell r="AA30">
            <v>0</v>
          </cell>
          <cell r="AB30">
            <v>0</v>
          </cell>
          <cell r="AC30">
            <v>0</v>
          </cell>
          <cell r="AD30">
            <v>0</v>
          </cell>
          <cell r="AE30">
            <v>0</v>
          </cell>
          <cell r="AF30">
            <v>0</v>
          </cell>
          <cell r="AG30">
            <v>0</v>
          </cell>
          <cell r="AH30">
            <v>156.47403000000003</v>
          </cell>
          <cell r="AK30">
            <v>138.65002000000001</v>
          </cell>
          <cell r="AM30">
            <v>138.65001999999998</v>
          </cell>
          <cell r="AP30">
            <v>0</v>
          </cell>
        </row>
        <row r="31">
          <cell r="B31" t="str">
            <v>Kilafors</v>
          </cell>
          <cell r="C31">
            <v>0</v>
          </cell>
          <cell r="D31">
            <v>0</v>
          </cell>
          <cell r="E31">
            <v>0</v>
          </cell>
          <cell r="F31">
            <v>7.72</v>
          </cell>
          <cell r="G31">
            <v>0</v>
          </cell>
          <cell r="H31">
            <v>0</v>
          </cell>
          <cell r="I31">
            <v>0.68</v>
          </cell>
          <cell r="J31">
            <v>0</v>
          </cell>
          <cell r="K31">
            <v>0</v>
          </cell>
          <cell r="L31">
            <v>0</v>
          </cell>
          <cell r="M31">
            <v>0</v>
          </cell>
          <cell r="N31">
            <v>0</v>
          </cell>
          <cell r="O31">
            <v>0</v>
          </cell>
          <cell r="P31">
            <v>5.72</v>
          </cell>
          <cell r="Q31">
            <v>2.86</v>
          </cell>
          <cell r="R31">
            <v>0</v>
          </cell>
          <cell r="S31">
            <v>7.72</v>
          </cell>
          <cell r="T31">
            <v>3.53</v>
          </cell>
          <cell r="U31">
            <v>0</v>
          </cell>
          <cell r="V31">
            <v>0</v>
          </cell>
          <cell r="W31">
            <v>0</v>
          </cell>
          <cell r="X31">
            <v>0.56999999999999995</v>
          </cell>
          <cell r="Y31">
            <v>0</v>
          </cell>
          <cell r="Z31">
            <v>0</v>
          </cell>
          <cell r="AA31">
            <v>0</v>
          </cell>
          <cell r="AB31">
            <v>0</v>
          </cell>
          <cell r="AC31">
            <v>0</v>
          </cell>
          <cell r="AD31">
            <v>0</v>
          </cell>
          <cell r="AE31">
            <v>0</v>
          </cell>
          <cell r="AF31">
            <v>0</v>
          </cell>
          <cell r="AG31">
            <v>0</v>
          </cell>
          <cell r="AH31">
            <v>25.94</v>
          </cell>
          <cell r="AK31">
            <v>23.080000000000002</v>
          </cell>
          <cell r="AM31">
            <v>23.080000000000002</v>
          </cell>
          <cell r="AP31">
            <v>0</v>
          </cell>
        </row>
        <row r="32">
          <cell r="B32" t="str">
            <v>Borgholm</v>
          </cell>
          <cell r="C32">
            <v>0</v>
          </cell>
          <cell r="D32">
            <v>0</v>
          </cell>
          <cell r="E32">
            <v>0</v>
          </cell>
          <cell r="F32">
            <v>0</v>
          </cell>
          <cell r="G32">
            <v>0</v>
          </cell>
          <cell r="H32">
            <v>0</v>
          </cell>
          <cell r="I32">
            <v>0.1</v>
          </cell>
          <cell r="J32">
            <v>0</v>
          </cell>
          <cell r="K32">
            <v>0</v>
          </cell>
          <cell r="L32">
            <v>0</v>
          </cell>
          <cell r="M32">
            <v>0</v>
          </cell>
          <cell r="N32">
            <v>0</v>
          </cell>
          <cell r="O32">
            <v>0</v>
          </cell>
          <cell r="P32">
            <v>8</v>
          </cell>
          <cell r="Q32">
            <v>4</v>
          </cell>
          <cell r="R32">
            <v>0</v>
          </cell>
          <cell r="S32">
            <v>0</v>
          </cell>
          <cell r="T32">
            <v>28</v>
          </cell>
          <cell r="U32">
            <v>0</v>
          </cell>
          <cell r="V32">
            <v>0</v>
          </cell>
          <cell r="W32">
            <v>0</v>
          </cell>
          <cell r="X32">
            <v>0.80628</v>
          </cell>
          <cell r="Y32">
            <v>0</v>
          </cell>
          <cell r="Z32">
            <v>0</v>
          </cell>
          <cell r="AA32">
            <v>0</v>
          </cell>
          <cell r="AB32">
            <v>0</v>
          </cell>
          <cell r="AC32">
            <v>0</v>
          </cell>
          <cell r="AD32">
            <v>0</v>
          </cell>
          <cell r="AE32">
            <v>0</v>
          </cell>
          <cell r="AF32">
            <v>0</v>
          </cell>
          <cell r="AG32">
            <v>0</v>
          </cell>
          <cell r="AH32">
            <v>36.906280000000002</v>
          </cell>
          <cell r="AK32">
            <v>32.906280000000002</v>
          </cell>
          <cell r="AM32">
            <v>32.906280000000002</v>
          </cell>
          <cell r="AP32">
            <v>0</v>
          </cell>
        </row>
        <row r="33">
          <cell r="B33" t="str">
            <v>Löttorp</v>
          </cell>
          <cell r="C33">
            <v>0</v>
          </cell>
          <cell r="D33">
            <v>0</v>
          </cell>
          <cell r="E33">
            <v>0</v>
          </cell>
          <cell r="F33">
            <v>0</v>
          </cell>
          <cell r="G33">
            <v>0</v>
          </cell>
          <cell r="H33">
            <v>0</v>
          </cell>
          <cell r="I33">
            <v>0.1</v>
          </cell>
          <cell r="J33">
            <v>0</v>
          </cell>
          <cell r="K33">
            <v>0</v>
          </cell>
          <cell r="L33">
            <v>0</v>
          </cell>
          <cell r="M33">
            <v>0</v>
          </cell>
          <cell r="N33">
            <v>0</v>
          </cell>
          <cell r="O33">
            <v>0</v>
          </cell>
          <cell r="P33">
            <v>0</v>
          </cell>
          <cell r="Q33">
            <v>0</v>
          </cell>
          <cell r="R33">
            <v>0</v>
          </cell>
          <cell r="S33">
            <v>0</v>
          </cell>
          <cell r="T33">
            <v>2.8</v>
          </cell>
          <cell r="U33">
            <v>0</v>
          </cell>
          <cell r="V33">
            <v>0</v>
          </cell>
          <cell r="W33">
            <v>0</v>
          </cell>
          <cell r="X33">
            <v>7.1999999999999995E-2</v>
          </cell>
          <cell r="Y33">
            <v>0</v>
          </cell>
          <cell r="Z33">
            <v>0</v>
          </cell>
          <cell r="AA33">
            <v>0</v>
          </cell>
          <cell r="AB33">
            <v>0</v>
          </cell>
          <cell r="AC33">
            <v>0</v>
          </cell>
          <cell r="AD33">
            <v>0</v>
          </cell>
          <cell r="AE33">
            <v>0</v>
          </cell>
          <cell r="AF33">
            <v>0</v>
          </cell>
          <cell r="AG33">
            <v>0</v>
          </cell>
          <cell r="AH33">
            <v>2.972</v>
          </cell>
          <cell r="AK33">
            <v>2.972</v>
          </cell>
          <cell r="AM33">
            <v>2.972</v>
          </cell>
          <cell r="AP33">
            <v>0</v>
          </cell>
        </row>
        <row r="34">
          <cell r="B34" t="str">
            <v>Borlänge</v>
          </cell>
          <cell r="C34">
            <v>0</v>
          </cell>
          <cell r="D34">
            <v>133.40799999999999</v>
          </cell>
          <cell r="E34">
            <v>0</v>
          </cell>
          <cell r="F34">
            <v>0</v>
          </cell>
          <cell r="G34">
            <v>0</v>
          </cell>
          <cell r="H34">
            <v>0</v>
          </cell>
          <cell r="I34">
            <v>1.0038199999999999</v>
          </cell>
          <cell r="J34">
            <v>3.0550000000000002</v>
          </cell>
          <cell r="K34">
            <v>0</v>
          </cell>
          <cell r="L34">
            <v>0</v>
          </cell>
          <cell r="M34">
            <v>3.5805600000000002</v>
          </cell>
          <cell r="N34">
            <v>0</v>
          </cell>
          <cell r="O34">
            <v>0</v>
          </cell>
          <cell r="P34">
            <v>3.2759999999999998</v>
          </cell>
          <cell r="Q34">
            <v>1.6379999999999999</v>
          </cell>
          <cell r="R34">
            <v>117.526</v>
          </cell>
          <cell r="S34">
            <v>0</v>
          </cell>
          <cell r="T34">
            <v>0</v>
          </cell>
          <cell r="U34">
            <v>0</v>
          </cell>
          <cell r="V34">
            <v>0</v>
          </cell>
          <cell r="W34">
            <v>0</v>
          </cell>
          <cell r="X34">
            <v>6.4255599999999999</v>
          </cell>
          <cell r="Y34">
            <v>0</v>
          </cell>
          <cell r="Z34">
            <v>0</v>
          </cell>
          <cell r="AA34">
            <v>0</v>
          </cell>
          <cell r="AB34">
            <v>4.165</v>
          </cell>
          <cell r="AC34">
            <v>6.6890000000000001</v>
          </cell>
          <cell r="AD34">
            <v>0</v>
          </cell>
          <cell r="AE34">
            <v>0</v>
          </cell>
          <cell r="AF34">
            <v>0</v>
          </cell>
          <cell r="AG34">
            <v>183.07599999999999</v>
          </cell>
          <cell r="AH34">
            <v>462.20494000000008</v>
          </cell>
          <cell r="AK34">
            <v>456.98638000000011</v>
          </cell>
          <cell r="AM34">
            <v>456.98638000000005</v>
          </cell>
          <cell r="AP34">
            <v>0</v>
          </cell>
        </row>
        <row r="35">
          <cell r="B35" t="str">
            <v>Ornäs</v>
          </cell>
          <cell r="C35">
            <v>0</v>
          </cell>
          <cell r="D35">
            <v>0</v>
          </cell>
          <cell r="E35">
            <v>0</v>
          </cell>
          <cell r="F35">
            <v>0</v>
          </cell>
          <cell r="G35">
            <v>0</v>
          </cell>
          <cell r="H35">
            <v>0</v>
          </cell>
          <cell r="I35">
            <v>1.2999999999999999E-2</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5.0000000000000001E-3</v>
          </cell>
          <cell r="Y35">
            <v>0</v>
          </cell>
          <cell r="Z35">
            <v>2.3839999999999999</v>
          </cell>
          <cell r="AA35">
            <v>0</v>
          </cell>
          <cell r="AB35">
            <v>0</v>
          </cell>
          <cell r="AC35">
            <v>0</v>
          </cell>
          <cell r="AD35">
            <v>0</v>
          </cell>
          <cell r="AE35">
            <v>0</v>
          </cell>
          <cell r="AF35">
            <v>0</v>
          </cell>
          <cell r="AG35">
            <v>0</v>
          </cell>
          <cell r="AH35">
            <v>2.4019999999999997</v>
          </cell>
          <cell r="AK35">
            <v>2.4019999999999997</v>
          </cell>
          <cell r="AM35">
            <v>2.4019999999999997</v>
          </cell>
          <cell r="AP35">
            <v>0</v>
          </cell>
        </row>
        <row r="36">
          <cell r="B36" t="str">
            <v>Torsång</v>
          </cell>
          <cell r="C36">
            <v>0</v>
          </cell>
          <cell r="D36">
            <v>0</v>
          </cell>
          <cell r="E36">
            <v>0</v>
          </cell>
          <cell r="F36">
            <v>0</v>
          </cell>
          <cell r="G36">
            <v>0</v>
          </cell>
          <cell r="H36">
            <v>0.16500000000000001</v>
          </cell>
          <cell r="I36">
            <v>2.9000000000000001E-2</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0.1</v>
          </cell>
          <cell r="Y36">
            <v>0</v>
          </cell>
          <cell r="Z36">
            <v>3.806</v>
          </cell>
          <cell r="AA36">
            <v>0</v>
          </cell>
          <cell r="AB36">
            <v>0</v>
          </cell>
          <cell r="AC36">
            <v>0</v>
          </cell>
          <cell r="AD36">
            <v>0</v>
          </cell>
          <cell r="AE36">
            <v>0</v>
          </cell>
          <cell r="AF36">
            <v>0</v>
          </cell>
          <cell r="AG36">
            <v>0</v>
          </cell>
          <cell r="AH36">
            <v>4.0999999999999996</v>
          </cell>
          <cell r="AK36">
            <v>4.0999999999999996</v>
          </cell>
          <cell r="AM36">
            <v>4.0999999999999996</v>
          </cell>
          <cell r="AP36">
            <v>0</v>
          </cell>
        </row>
        <row r="37">
          <cell r="B37" t="str">
            <v>Borås</v>
          </cell>
          <cell r="C37">
            <v>0</v>
          </cell>
          <cell r="D37">
            <v>204.99199999999999</v>
          </cell>
          <cell r="E37">
            <v>0</v>
          </cell>
          <cell r="F37">
            <v>24.2529</v>
          </cell>
          <cell r="G37">
            <v>44.085000000000001</v>
          </cell>
          <cell r="H37">
            <v>13.28</v>
          </cell>
          <cell r="I37">
            <v>0.65400000000000003</v>
          </cell>
          <cell r="J37">
            <v>20.020399999999999</v>
          </cell>
          <cell r="K37">
            <v>0</v>
          </cell>
          <cell r="L37">
            <v>274.07100000000003</v>
          </cell>
          <cell r="M37">
            <v>20.3017</v>
          </cell>
          <cell r="N37">
            <v>0</v>
          </cell>
          <cell r="O37">
            <v>0</v>
          </cell>
          <cell r="P37">
            <v>0</v>
          </cell>
          <cell r="Q37">
            <v>0</v>
          </cell>
          <cell r="R37">
            <v>0</v>
          </cell>
          <cell r="S37">
            <v>0</v>
          </cell>
          <cell r="T37">
            <v>39.862499999999997</v>
          </cell>
          <cell r="U37">
            <v>0</v>
          </cell>
          <cell r="V37">
            <v>0</v>
          </cell>
          <cell r="W37">
            <v>0</v>
          </cell>
          <cell r="X37">
            <v>20.921700000000001</v>
          </cell>
          <cell r="Y37">
            <v>0</v>
          </cell>
          <cell r="Z37">
            <v>0</v>
          </cell>
          <cell r="AA37">
            <v>0</v>
          </cell>
          <cell r="AB37">
            <v>6.39</v>
          </cell>
          <cell r="AC37">
            <v>12.08</v>
          </cell>
          <cell r="AD37">
            <v>0</v>
          </cell>
          <cell r="AE37">
            <v>12.481999999999999</v>
          </cell>
          <cell r="AF37">
            <v>0</v>
          </cell>
          <cell r="AG37">
            <v>0</v>
          </cell>
          <cell r="AH37">
            <v>693.39319999999987</v>
          </cell>
          <cell r="AK37">
            <v>673.09149999999988</v>
          </cell>
          <cell r="AM37">
            <v>673.0915</v>
          </cell>
          <cell r="AP37">
            <v>0</v>
          </cell>
        </row>
        <row r="38">
          <cell r="B38" t="str">
            <v>Fristad</v>
          </cell>
          <cell r="C38">
            <v>0</v>
          </cell>
          <cell r="D38">
            <v>0</v>
          </cell>
          <cell r="E38">
            <v>0</v>
          </cell>
          <cell r="F38">
            <v>0</v>
          </cell>
          <cell r="G38">
            <v>0</v>
          </cell>
          <cell r="H38">
            <v>0</v>
          </cell>
          <cell r="I38">
            <v>1.27</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0.35</v>
          </cell>
          <cell r="Y38">
            <v>23.04</v>
          </cell>
          <cell r="Z38">
            <v>3.18</v>
          </cell>
          <cell r="AA38">
            <v>0</v>
          </cell>
          <cell r="AB38">
            <v>0</v>
          </cell>
          <cell r="AC38">
            <v>0</v>
          </cell>
          <cell r="AD38">
            <v>0</v>
          </cell>
          <cell r="AE38">
            <v>0</v>
          </cell>
          <cell r="AF38">
            <v>0</v>
          </cell>
          <cell r="AG38">
            <v>0</v>
          </cell>
          <cell r="AH38">
            <v>27.84</v>
          </cell>
          <cell r="AK38">
            <v>27.84</v>
          </cell>
          <cell r="AM38">
            <v>27.84</v>
          </cell>
          <cell r="AP38">
            <v>0</v>
          </cell>
        </row>
        <row r="39">
          <cell r="B39" t="str">
            <v>Bromölla</v>
          </cell>
          <cell r="C39">
            <v>0</v>
          </cell>
          <cell r="D39">
            <v>0</v>
          </cell>
          <cell r="E39">
            <v>0</v>
          </cell>
          <cell r="F39">
            <v>0</v>
          </cell>
          <cell r="G39">
            <v>3.2</v>
          </cell>
          <cell r="H39">
            <v>0</v>
          </cell>
          <cell r="I39">
            <v>21.6294</v>
          </cell>
          <cell r="J39">
            <v>0</v>
          </cell>
          <cell r="K39">
            <v>0</v>
          </cell>
          <cell r="L39">
            <v>0</v>
          </cell>
          <cell r="M39">
            <v>0</v>
          </cell>
          <cell r="N39">
            <v>0</v>
          </cell>
          <cell r="O39">
            <v>0</v>
          </cell>
          <cell r="P39">
            <v>0</v>
          </cell>
          <cell r="Q39">
            <v>0</v>
          </cell>
          <cell r="R39">
            <v>26.8</v>
          </cell>
          <cell r="S39">
            <v>0</v>
          </cell>
          <cell r="T39">
            <v>0</v>
          </cell>
          <cell r="U39">
            <v>0</v>
          </cell>
          <cell r="V39">
            <v>0</v>
          </cell>
          <cell r="W39">
            <v>0</v>
          </cell>
          <cell r="X39">
            <v>0.2</v>
          </cell>
          <cell r="Y39">
            <v>0</v>
          </cell>
          <cell r="Z39">
            <v>2</v>
          </cell>
          <cell r="AA39">
            <v>0</v>
          </cell>
          <cell r="AB39">
            <v>0</v>
          </cell>
          <cell r="AC39">
            <v>0</v>
          </cell>
          <cell r="AD39">
            <v>0</v>
          </cell>
          <cell r="AE39">
            <v>0</v>
          </cell>
          <cell r="AF39">
            <v>0</v>
          </cell>
          <cell r="AG39">
            <v>0</v>
          </cell>
          <cell r="AH39">
            <v>53.829400000000007</v>
          </cell>
          <cell r="AK39">
            <v>53.829400000000007</v>
          </cell>
          <cell r="AM39">
            <v>53.829400000000007</v>
          </cell>
          <cell r="AP39">
            <v>0</v>
          </cell>
        </row>
        <row r="40">
          <cell r="B40" t="str">
            <v>Bräcke</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K40">
            <v>0</v>
          </cell>
          <cell r="AM40">
            <v>0</v>
          </cell>
          <cell r="AP40">
            <v>0</v>
          </cell>
        </row>
        <row r="41">
          <cell r="B41" t="str">
            <v>Kälarne</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K41">
            <v>0</v>
          </cell>
          <cell r="AM41">
            <v>0</v>
          </cell>
          <cell r="AP41">
            <v>0</v>
          </cell>
        </row>
        <row r="42">
          <cell r="B42" t="str">
            <v>Byavärmes Fjärrvärmenät</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0.18</v>
          </cell>
          <cell r="Y42">
            <v>0</v>
          </cell>
          <cell r="Z42">
            <v>0</v>
          </cell>
          <cell r="AA42">
            <v>0</v>
          </cell>
          <cell r="AB42">
            <v>0</v>
          </cell>
          <cell r="AC42">
            <v>0</v>
          </cell>
          <cell r="AD42">
            <v>0</v>
          </cell>
          <cell r="AE42">
            <v>0</v>
          </cell>
          <cell r="AF42">
            <v>0</v>
          </cell>
          <cell r="AG42">
            <v>0</v>
          </cell>
          <cell r="AH42">
            <v>0.18</v>
          </cell>
          <cell r="AK42">
            <v>0.18</v>
          </cell>
          <cell r="AM42">
            <v>0.18</v>
          </cell>
          <cell r="AP42">
            <v>0</v>
          </cell>
        </row>
        <row r="43">
          <cell r="B43" t="str">
            <v>Fjälkinge</v>
          </cell>
          <cell r="C43">
            <v>0</v>
          </cell>
          <cell r="D43">
            <v>0</v>
          </cell>
          <cell r="E43">
            <v>0</v>
          </cell>
          <cell r="F43">
            <v>0</v>
          </cell>
          <cell r="G43">
            <v>1.276</v>
          </cell>
          <cell r="H43">
            <v>0</v>
          </cell>
          <cell r="I43">
            <v>5.6000000000000001E-2</v>
          </cell>
          <cell r="J43">
            <v>0</v>
          </cell>
          <cell r="K43">
            <v>0</v>
          </cell>
          <cell r="L43">
            <v>0</v>
          </cell>
          <cell r="M43">
            <v>0</v>
          </cell>
          <cell r="N43">
            <v>0</v>
          </cell>
          <cell r="O43">
            <v>0</v>
          </cell>
          <cell r="P43">
            <v>0</v>
          </cell>
          <cell r="Q43">
            <v>0</v>
          </cell>
          <cell r="R43">
            <v>0</v>
          </cell>
          <cell r="S43">
            <v>0</v>
          </cell>
          <cell r="T43">
            <v>5.593</v>
          </cell>
          <cell r="U43">
            <v>0</v>
          </cell>
          <cell r="V43">
            <v>0</v>
          </cell>
          <cell r="W43">
            <v>0</v>
          </cell>
          <cell r="X43">
            <v>0.13300000000000001</v>
          </cell>
          <cell r="Y43">
            <v>0</v>
          </cell>
          <cell r="Z43">
            <v>0</v>
          </cell>
          <cell r="AA43">
            <v>0</v>
          </cell>
          <cell r="AB43">
            <v>0</v>
          </cell>
          <cell r="AC43">
            <v>0</v>
          </cell>
          <cell r="AD43">
            <v>0</v>
          </cell>
          <cell r="AE43">
            <v>0</v>
          </cell>
          <cell r="AF43">
            <v>0</v>
          </cell>
          <cell r="AG43">
            <v>0</v>
          </cell>
          <cell r="AH43">
            <v>7.0579999999999998</v>
          </cell>
          <cell r="AK43">
            <v>7.0579999999999998</v>
          </cell>
          <cell r="AM43">
            <v>7.0579999999999998</v>
          </cell>
          <cell r="AP43">
            <v>0</v>
          </cell>
        </row>
        <row r="44">
          <cell r="B44" t="str">
            <v>Kristianstad</v>
          </cell>
          <cell r="C44">
            <v>0</v>
          </cell>
          <cell r="D44">
            <v>0</v>
          </cell>
          <cell r="E44">
            <v>0</v>
          </cell>
          <cell r="F44">
            <v>1.2727900000000001</v>
          </cell>
          <cell r="G44">
            <v>26.817</v>
          </cell>
          <cell r="H44">
            <v>0</v>
          </cell>
          <cell r="I44">
            <v>1.31901</v>
          </cell>
          <cell r="J44">
            <v>0</v>
          </cell>
          <cell r="K44">
            <v>0</v>
          </cell>
          <cell r="L44">
            <v>73.864400000000003</v>
          </cell>
          <cell r="M44">
            <v>1.83606</v>
          </cell>
          <cell r="N44">
            <v>0</v>
          </cell>
          <cell r="O44">
            <v>0</v>
          </cell>
          <cell r="P44">
            <v>115.916</v>
          </cell>
          <cell r="Q44">
            <v>57.957999999999998</v>
          </cell>
          <cell r="R44">
            <v>0.62</v>
          </cell>
          <cell r="S44">
            <v>0</v>
          </cell>
          <cell r="T44">
            <v>162.971</v>
          </cell>
          <cell r="U44">
            <v>0</v>
          </cell>
          <cell r="V44">
            <v>0</v>
          </cell>
          <cell r="W44">
            <v>0</v>
          </cell>
          <cell r="X44">
            <v>2.4960599999999999</v>
          </cell>
          <cell r="Y44">
            <v>0</v>
          </cell>
          <cell r="Z44">
            <v>0</v>
          </cell>
          <cell r="AA44">
            <v>0</v>
          </cell>
          <cell r="AB44">
            <v>0</v>
          </cell>
          <cell r="AC44">
            <v>0</v>
          </cell>
          <cell r="AD44">
            <v>0</v>
          </cell>
          <cell r="AE44">
            <v>0.28399999999999997</v>
          </cell>
          <cell r="AF44">
            <v>0</v>
          </cell>
          <cell r="AG44">
            <v>53.385899999999999</v>
          </cell>
          <cell r="AH44">
            <v>440.78222</v>
          </cell>
          <cell r="AK44">
            <v>380.98815999999999</v>
          </cell>
          <cell r="AM44">
            <v>380.98816000000005</v>
          </cell>
          <cell r="AP44">
            <v>0</v>
          </cell>
        </row>
        <row r="45">
          <cell r="B45" t="str">
            <v>Tollarp</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K45">
            <v>0</v>
          </cell>
          <cell r="AM45">
            <v>0</v>
          </cell>
          <cell r="AP45">
            <v>0</v>
          </cell>
        </row>
        <row r="46">
          <cell r="B46" t="str">
            <v>Åhus</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K46">
            <v>0</v>
          </cell>
          <cell r="AM46">
            <v>0</v>
          </cell>
          <cell r="AP46">
            <v>0</v>
          </cell>
        </row>
        <row r="47">
          <cell r="B47" t="str">
            <v>Insjön</v>
          </cell>
          <cell r="C47">
            <v>0</v>
          </cell>
          <cell r="D47">
            <v>0</v>
          </cell>
          <cell r="E47">
            <v>0</v>
          </cell>
          <cell r="F47">
            <v>0</v>
          </cell>
          <cell r="G47">
            <v>0</v>
          </cell>
          <cell r="H47">
            <v>0</v>
          </cell>
          <cell r="I47">
            <v>3.9E-2</v>
          </cell>
          <cell r="J47">
            <v>0</v>
          </cell>
          <cell r="K47">
            <v>0</v>
          </cell>
          <cell r="L47">
            <v>2.1989999999999998</v>
          </cell>
          <cell r="M47">
            <v>0</v>
          </cell>
          <cell r="N47">
            <v>0</v>
          </cell>
          <cell r="O47">
            <v>0</v>
          </cell>
          <cell r="P47">
            <v>0</v>
          </cell>
          <cell r="Q47">
            <v>0</v>
          </cell>
          <cell r="R47">
            <v>0</v>
          </cell>
          <cell r="S47">
            <v>0</v>
          </cell>
          <cell r="T47">
            <v>1.466</v>
          </cell>
          <cell r="U47">
            <v>0</v>
          </cell>
          <cell r="V47">
            <v>0</v>
          </cell>
          <cell r="W47">
            <v>0</v>
          </cell>
          <cell r="X47">
            <v>0.21</v>
          </cell>
          <cell r="Y47">
            <v>0</v>
          </cell>
          <cell r="Z47">
            <v>7.4059999999999997</v>
          </cell>
          <cell r="AA47">
            <v>0</v>
          </cell>
          <cell r="AB47">
            <v>0</v>
          </cell>
          <cell r="AC47">
            <v>0</v>
          </cell>
          <cell r="AD47">
            <v>0</v>
          </cell>
          <cell r="AE47">
            <v>0</v>
          </cell>
          <cell r="AF47">
            <v>0</v>
          </cell>
          <cell r="AG47">
            <v>2.1293299999999999</v>
          </cell>
          <cell r="AH47">
            <v>13.44933</v>
          </cell>
          <cell r="AK47">
            <v>13.44933</v>
          </cell>
          <cell r="AM47">
            <v>13.44933</v>
          </cell>
          <cell r="AP47">
            <v>0</v>
          </cell>
        </row>
        <row r="48">
          <cell r="B48" t="str">
            <v>Leksand</v>
          </cell>
          <cell r="C48">
            <v>0</v>
          </cell>
          <cell r="D48">
            <v>0</v>
          </cell>
          <cell r="E48">
            <v>0</v>
          </cell>
          <cell r="F48">
            <v>3.9790000000000001</v>
          </cell>
          <cell r="G48">
            <v>0</v>
          </cell>
          <cell r="H48">
            <v>2E-3</v>
          </cell>
          <cell r="I48">
            <v>0.32600000000000001</v>
          </cell>
          <cell r="J48">
            <v>0</v>
          </cell>
          <cell r="K48">
            <v>0</v>
          </cell>
          <cell r="L48">
            <v>31.972000000000001</v>
          </cell>
          <cell r="M48">
            <v>0</v>
          </cell>
          <cell r="N48">
            <v>0</v>
          </cell>
          <cell r="O48">
            <v>0</v>
          </cell>
          <cell r="P48">
            <v>12.4</v>
          </cell>
          <cell r="Q48">
            <v>6.2</v>
          </cell>
          <cell r="R48">
            <v>0</v>
          </cell>
          <cell r="S48">
            <v>0</v>
          </cell>
          <cell r="T48">
            <v>4.4169999999999998</v>
          </cell>
          <cell r="U48">
            <v>0</v>
          </cell>
          <cell r="V48">
            <v>0</v>
          </cell>
          <cell r="W48">
            <v>0</v>
          </cell>
          <cell r="X48">
            <v>1.1259999999999999</v>
          </cell>
          <cell r="Y48">
            <v>0</v>
          </cell>
          <cell r="Z48">
            <v>0</v>
          </cell>
          <cell r="AA48">
            <v>0</v>
          </cell>
          <cell r="AB48">
            <v>0</v>
          </cell>
          <cell r="AC48">
            <v>0</v>
          </cell>
          <cell r="AD48">
            <v>0</v>
          </cell>
          <cell r="AE48">
            <v>0</v>
          </cell>
          <cell r="AF48">
            <v>0</v>
          </cell>
          <cell r="AG48">
            <v>0</v>
          </cell>
          <cell r="AH48">
            <v>54.222000000000001</v>
          </cell>
          <cell r="AK48">
            <v>48.021999999999998</v>
          </cell>
          <cell r="AM48">
            <v>48.022000000000006</v>
          </cell>
          <cell r="AP48">
            <v>0</v>
          </cell>
        </row>
        <row r="49">
          <cell r="B49" t="str">
            <v>HVC Degerfors</v>
          </cell>
          <cell r="C49">
            <v>0</v>
          </cell>
          <cell r="D49">
            <v>0</v>
          </cell>
          <cell r="E49">
            <v>0</v>
          </cell>
          <cell r="F49">
            <v>0</v>
          </cell>
          <cell r="G49">
            <v>0</v>
          </cell>
          <cell r="H49">
            <v>4.02E-2</v>
          </cell>
          <cell r="I49">
            <v>1.5860000000000001</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0.436</v>
          </cell>
          <cell r="Y49">
            <v>33.640999999999998</v>
          </cell>
          <cell r="Z49">
            <v>8.5259999999999998</v>
          </cell>
          <cell r="AA49">
            <v>0</v>
          </cell>
          <cell r="AB49">
            <v>0</v>
          </cell>
          <cell r="AC49">
            <v>0</v>
          </cell>
          <cell r="AD49">
            <v>0</v>
          </cell>
          <cell r="AE49">
            <v>0</v>
          </cell>
          <cell r="AF49">
            <v>0</v>
          </cell>
          <cell r="AG49">
            <v>0</v>
          </cell>
          <cell r="AH49">
            <v>44.229199999999992</v>
          </cell>
          <cell r="AK49">
            <v>44.229199999999992</v>
          </cell>
          <cell r="AM49">
            <v>44.229199999999999</v>
          </cell>
          <cell r="AP49">
            <v>0</v>
          </cell>
        </row>
        <row r="50">
          <cell r="B50" t="str">
            <v>Kvarnberg</v>
          </cell>
          <cell r="C50">
            <v>0</v>
          </cell>
          <cell r="D50">
            <v>0</v>
          </cell>
          <cell r="E50">
            <v>0</v>
          </cell>
          <cell r="F50">
            <v>0</v>
          </cell>
          <cell r="G50">
            <v>0</v>
          </cell>
          <cell r="H50">
            <v>0</v>
          </cell>
          <cell r="I50">
            <v>0.30599999999999999</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0.128</v>
          </cell>
          <cell r="Y50">
            <v>0</v>
          </cell>
          <cell r="Z50">
            <v>3.2869999999999999</v>
          </cell>
          <cell r="AA50">
            <v>0</v>
          </cell>
          <cell r="AB50">
            <v>0</v>
          </cell>
          <cell r="AC50">
            <v>0</v>
          </cell>
          <cell r="AD50">
            <v>0</v>
          </cell>
          <cell r="AE50">
            <v>0</v>
          </cell>
          <cell r="AF50">
            <v>0</v>
          </cell>
          <cell r="AG50">
            <v>0</v>
          </cell>
          <cell r="AH50">
            <v>3.7210000000000001</v>
          </cell>
          <cell r="AK50">
            <v>3.7210000000000001</v>
          </cell>
          <cell r="AM50">
            <v>3.7210000000000001</v>
          </cell>
          <cell r="AP50">
            <v>0</v>
          </cell>
        </row>
        <row r="51">
          <cell r="B51" t="str">
            <v>Svartå</v>
          </cell>
          <cell r="C51">
            <v>0</v>
          </cell>
          <cell r="D51">
            <v>0</v>
          </cell>
          <cell r="E51">
            <v>0</v>
          </cell>
          <cell r="F51">
            <v>0</v>
          </cell>
          <cell r="G51">
            <v>0</v>
          </cell>
          <cell r="H51">
            <v>0</v>
          </cell>
          <cell r="I51">
            <v>4.9000000000000002E-2</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5.2999999999999999E-2</v>
          </cell>
          <cell r="Y51">
            <v>0</v>
          </cell>
          <cell r="Z51">
            <v>3.4809999999999999</v>
          </cell>
          <cell r="AA51">
            <v>0</v>
          </cell>
          <cell r="AB51">
            <v>0</v>
          </cell>
          <cell r="AC51">
            <v>0</v>
          </cell>
          <cell r="AD51">
            <v>0</v>
          </cell>
          <cell r="AE51">
            <v>0</v>
          </cell>
          <cell r="AF51">
            <v>0</v>
          </cell>
          <cell r="AG51">
            <v>0</v>
          </cell>
          <cell r="AH51">
            <v>3.5829999999999997</v>
          </cell>
          <cell r="AK51">
            <v>3.5829999999999997</v>
          </cell>
          <cell r="AM51">
            <v>3.5829999999999997</v>
          </cell>
          <cell r="AP51">
            <v>0</v>
          </cell>
        </row>
        <row r="52">
          <cell r="B52" t="str">
            <v>Åtorp</v>
          </cell>
          <cell r="C52">
            <v>0</v>
          </cell>
          <cell r="D52">
            <v>0</v>
          </cell>
          <cell r="E52">
            <v>0</v>
          </cell>
          <cell r="F52">
            <v>0</v>
          </cell>
          <cell r="G52">
            <v>0</v>
          </cell>
          <cell r="H52">
            <v>0</v>
          </cell>
          <cell r="I52">
            <v>0.02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1.2999999999999999E-2</v>
          </cell>
          <cell r="Y52">
            <v>0</v>
          </cell>
          <cell r="Z52">
            <v>0.84899999999999998</v>
          </cell>
          <cell r="AA52">
            <v>0</v>
          </cell>
          <cell r="AB52">
            <v>0</v>
          </cell>
          <cell r="AC52">
            <v>0</v>
          </cell>
          <cell r="AD52">
            <v>0</v>
          </cell>
          <cell r="AE52">
            <v>0</v>
          </cell>
          <cell r="AF52">
            <v>0</v>
          </cell>
          <cell r="AG52">
            <v>0</v>
          </cell>
          <cell r="AH52">
            <v>0.88200000000000001</v>
          </cell>
          <cell r="AK52">
            <v>0.88200000000000001</v>
          </cell>
          <cell r="AM52">
            <v>0.88200000000000001</v>
          </cell>
          <cell r="AP52">
            <v>0</v>
          </cell>
        </row>
        <row r="53">
          <cell r="B53" t="str">
            <v>...</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K53">
            <v>0</v>
          </cell>
          <cell r="AM53">
            <v>0</v>
          </cell>
          <cell r="AP53">
            <v>0</v>
          </cell>
        </row>
        <row r="54">
          <cell r="B54" t="str">
            <v>Bara</v>
          </cell>
          <cell r="C54">
            <v>0</v>
          </cell>
          <cell r="D54">
            <v>0</v>
          </cell>
          <cell r="E54">
            <v>0</v>
          </cell>
          <cell r="F54">
            <v>0</v>
          </cell>
          <cell r="G54">
            <v>0</v>
          </cell>
          <cell r="H54">
            <v>0</v>
          </cell>
          <cell r="I54">
            <v>0</v>
          </cell>
          <cell r="J54">
            <v>0</v>
          </cell>
          <cell r="K54">
            <v>0</v>
          </cell>
          <cell r="L54">
            <v>0</v>
          </cell>
          <cell r="M54">
            <v>0</v>
          </cell>
          <cell r="N54">
            <v>4.3</v>
          </cell>
          <cell r="O54">
            <v>0</v>
          </cell>
          <cell r="P54">
            <v>0</v>
          </cell>
          <cell r="Q54">
            <v>0</v>
          </cell>
          <cell r="R54">
            <v>0</v>
          </cell>
          <cell r="S54">
            <v>0</v>
          </cell>
          <cell r="T54">
            <v>0</v>
          </cell>
          <cell r="U54">
            <v>0</v>
          </cell>
          <cell r="V54">
            <v>0</v>
          </cell>
          <cell r="W54">
            <v>0</v>
          </cell>
          <cell r="X54">
            <v>0.113</v>
          </cell>
          <cell r="Y54">
            <v>0</v>
          </cell>
          <cell r="Z54">
            <v>5.8</v>
          </cell>
          <cell r="AA54">
            <v>0</v>
          </cell>
          <cell r="AB54">
            <v>0</v>
          </cell>
          <cell r="AC54">
            <v>0</v>
          </cell>
          <cell r="AD54">
            <v>0</v>
          </cell>
          <cell r="AE54">
            <v>0</v>
          </cell>
          <cell r="AF54">
            <v>0</v>
          </cell>
          <cell r="AG54">
            <v>0</v>
          </cell>
          <cell r="AH54">
            <v>10.213000000000001</v>
          </cell>
          <cell r="AK54">
            <v>10.213000000000001</v>
          </cell>
          <cell r="AM54">
            <v>10.212999999999999</v>
          </cell>
          <cell r="AP54">
            <v>0</v>
          </cell>
        </row>
        <row r="55">
          <cell r="B55" t="str">
            <v>Blomstermåla</v>
          </cell>
          <cell r="C55">
            <v>0</v>
          </cell>
          <cell r="D55">
            <v>0</v>
          </cell>
          <cell r="E55">
            <v>0</v>
          </cell>
          <cell r="F55">
            <v>0</v>
          </cell>
          <cell r="G55">
            <v>0</v>
          </cell>
          <cell r="H55">
            <v>0</v>
          </cell>
          <cell r="I55">
            <v>6.5000000000000002E-2</v>
          </cell>
          <cell r="J55">
            <v>0</v>
          </cell>
          <cell r="K55">
            <v>0</v>
          </cell>
          <cell r="L55">
            <v>0</v>
          </cell>
          <cell r="M55">
            <v>0</v>
          </cell>
          <cell r="N55">
            <v>0</v>
          </cell>
          <cell r="O55">
            <v>0</v>
          </cell>
          <cell r="P55">
            <v>0</v>
          </cell>
          <cell r="Q55">
            <v>0</v>
          </cell>
          <cell r="R55">
            <v>12.073</v>
          </cell>
          <cell r="S55">
            <v>0</v>
          </cell>
          <cell r="T55">
            <v>0</v>
          </cell>
          <cell r="U55">
            <v>0</v>
          </cell>
          <cell r="V55">
            <v>0</v>
          </cell>
          <cell r="W55">
            <v>0</v>
          </cell>
          <cell r="X55">
            <v>0.05</v>
          </cell>
          <cell r="Y55">
            <v>0</v>
          </cell>
          <cell r="Z55">
            <v>0</v>
          </cell>
          <cell r="AA55">
            <v>0</v>
          </cell>
          <cell r="AB55">
            <v>0</v>
          </cell>
          <cell r="AC55">
            <v>0</v>
          </cell>
          <cell r="AD55">
            <v>0</v>
          </cell>
          <cell r="AE55">
            <v>0</v>
          </cell>
          <cell r="AF55">
            <v>0</v>
          </cell>
          <cell r="AG55">
            <v>0</v>
          </cell>
          <cell r="AH55">
            <v>12.188000000000001</v>
          </cell>
          <cell r="AK55">
            <v>12.188000000000001</v>
          </cell>
          <cell r="AM55">
            <v>12.188000000000001</v>
          </cell>
          <cell r="AP55">
            <v>0</v>
          </cell>
        </row>
        <row r="56">
          <cell r="B56" t="str">
            <v>Boxholm</v>
          </cell>
          <cell r="C56">
            <v>0</v>
          </cell>
          <cell r="D56">
            <v>0</v>
          </cell>
          <cell r="E56">
            <v>0</v>
          </cell>
          <cell r="F56">
            <v>38.200000000000003</v>
          </cell>
          <cell r="G56">
            <v>0</v>
          </cell>
          <cell r="H56">
            <v>0</v>
          </cell>
          <cell r="I56">
            <v>0.221</v>
          </cell>
          <cell r="J56">
            <v>0</v>
          </cell>
          <cell r="K56">
            <v>0</v>
          </cell>
          <cell r="L56">
            <v>0</v>
          </cell>
          <cell r="M56">
            <v>0</v>
          </cell>
          <cell r="N56">
            <v>0</v>
          </cell>
          <cell r="O56">
            <v>0</v>
          </cell>
          <cell r="P56">
            <v>0</v>
          </cell>
          <cell r="Q56">
            <v>0</v>
          </cell>
          <cell r="R56">
            <v>0</v>
          </cell>
          <cell r="S56">
            <v>5.0999999999999996</v>
          </cell>
          <cell r="T56">
            <v>11.6</v>
          </cell>
          <cell r="U56">
            <v>0</v>
          </cell>
          <cell r="V56">
            <v>0</v>
          </cell>
          <cell r="W56">
            <v>0</v>
          </cell>
          <cell r="X56">
            <v>1</v>
          </cell>
          <cell r="Y56">
            <v>0</v>
          </cell>
          <cell r="Z56">
            <v>0</v>
          </cell>
          <cell r="AA56">
            <v>0</v>
          </cell>
          <cell r="AB56">
            <v>0</v>
          </cell>
          <cell r="AC56">
            <v>0</v>
          </cell>
          <cell r="AD56">
            <v>0</v>
          </cell>
          <cell r="AE56">
            <v>0</v>
          </cell>
          <cell r="AF56">
            <v>0</v>
          </cell>
          <cell r="AG56">
            <v>0</v>
          </cell>
          <cell r="AH56">
            <v>56.121000000000002</v>
          </cell>
          <cell r="AK56">
            <v>56.121000000000002</v>
          </cell>
          <cell r="AM56">
            <v>56.121000000000002</v>
          </cell>
          <cell r="AP56">
            <v>0</v>
          </cell>
        </row>
        <row r="57">
          <cell r="B57" t="str">
            <v>Bro</v>
          </cell>
          <cell r="C57">
            <v>0</v>
          </cell>
          <cell r="D57">
            <v>0</v>
          </cell>
          <cell r="E57">
            <v>10.7</v>
          </cell>
          <cell r="F57">
            <v>0</v>
          </cell>
          <cell r="G57">
            <v>25.1</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0.28799999999999998</v>
          </cell>
          <cell r="Y57">
            <v>0</v>
          </cell>
          <cell r="Z57">
            <v>0</v>
          </cell>
          <cell r="AA57">
            <v>0</v>
          </cell>
          <cell r="AB57">
            <v>0</v>
          </cell>
          <cell r="AC57">
            <v>0</v>
          </cell>
          <cell r="AD57">
            <v>0</v>
          </cell>
          <cell r="AE57">
            <v>0</v>
          </cell>
          <cell r="AF57">
            <v>0</v>
          </cell>
          <cell r="AG57">
            <v>0</v>
          </cell>
          <cell r="AH57">
            <v>36.087999999999994</v>
          </cell>
          <cell r="AK57">
            <v>36.087999999999994</v>
          </cell>
          <cell r="AM57">
            <v>36.087999999999994</v>
          </cell>
          <cell r="AP57">
            <v>0</v>
          </cell>
        </row>
        <row r="58">
          <cell r="B58" t="str">
            <v>Broby</v>
          </cell>
          <cell r="C58">
            <v>0</v>
          </cell>
          <cell r="D58">
            <v>0</v>
          </cell>
          <cell r="E58">
            <v>0</v>
          </cell>
          <cell r="F58">
            <v>0</v>
          </cell>
          <cell r="G58">
            <v>0</v>
          </cell>
          <cell r="H58">
            <v>0</v>
          </cell>
          <cell r="I58">
            <v>0.1</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0.12</v>
          </cell>
          <cell r="Y58">
            <v>15</v>
          </cell>
          <cell r="Z58">
            <v>0</v>
          </cell>
          <cell r="AA58">
            <v>0</v>
          </cell>
          <cell r="AB58">
            <v>0</v>
          </cell>
          <cell r="AC58">
            <v>0</v>
          </cell>
          <cell r="AD58">
            <v>0</v>
          </cell>
          <cell r="AE58">
            <v>3.6999999999999998E-2</v>
          </cell>
          <cell r="AF58">
            <v>0</v>
          </cell>
          <cell r="AG58">
            <v>0</v>
          </cell>
          <cell r="AH58">
            <v>15.257000000000001</v>
          </cell>
          <cell r="AK58">
            <v>15.257000000000001</v>
          </cell>
          <cell r="AM58">
            <v>15.257</v>
          </cell>
          <cell r="AP58">
            <v>0</v>
          </cell>
        </row>
        <row r="59">
          <cell r="B59" t="str">
            <v>Bålsta</v>
          </cell>
          <cell r="C59">
            <v>0</v>
          </cell>
          <cell r="D59">
            <v>0</v>
          </cell>
          <cell r="E59">
            <v>0</v>
          </cell>
          <cell r="F59">
            <v>0</v>
          </cell>
          <cell r="G59">
            <v>1.1000000000000001</v>
          </cell>
          <cell r="H59">
            <v>0</v>
          </cell>
          <cell r="I59">
            <v>0.7</v>
          </cell>
          <cell r="J59">
            <v>0</v>
          </cell>
          <cell r="K59">
            <v>0</v>
          </cell>
          <cell r="L59">
            <v>0</v>
          </cell>
          <cell r="M59">
            <v>0</v>
          </cell>
          <cell r="N59">
            <v>0</v>
          </cell>
          <cell r="O59">
            <v>0</v>
          </cell>
          <cell r="P59">
            <v>0</v>
          </cell>
          <cell r="Q59">
            <v>0</v>
          </cell>
          <cell r="R59">
            <v>8.27</v>
          </cell>
          <cell r="S59">
            <v>0</v>
          </cell>
          <cell r="T59">
            <v>22.1</v>
          </cell>
          <cell r="U59">
            <v>0</v>
          </cell>
          <cell r="V59">
            <v>0</v>
          </cell>
          <cell r="W59">
            <v>0</v>
          </cell>
          <cell r="X59">
            <v>0.98699999999999999</v>
          </cell>
          <cell r="Y59">
            <v>0</v>
          </cell>
          <cell r="Z59">
            <v>8.6999999999999993</v>
          </cell>
          <cell r="AA59">
            <v>0</v>
          </cell>
          <cell r="AB59">
            <v>0</v>
          </cell>
          <cell r="AC59">
            <v>0</v>
          </cell>
          <cell r="AD59">
            <v>0</v>
          </cell>
          <cell r="AE59">
            <v>0</v>
          </cell>
          <cell r="AF59">
            <v>0</v>
          </cell>
          <cell r="AG59">
            <v>0</v>
          </cell>
          <cell r="AH59">
            <v>41.856999999999999</v>
          </cell>
          <cell r="AK59">
            <v>41.856999999999999</v>
          </cell>
          <cell r="AM59">
            <v>41.857000000000006</v>
          </cell>
          <cell r="AP59">
            <v>0</v>
          </cell>
        </row>
        <row r="60">
          <cell r="B60" t="str">
            <v>Bällstaberg</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K60">
            <v>0</v>
          </cell>
          <cell r="AM60">
            <v>0</v>
          </cell>
          <cell r="AP60">
            <v>0</v>
          </cell>
        </row>
        <row r="61">
          <cell r="B61" t="str">
            <v>Coop</v>
          </cell>
          <cell r="C61">
            <v>0</v>
          </cell>
          <cell r="D61">
            <v>0</v>
          </cell>
          <cell r="E61">
            <v>0</v>
          </cell>
          <cell r="F61">
            <v>0</v>
          </cell>
          <cell r="G61">
            <v>0</v>
          </cell>
          <cell r="H61">
            <v>0</v>
          </cell>
          <cell r="I61">
            <v>0.95</v>
          </cell>
          <cell r="J61">
            <v>0</v>
          </cell>
          <cell r="K61">
            <v>0</v>
          </cell>
          <cell r="L61">
            <v>0</v>
          </cell>
          <cell r="M61">
            <v>0</v>
          </cell>
          <cell r="N61">
            <v>0</v>
          </cell>
          <cell r="O61">
            <v>0</v>
          </cell>
          <cell r="P61">
            <v>0</v>
          </cell>
          <cell r="Q61">
            <v>0</v>
          </cell>
          <cell r="R61">
            <v>0</v>
          </cell>
          <cell r="S61">
            <v>0</v>
          </cell>
          <cell r="T61">
            <v>17.8</v>
          </cell>
          <cell r="U61">
            <v>0</v>
          </cell>
          <cell r="V61">
            <v>0</v>
          </cell>
          <cell r="W61">
            <v>0</v>
          </cell>
          <cell r="X61">
            <v>0.46800000000000003</v>
          </cell>
          <cell r="Y61">
            <v>0</v>
          </cell>
          <cell r="Z61">
            <v>0</v>
          </cell>
          <cell r="AA61">
            <v>0</v>
          </cell>
          <cell r="AB61">
            <v>0</v>
          </cell>
          <cell r="AC61">
            <v>0</v>
          </cell>
          <cell r="AD61">
            <v>0</v>
          </cell>
          <cell r="AE61">
            <v>0</v>
          </cell>
          <cell r="AF61">
            <v>0</v>
          </cell>
          <cell r="AG61">
            <v>0</v>
          </cell>
          <cell r="AH61">
            <v>19.218</v>
          </cell>
          <cell r="AK61">
            <v>19.218</v>
          </cell>
          <cell r="AM61">
            <v>19.218</v>
          </cell>
          <cell r="AP61">
            <v>0</v>
          </cell>
        </row>
        <row r="62">
          <cell r="B62" t="str">
            <v>Dorotea</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K62">
            <v>0</v>
          </cell>
          <cell r="AM62">
            <v>0</v>
          </cell>
          <cell r="AP62">
            <v>0</v>
          </cell>
        </row>
        <row r="63">
          <cell r="B63" t="str">
            <v>Fliseryd</v>
          </cell>
          <cell r="C63">
            <v>0</v>
          </cell>
          <cell r="D63">
            <v>0</v>
          </cell>
          <cell r="E63">
            <v>0</v>
          </cell>
          <cell r="F63">
            <v>0</v>
          </cell>
          <cell r="G63">
            <v>0</v>
          </cell>
          <cell r="H63">
            <v>0</v>
          </cell>
          <cell r="I63">
            <v>5.8000000000000003E-2</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0.04</v>
          </cell>
          <cell r="Y63">
            <v>2.036</v>
          </cell>
          <cell r="Z63">
            <v>0</v>
          </cell>
          <cell r="AA63">
            <v>0</v>
          </cell>
          <cell r="AB63">
            <v>0</v>
          </cell>
          <cell r="AC63">
            <v>0</v>
          </cell>
          <cell r="AD63">
            <v>0</v>
          </cell>
          <cell r="AE63">
            <v>0</v>
          </cell>
          <cell r="AF63">
            <v>0</v>
          </cell>
          <cell r="AG63">
            <v>0</v>
          </cell>
          <cell r="AH63">
            <v>2.1339999999999999</v>
          </cell>
          <cell r="AK63">
            <v>2.1339999999999999</v>
          </cell>
          <cell r="AM63">
            <v>2.1339999999999999</v>
          </cell>
          <cell r="AP63">
            <v>0</v>
          </cell>
        </row>
        <row r="64">
          <cell r="B64" t="str">
            <v>Hägernäs</v>
          </cell>
          <cell r="C64">
            <v>0</v>
          </cell>
          <cell r="D64">
            <v>0</v>
          </cell>
          <cell r="E64">
            <v>0</v>
          </cell>
          <cell r="F64">
            <v>0</v>
          </cell>
          <cell r="G64">
            <v>0</v>
          </cell>
          <cell r="H64">
            <v>0</v>
          </cell>
          <cell r="I64">
            <v>0.86</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0.86</v>
          </cell>
          <cell r="AK64">
            <v>0.86</v>
          </cell>
          <cell r="AM64">
            <v>0.86</v>
          </cell>
          <cell r="AP64">
            <v>0</v>
          </cell>
        </row>
        <row r="65">
          <cell r="B65" t="str">
            <v>HÖK</v>
          </cell>
          <cell r="C65">
            <v>0</v>
          </cell>
          <cell r="D65">
            <v>209.268</v>
          </cell>
          <cell r="E65">
            <v>0</v>
          </cell>
          <cell r="F65">
            <v>151.23699999999999</v>
          </cell>
          <cell r="G65">
            <v>0</v>
          </cell>
          <cell r="H65">
            <v>2.9780000000000002</v>
          </cell>
          <cell r="I65">
            <v>1.9396899999999999</v>
          </cell>
          <cell r="J65">
            <v>0</v>
          </cell>
          <cell r="K65">
            <v>57.3857</v>
          </cell>
          <cell r="L65">
            <v>197.43600000000001</v>
          </cell>
          <cell r="M65">
            <v>20.634499999999999</v>
          </cell>
          <cell r="N65">
            <v>0</v>
          </cell>
          <cell r="O65">
            <v>83.472899999999996</v>
          </cell>
          <cell r="P65">
            <v>327.73</v>
          </cell>
          <cell r="Q65">
            <v>163.86500000000001</v>
          </cell>
          <cell r="R65">
            <v>76.48</v>
          </cell>
          <cell r="S65">
            <v>76.617800000000003</v>
          </cell>
          <cell r="T65">
            <v>73.643600000000006</v>
          </cell>
          <cell r="U65">
            <v>4.4050099999999999</v>
          </cell>
          <cell r="V65">
            <v>0</v>
          </cell>
          <cell r="W65">
            <v>82.3857</v>
          </cell>
          <cell r="X65">
            <v>35.116</v>
          </cell>
          <cell r="Y65">
            <v>0</v>
          </cell>
          <cell r="Z65">
            <v>0</v>
          </cell>
          <cell r="AA65">
            <v>0</v>
          </cell>
          <cell r="AB65">
            <v>13.837999999999999</v>
          </cell>
          <cell r="AC65">
            <v>31.042000000000002</v>
          </cell>
          <cell r="AD65">
            <v>0</v>
          </cell>
          <cell r="AE65">
            <v>0</v>
          </cell>
          <cell r="AF65">
            <v>0</v>
          </cell>
          <cell r="AG65">
            <v>0</v>
          </cell>
          <cell r="AH65">
            <v>1445.6098999999999</v>
          </cell>
          <cell r="AK65">
            <v>1261.1104</v>
          </cell>
          <cell r="AM65">
            <v>1261.1104</v>
          </cell>
          <cell r="AP65">
            <v>0</v>
          </cell>
        </row>
        <row r="66">
          <cell r="B66" t="str">
            <v>Junsele</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K66">
            <v>0</v>
          </cell>
          <cell r="AM66">
            <v>0</v>
          </cell>
          <cell r="AP66">
            <v>0</v>
          </cell>
        </row>
        <row r="67">
          <cell r="B67" t="str">
            <v>Järfälla</v>
          </cell>
          <cell r="C67">
            <v>0</v>
          </cell>
          <cell r="D67">
            <v>0</v>
          </cell>
          <cell r="E67">
            <v>0</v>
          </cell>
          <cell r="F67">
            <v>0</v>
          </cell>
          <cell r="G67">
            <v>32.799999999999997</v>
          </cell>
          <cell r="H67">
            <v>0</v>
          </cell>
          <cell r="I67">
            <v>0</v>
          </cell>
          <cell r="J67">
            <v>0</v>
          </cell>
          <cell r="K67">
            <v>2.7</v>
          </cell>
          <cell r="L67">
            <v>0</v>
          </cell>
          <cell r="M67">
            <v>0</v>
          </cell>
          <cell r="N67">
            <v>0</v>
          </cell>
          <cell r="O67">
            <v>0</v>
          </cell>
          <cell r="P67">
            <v>0</v>
          </cell>
          <cell r="Q67">
            <v>0</v>
          </cell>
          <cell r="R67">
            <v>0</v>
          </cell>
          <cell r="S67">
            <v>0</v>
          </cell>
          <cell r="T67">
            <v>0</v>
          </cell>
          <cell r="U67">
            <v>0</v>
          </cell>
          <cell r="V67">
            <v>0</v>
          </cell>
          <cell r="W67">
            <v>0</v>
          </cell>
          <cell r="X67">
            <v>8.9039999999999999</v>
          </cell>
          <cell r="Y67">
            <v>0</v>
          </cell>
          <cell r="Z67">
            <v>50.4</v>
          </cell>
          <cell r="AA67">
            <v>0</v>
          </cell>
          <cell r="AB67">
            <v>66.399000000000001</v>
          </cell>
          <cell r="AC67">
            <v>112.20099999999999</v>
          </cell>
          <cell r="AD67">
            <v>0</v>
          </cell>
          <cell r="AE67">
            <v>0</v>
          </cell>
          <cell r="AF67">
            <v>0</v>
          </cell>
          <cell r="AG67">
            <v>0</v>
          </cell>
          <cell r="AH67">
            <v>273.404</v>
          </cell>
          <cell r="AK67">
            <v>273.404</v>
          </cell>
          <cell r="AM67">
            <v>273.404</v>
          </cell>
          <cell r="AP67">
            <v>0</v>
          </cell>
        </row>
        <row r="68">
          <cell r="B68" t="str">
            <v>Kalmarsand</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K68">
            <v>0</v>
          </cell>
          <cell r="AM68">
            <v>0</v>
          </cell>
          <cell r="AP68">
            <v>0</v>
          </cell>
        </row>
        <row r="69">
          <cell r="B69" t="str">
            <v>Kungsängen</v>
          </cell>
          <cell r="C69">
            <v>0</v>
          </cell>
          <cell r="D69">
            <v>0</v>
          </cell>
          <cell r="E69">
            <v>0</v>
          </cell>
          <cell r="F69">
            <v>0</v>
          </cell>
          <cell r="G69">
            <v>5.7</v>
          </cell>
          <cell r="H69">
            <v>0</v>
          </cell>
          <cell r="I69">
            <v>0.48</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1.476</v>
          </cell>
          <cell r="Y69">
            <v>19.2</v>
          </cell>
          <cell r="Z69">
            <v>6.5</v>
          </cell>
          <cell r="AA69">
            <v>0</v>
          </cell>
          <cell r="AB69">
            <v>7.3</v>
          </cell>
          <cell r="AC69">
            <v>10.3</v>
          </cell>
          <cell r="AD69">
            <v>0</v>
          </cell>
          <cell r="AE69">
            <v>0</v>
          </cell>
          <cell r="AF69">
            <v>0</v>
          </cell>
          <cell r="AG69">
            <v>0</v>
          </cell>
          <cell r="AH69">
            <v>50.955999999999989</v>
          </cell>
          <cell r="AK69">
            <v>50.955999999999989</v>
          </cell>
          <cell r="AM69">
            <v>50.956000000000003</v>
          </cell>
          <cell r="AP69">
            <v>0</v>
          </cell>
        </row>
        <row r="70">
          <cell r="B70" t="str">
            <v>Lagan</v>
          </cell>
          <cell r="C70">
            <v>0</v>
          </cell>
          <cell r="D70">
            <v>0</v>
          </cell>
          <cell r="E70">
            <v>0</v>
          </cell>
          <cell r="F70">
            <v>0</v>
          </cell>
          <cell r="G70">
            <v>0</v>
          </cell>
          <cell r="H70">
            <v>0</v>
          </cell>
          <cell r="I70">
            <v>9.6000000000000002E-2</v>
          </cell>
          <cell r="J70">
            <v>0</v>
          </cell>
          <cell r="K70">
            <v>0</v>
          </cell>
          <cell r="L70">
            <v>0</v>
          </cell>
          <cell r="M70">
            <v>0</v>
          </cell>
          <cell r="N70">
            <v>0</v>
          </cell>
          <cell r="O70">
            <v>0</v>
          </cell>
          <cell r="P70">
            <v>0</v>
          </cell>
          <cell r="Q70">
            <v>0</v>
          </cell>
          <cell r="R70">
            <v>0</v>
          </cell>
          <cell r="S70">
            <v>0</v>
          </cell>
          <cell r="T70">
            <v>3.72</v>
          </cell>
          <cell r="U70">
            <v>0</v>
          </cell>
          <cell r="V70">
            <v>0</v>
          </cell>
          <cell r="W70">
            <v>0</v>
          </cell>
          <cell r="X70">
            <v>0.12</v>
          </cell>
          <cell r="Y70">
            <v>10.62</v>
          </cell>
          <cell r="Z70">
            <v>0</v>
          </cell>
          <cell r="AA70">
            <v>0</v>
          </cell>
          <cell r="AB70">
            <v>0</v>
          </cell>
          <cell r="AC70">
            <v>0</v>
          </cell>
          <cell r="AD70">
            <v>0</v>
          </cell>
          <cell r="AE70">
            <v>0</v>
          </cell>
          <cell r="AF70">
            <v>0</v>
          </cell>
          <cell r="AG70">
            <v>0</v>
          </cell>
          <cell r="AH70">
            <v>14.555999999999999</v>
          </cell>
          <cell r="AK70">
            <v>14.555999999999999</v>
          </cell>
          <cell r="AM70">
            <v>14.555999999999999</v>
          </cell>
          <cell r="AP70">
            <v>0</v>
          </cell>
        </row>
        <row r="71">
          <cell r="B71" t="str">
            <v>Lammhult</v>
          </cell>
          <cell r="C71">
            <v>0</v>
          </cell>
          <cell r="D71">
            <v>0</v>
          </cell>
          <cell r="E71">
            <v>0</v>
          </cell>
          <cell r="F71">
            <v>0</v>
          </cell>
          <cell r="G71">
            <v>0</v>
          </cell>
          <cell r="H71">
            <v>0</v>
          </cell>
          <cell r="I71">
            <v>0.16</v>
          </cell>
          <cell r="J71">
            <v>0</v>
          </cell>
          <cell r="K71">
            <v>0</v>
          </cell>
          <cell r="L71">
            <v>0</v>
          </cell>
          <cell r="M71">
            <v>0</v>
          </cell>
          <cell r="N71">
            <v>0</v>
          </cell>
          <cell r="O71">
            <v>0</v>
          </cell>
          <cell r="P71">
            <v>0</v>
          </cell>
          <cell r="Q71">
            <v>0</v>
          </cell>
          <cell r="R71">
            <v>0</v>
          </cell>
          <cell r="S71">
            <v>0</v>
          </cell>
          <cell r="T71">
            <v>12.76</v>
          </cell>
          <cell r="U71">
            <v>0</v>
          </cell>
          <cell r="V71">
            <v>0</v>
          </cell>
          <cell r="W71">
            <v>0</v>
          </cell>
          <cell r="X71">
            <v>0.17</v>
          </cell>
          <cell r="Y71">
            <v>4.5</v>
          </cell>
          <cell r="Z71">
            <v>0</v>
          </cell>
          <cell r="AA71">
            <v>0</v>
          </cell>
          <cell r="AB71">
            <v>0</v>
          </cell>
          <cell r="AC71">
            <v>0</v>
          </cell>
          <cell r="AD71">
            <v>0</v>
          </cell>
          <cell r="AE71">
            <v>0</v>
          </cell>
          <cell r="AF71">
            <v>0</v>
          </cell>
          <cell r="AG71">
            <v>0</v>
          </cell>
          <cell r="AH71">
            <v>17.59</v>
          </cell>
          <cell r="AK71">
            <v>17.59</v>
          </cell>
          <cell r="AM71">
            <v>17.590000000000003</v>
          </cell>
          <cell r="AP71">
            <v>0</v>
          </cell>
        </row>
        <row r="72">
          <cell r="B72" t="str">
            <v>Landvetter</v>
          </cell>
          <cell r="C72">
            <v>0</v>
          </cell>
          <cell r="D72">
            <v>0</v>
          </cell>
          <cell r="E72">
            <v>0</v>
          </cell>
          <cell r="F72">
            <v>0</v>
          </cell>
          <cell r="G72">
            <v>0</v>
          </cell>
          <cell r="H72">
            <v>0</v>
          </cell>
          <cell r="I72">
            <v>0.38</v>
          </cell>
          <cell r="J72">
            <v>0</v>
          </cell>
          <cell r="K72">
            <v>0</v>
          </cell>
          <cell r="L72">
            <v>0</v>
          </cell>
          <cell r="M72">
            <v>0</v>
          </cell>
          <cell r="N72">
            <v>0</v>
          </cell>
          <cell r="O72">
            <v>0</v>
          </cell>
          <cell r="P72">
            <v>0</v>
          </cell>
          <cell r="Q72">
            <v>0</v>
          </cell>
          <cell r="R72">
            <v>0</v>
          </cell>
          <cell r="S72">
            <v>0</v>
          </cell>
          <cell r="T72">
            <v>9.6</v>
          </cell>
          <cell r="U72">
            <v>0</v>
          </cell>
          <cell r="V72">
            <v>0</v>
          </cell>
          <cell r="W72">
            <v>0</v>
          </cell>
          <cell r="X72">
            <v>0.35</v>
          </cell>
          <cell r="Y72">
            <v>10.95</v>
          </cell>
          <cell r="Z72">
            <v>0</v>
          </cell>
          <cell r="AA72">
            <v>0</v>
          </cell>
          <cell r="AB72">
            <v>0</v>
          </cell>
          <cell r="AC72">
            <v>0</v>
          </cell>
          <cell r="AD72">
            <v>0</v>
          </cell>
          <cell r="AE72">
            <v>0</v>
          </cell>
          <cell r="AF72">
            <v>0</v>
          </cell>
          <cell r="AG72">
            <v>0</v>
          </cell>
          <cell r="AH72">
            <v>21.28</v>
          </cell>
          <cell r="AK72">
            <v>21.28</v>
          </cell>
          <cell r="AM72">
            <v>21.28</v>
          </cell>
          <cell r="AP72">
            <v>0</v>
          </cell>
        </row>
        <row r="73">
          <cell r="B73" t="str">
            <v>Lidhult</v>
          </cell>
          <cell r="C73">
            <v>0</v>
          </cell>
          <cell r="D73">
            <v>0</v>
          </cell>
          <cell r="E73">
            <v>0</v>
          </cell>
          <cell r="F73">
            <v>0</v>
          </cell>
          <cell r="G73">
            <v>0</v>
          </cell>
          <cell r="H73">
            <v>0</v>
          </cell>
          <cell r="I73">
            <v>0.12</v>
          </cell>
          <cell r="J73">
            <v>0</v>
          </cell>
          <cell r="K73">
            <v>0</v>
          </cell>
          <cell r="L73">
            <v>0</v>
          </cell>
          <cell r="M73">
            <v>0</v>
          </cell>
          <cell r="N73">
            <v>0</v>
          </cell>
          <cell r="O73">
            <v>0</v>
          </cell>
          <cell r="P73">
            <v>0</v>
          </cell>
          <cell r="Q73">
            <v>0</v>
          </cell>
          <cell r="R73">
            <v>0</v>
          </cell>
          <cell r="S73">
            <v>0</v>
          </cell>
          <cell r="T73">
            <v>6.76</v>
          </cell>
          <cell r="U73">
            <v>0</v>
          </cell>
          <cell r="V73">
            <v>0</v>
          </cell>
          <cell r="W73">
            <v>0</v>
          </cell>
          <cell r="X73">
            <v>7.3999999999999996E-2</v>
          </cell>
          <cell r="Y73">
            <v>2.73</v>
          </cell>
          <cell r="Z73">
            <v>0</v>
          </cell>
          <cell r="AA73">
            <v>0</v>
          </cell>
          <cell r="AB73">
            <v>0</v>
          </cell>
          <cell r="AC73">
            <v>0</v>
          </cell>
          <cell r="AD73">
            <v>0</v>
          </cell>
          <cell r="AE73">
            <v>0</v>
          </cell>
          <cell r="AF73">
            <v>0</v>
          </cell>
          <cell r="AG73">
            <v>0</v>
          </cell>
          <cell r="AH73">
            <v>9.6839999999999993</v>
          </cell>
          <cell r="AK73">
            <v>9.6839999999999993</v>
          </cell>
          <cell r="AM73">
            <v>9.6839999999999993</v>
          </cell>
          <cell r="AP73">
            <v>0</v>
          </cell>
        </row>
        <row r="74">
          <cell r="B74" t="str">
            <v>Ljungby E.ON</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K74">
            <v>0</v>
          </cell>
          <cell r="AM74">
            <v>0</v>
          </cell>
          <cell r="AP74">
            <v>0</v>
          </cell>
        </row>
        <row r="75">
          <cell r="B75" t="str">
            <v>Malmö</v>
          </cell>
          <cell r="C75">
            <v>0</v>
          </cell>
          <cell r="D75">
            <v>1112</v>
          </cell>
          <cell r="E75">
            <v>0</v>
          </cell>
          <cell r="F75">
            <v>0</v>
          </cell>
          <cell r="G75">
            <v>0</v>
          </cell>
          <cell r="H75">
            <v>0</v>
          </cell>
          <cell r="I75">
            <v>0.13485800000000001</v>
          </cell>
          <cell r="J75">
            <v>0</v>
          </cell>
          <cell r="K75">
            <v>8.4859899999999993</v>
          </cell>
          <cell r="L75">
            <v>0</v>
          </cell>
          <cell r="M75">
            <v>10.9878</v>
          </cell>
          <cell r="N75">
            <v>745.74800000000005</v>
          </cell>
          <cell r="O75">
            <v>0</v>
          </cell>
          <cell r="P75">
            <v>54.527999999999999</v>
          </cell>
          <cell r="Q75">
            <v>27.263999999999999</v>
          </cell>
          <cell r="R75">
            <v>91.12</v>
          </cell>
          <cell r="S75">
            <v>0</v>
          </cell>
          <cell r="T75">
            <v>0</v>
          </cell>
          <cell r="U75">
            <v>0</v>
          </cell>
          <cell r="V75">
            <v>0</v>
          </cell>
          <cell r="W75">
            <v>0</v>
          </cell>
          <cell r="X75">
            <v>29.6358</v>
          </cell>
          <cell r="Y75">
            <v>0</v>
          </cell>
          <cell r="Z75">
            <v>0</v>
          </cell>
          <cell r="AA75">
            <v>0</v>
          </cell>
          <cell r="AB75">
            <v>2.5209999999999999</v>
          </cell>
          <cell r="AC75">
            <v>9.1470000000000002</v>
          </cell>
          <cell r="AD75">
            <v>0</v>
          </cell>
          <cell r="AE75">
            <v>0</v>
          </cell>
          <cell r="AF75">
            <v>0</v>
          </cell>
          <cell r="AG75">
            <v>0</v>
          </cell>
          <cell r="AH75">
            <v>2064.3084480000002</v>
          </cell>
          <cell r="AK75">
            <v>2026.0566480000002</v>
          </cell>
          <cell r="AM75">
            <v>2026.0566479999998</v>
          </cell>
          <cell r="AP75">
            <v>0</v>
          </cell>
        </row>
        <row r="76">
          <cell r="B76" t="str">
            <v>Markaryd</v>
          </cell>
          <cell r="C76">
            <v>0</v>
          </cell>
          <cell r="D76">
            <v>0</v>
          </cell>
          <cell r="E76">
            <v>0</v>
          </cell>
          <cell r="F76">
            <v>0</v>
          </cell>
          <cell r="G76">
            <v>0</v>
          </cell>
          <cell r="H76">
            <v>0</v>
          </cell>
          <cell r="I76">
            <v>0.2</v>
          </cell>
          <cell r="J76">
            <v>0</v>
          </cell>
          <cell r="K76">
            <v>0</v>
          </cell>
          <cell r="L76">
            <v>0</v>
          </cell>
          <cell r="M76">
            <v>0</v>
          </cell>
          <cell r="N76">
            <v>0</v>
          </cell>
          <cell r="O76">
            <v>0</v>
          </cell>
          <cell r="P76">
            <v>0</v>
          </cell>
          <cell r="Q76">
            <v>0</v>
          </cell>
          <cell r="R76">
            <v>0</v>
          </cell>
          <cell r="S76">
            <v>0</v>
          </cell>
          <cell r="T76">
            <v>10.3</v>
          </cell>
          <cell r="U76">
            <v>0</v>
          </cell>
          <cell r="V76">
            <v>0</v>
          </cell>
          <cell r="W76">
            <v>0</v>
          </cell>
          <cell r="X76">
            <v>0.26600000000000001</v>
          </cell>
          <cell r="Y76">
            <v>16.600000000000001</v>
          </cell>
          <cell r="Z76">
            <v>0</v>
          </cell>
          <cell r="AA76">
            <v>0</v>
          </cell>
          <cell r="AB76">
            <v>0</v>
          </cell>
          <cell r="AC76">
            <v>0</v>
          </cell>
          <cell r="AD76">
            <v>0</v>
          </cell>
          <cell r="AE76">
            <v>0.16800000000000001</v>
          </cell>
          <cell r="AF76">
            <v>0</v>
          </cell>
          <cell r="AG76">
            <v>0</v>
          </cell>
          <cell r="AH76">
            <v>27.533999999999999</v>
          </cell>
          <cell r="AK76">
            <v>27.533999999999999</v>
          </cell>
          <cell r="AM76">
            <v>27.533999999999999</v>
          </cell>
          <cell r="AP76">
            <v>0</v>
          </cell>
        </row>
        <row r="77">
          <cell r="B77" t="str">
            <v>Mora</v>
          </cell>
          <cell r="C77">
            <v>0</v>
          </cell>
          <cell r="D77">
            <v>59.031999999999996</v>
          </cell>
          <cell r="E77">
            <v>0</v>
          </cell>
          <cell r="F77">
            <v>17.292999999999999</v>
          </cell>
          <cell r="G77">
            <v>0</v>
          </cell>
          <cell r="H77">
            <v>0</v>
          </cell>
          <cell r="I77">
            <v>7.2779999999999996</v>
          </cell>
          <cell r="J77">
            <v>0</v>
          </cell>
          <cell r="K77">
            <v>0</v>
          </cell>
          <cell r="L77">
            <v>6.423</v>
          </cell>
          <cell r="M77">
            <v>0</v>
          </cell>
          <cell r="N77">
            <v>0</v>
          </cell>
          <cell r="O77">
            <v>2.403</v>
          </cell>
          <cell r="P77">
            <v>17.981999999999999</v>
          </cell>
          <cell r="Q77">
            <v>8.9909999999999997</v>
          </cell>
          <cell r="R77">
            <v>0</v>
          </cell>
          <cell r="S77">
            <v>8.1129999999999995</v>
          </cell>
          <cell r="T77">
            <v>14.377000000000001</v>
          </cell>
          <cell r="U77">
            <v>0</v>
          </cell>
          <cell r="V77">
            <v>0</v>
          </cell>
          <cell r="W77">
            <v>0</v>
          </cell>
          <cell r="X77">
            <v>3.3468900000000001</v>
          </cell>
          <cell r="Y77">
            <v>0</v>
          </cell>
          <cell r="Z77">
            <v>0</v>
          </cell>
          <cell r="AA77">
            <v>0</v>
          </cell>
          <cell r="AB77">
            <v>0</v>
          </cell>
          <cell r="AC77">
            <v>0</v>
          </cell>
          <cell r="AD77">
            <v>0</v>
          </cell>
          <cell r="AE77">
            <v>0</v>
          </cell>
          <cell r="AF77">
            <v>2.2160000000000002</v>
          </cell>
          <cell r="AG77">
            <v>3.702</v>
          </cell>
          <cell r="AH77">
            <v>142.16589000000002</v>
          </cell>
          <cell r="AK77">
            <v>133.17489</v>
          </cell>
          <cell r="AM77">
            <v>133.17488999999998</v>
          </cell>
          <cell r="AP77">
            <v>0</v>
          </cell>
        </row>
        <row r="78">
          <cell r="B78" t="str">
            <v>Mölnlycke</v>
          </cell>
          <cell r="C78">
            <v>0</v>
          </cell>
          <cell r="D78">
            <v>0</v>
          </cell>
          <cell r="E78">
            <v>0</v>
          </cell>
          <cell r="F78">
            <v>0</v>
          </cell>
          <cell r="G78">
            <v>0</v>
          </cell>
          <cell r="H78">
            <v>0</v>
          </cell>
          <cell r="I78">
            <v>6.5469999999999997</v>
          </cell>
          <cell r="J78">
            <v>0</v>
          </cell>
          <cell r="K78">
            <v>0</v>
          </cell>
          <cell r="L78">
            <v>0</v>
          </cell>
          <cell r="M78">
            <v>0</v>
          </cell>
          <cell r="N78">
            <v>0</v>
          </cell>
          <cell r="O78">
            <v>0</v>
          </cell>
          <cell r="P78">
            <v>17.814</v>
          </cell>
          <cell r="Q78">
            <v>8.907</v>
          </cell>
          <cell r="R78">
            <v>0</v>
          </cell>
          <cell r="S78">
            <v>23.4</v>
          </cell>
          <cell r="T78">
            <v>20.8</v>
          </cell>
          <cell r="U78">
            <v>0</v>
          </cell>
          <cell r="V78">
            <v>0</v>
          </cell>
          <cell r="W78">
            <v>0</v>
          </cell>
          <cell r="X78">
            <v>1.1499999999999999</v>
          </cell>
          <cell r="Y78">
            <v>0</v>
          </cell>
          <cell r="Z78">
            <v>0</v>
          </cell>
          <cell r="AA78">
            <v>0</v>
          </cell>
          <cell r="AB78">
            <v>0</v>
          </cell>
          <cell r="AC78">
            <v>0</v>
          </cell>
          <cell r="AD78">
            <v>0</v>
          </cell>
          <cell r="AE78">
            <v>0</v>
          </cell>
          <cell r="AF78">
            <v>0</v>
          </cell>
          <cell r="AG78">
            <v>0</v>
          </cell>
          <cell r="AH78">
            <v>69.710999999999999</v>
          </cell>
          <cell r="AK78">
            <v>60.804000000000002</v>
          </cell>
          <cell r="AM78">
            <v>60.803999999999995</v>
          </cell>
          <cell r="AP78">
            <v>0</v>
          </cell>
        </row>
        <row r="79">
          <cell r="B79" t="str">
            <v>Mönsterås</v>
          </cell>
          <cell r="C79">
            <v>0</v>
          </cell>
          <cell r="D79">
            <v>0</v>
          </cell>
          <cell r="E79">
            <v>0</v>
          </cell>
          <cell r="F79">
            <v>0</v>
          </cell>
          <cell r="G79">
            <v>0</v>
          </cell>
          <cell r="H79">
            <v>0</v>
          </cell>
          <cell r="I79">
            <v>5.3999999999999999E-2</v>
          </cell>
          <cell r="J79">
            <v>0</v>
          </cell>
          <cell r="K79">
            <v>0</v>
          </cell>
          <cell r="L79">
            <v>0</v>
          </cell>
          <cell r="M79">
            <v>0</v>
          </cell>
          <cell r="N79">
            <v>0</v>
          </cell>
          <cell r="O79">
            <v>0</v>
          </cell>
          <cell r="P79">
            <v>0</v>
          </cell>
          <cell r="Q79">
            <v>0</v>
          </cell>
          <cell r="R79">
            <v>56.529000000000003</v>
          </cell>
          <cell r="S79">
            <v>0</v>
          </cell>
          <cell r="T79">
            <v>0</v>
          </cell>
          <cell r="U79">
            <v>0</v>
          </cell>
          <cell r="V79">
            <v>0</v>
          </cell>
          <cell r="W79">
            <v>0</v>
          </cell>
          <cell r="X79">
            <v>0.97699999999999998</v>
          </cell>
          <cell r="Y79">
            <v>0</v>
          </cell>
          <cell r="Z79">
            <v>0</v>
          </cell>
          <cell r="AA79">
            <v>0</v>
          </cell>
          <cell r="AB79">
            <v>0</v>
          </cell>
          <cell r="AC79">
            <v>0</v>
          </cell>
          <cell r="AD79">
            <v>0</v>
          </cell>
          <cell r="AE79">
            <v>0</v>
          </cell>
          <cell r="AF79">
            <v>0</v>
          </cell>
          <cell r="AG79">
            <v>0</v>
          </cell>
          <cell r="AH79">
            <v>57.56</v>
          </cell>
          <cell r="AK79">
            <v>57.56</v>
          </cell>
          <cell r="AM79">
            <v>57.56</v>
          </cell>
          <cell r="AP79">
            <v>0</v>
          </cell>
        </row>
        <row r="80">
          <cell r="B80" t="str">
            <v>Nora</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K80">
            <v>0</v>
          </cell>
          <cell r="AM80">
            <v>0</v>
          </cell>
          <cell r="AP80">
            <v>0</v>
          </cell>
        </row>
        <row r="81">
          <cell r="B81" t="str">
            <v>Nordmaling</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K81">
            <v>0</v>
          </cell>
          <cell r="AM81">
            <v>0</v>
          </cell>
          <cell r="AP81">
            <v>0</v>
          </cell>
        </row>
        <row r="82">
          <cell r="B82" t="str">
            <v>Norrköping</v>
          </cell>
          <cell r="C82">
            <v>0</v>
          </cell>
          <cell r="D82">
            <v>629.31700000000001</v>
          </cell>
          <cell r="E82">
            <v>0</v>
          </cell>
          <cell r="F82">
            <v>0</v>
          </cell>
          <cell r="G82">
            <v>0</v>
          </cell>
          <cell r="H82">
            <v>0</v>
          </cell>
          <cell r="I82">
            <v>14.230600000000001</v>
          </cell>
          <cell r="J82">
            <v>0</v>
          </cell>
          <cell r="K82">
            <v>14</v>
          </cell>
          <cell r="L82">
            <v>90.951300000000003</v>
          </cell>
          <cell r="M82">
            <v>37.357999999999997</v>
          </cell>
          <cell r="N82">
            <v>0</v>
          </cell>
          <cell r="O82">
            <v>56.708199999999998</v>
          </cell>
          <cell r="P82">
            <v>0</v>
          </cell>
          <cell r="Q82">
            <v>0</v>
          </cell>
          <cell r="R82">
            <v>0</v>
          </cell>
          <cell r="S82">
            <v>0</v>
          </cell>
          <cell r="T82">
            <v>0</v>
          </cell>
          <cell r="U82">
            <v>73.215100000000007</v>
          </cell>
          <cell r="V82">
            <v>0</v>
          </cell>
          <cell r="W82">
            <v>0</v>
          </cell>
          <cell r="X82">
            <v>79</v>
          </cell>
          <cell r="Y82">
            <v>0</v>
          </cell>
          <cell r="Z82">
            <v>0</v>
          </cell>
          <cell r="AA82">
            <v>0</v>
          </cell>
          <cell r="AB82">
            <v>0</v>
          </cell>
          <cell r="AC82">
            <v>0</v>
          </cell>
          <cell r="AD82">
            <v>0</v>
          </cell>
          <cell r="AE82">
            <v>0</v>
          </cell>
          <cell r="AF82">
            <v>0</v>
          </cell>
          <cell r="AG82">
            <v>0</v>
          </cell>
          <cell r="AH82">
            <v>994.78020000000004</v>
          </cell>
          <cell r="AK82">
            <v>957.42220000000009</v>
          </cell>
          <cell r="AM82">
            <v>957.42219999999998</v>
          </cell>
          <cell r="AP82">
            <v>0</v>
          </cell>
        </row>
        <row r="83">
          <cell r="B83" t="str">
            <v>Odensbacken</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K83">
            <v>0</v>
          </cell>
          <cell r="AM83">
            <v>0</v>
          </cell>
          <cell r="AP83">
            <v>0</v>
          </cell>
        </row>
        <row r="84">
          <cell r="B84" t="str">
            <v>Orsa</v>
          </cell>
          <cell r="C84">
            <v>0</v>
          </cell>
          <cell r="D84">
            <v>0</v>
          </cell>
          <cell r="E84">
            <v>0</v>
          </cell>
          <cell r="F84">
            <v>4.4809999999999999</v>
          </cell>
          <cell r="G84">
            <v>0</v>
          </cell>
          <cell r="H84">
            <v>0</v>
          </cell>
          <cell r="I84">
            <v>0.106</v>
          </cell>
          <cell r="J84">
            <v>0</v>
          </cell>
          <cell r="K84">
            <v>0</v>
          </cell>
          <cell r="L84">
            <v>12.111000000000001</v>
          </cell>
          <cell r="M84">
            <v>0</v>
          </cell>
          <cell r="N84">
            <v>0</v>
          </cell>
          <cell r="O84">
            <v>0</v>
          </cell>
          <cell r="P84">
            <v>0</v>
          </cell>
          <cell r="Q84">
            <v>0</v>
          </cell>
          <cell r="R84">
            <v>0</v>
          </cell>
          <cell r="S84">
            <v>0</v>
          </cell>
          <cell r="T84">
            <v>3.2050000000000001</v>
          </cell>
          <cell r="U84">
            <v>0</v>
          </cell>
          <cell r="V84">
            <v>0</v>
          </cell>
          <cell r="W84">
            <v>0</v>
          </cell>
          <cell r="X84">
            <v>0.47399999999999998</v>
          </cell>
          <cell r="Y84">
            <v>0</v>
          </cell>
          <cell r="Z84">
            <v>0</v>
          </cell>
          <cell r="AA84">
            <v>0</v>
          </cell>
          <cell r="AB84">
            <v>0</v>
          </cell>
          <cell r="AC84">
            <v>0</v>
          </cell>
          <cell r="AD84">
            <v>0</v>
          </cell>
          <cell r="AE84">
            <v>0</v>
          </cell>
          <cell r="AF84">
            <v>7.1020000000000003</v>
          </cell>
          <cell r="AG84">
            <v>0</v>
          </cell>
          <cell r="AH84">
            <v>27.478999999999999</v>
          </cell>
          <cell r="AK84">
            <v>27.478999999999999</v>
          </cell>
          <cell r="AM84">
            <v>27.478999999999999</v>
          </cell>
          <cell r="AP84">
            <v>0</v>
          </cell>
        </row>
        <row r="85">
          <cell r="B85" t="str">
            <v>Rundvik</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K85">
            <v>0</v>
          </cell>
          <cell r="AM85">
            <v>0</v>
          </cell>
          <cell r="AP85">
            <v>0</v>
          </cell>
        </row>
        <row r="86">
          <cell r="B86" t="str">
            <v>Ryd</v>
          </cell>
          <cell r="C86">
            <v>0</v>
          </cell>
          <cell r="D86">
            <v>0</v>
          </cell>
          <cell r="E86">
            <v>0</v>
          </cell>
          <cell r="F86">
            <v>0</v>
          </cell>
          <cell r="G86">
            <v>0</v>
          </cell>
          <cell r="H86">
            <v>0</v>
          </cell>
          <cell r="I86">
            <v>1.2</v>
          </cell>
          <cell r="J86">
            <v>0</v>
          </cell>
          <cell r="K86">
            <v>0</v>
          </cell>
          <cell r="L86">
            <v>0</v>
          </cell>
          <cell r="M86">
            <v>0</v>
          </cell>
          <cell r="N86">
            <v>0</v>
          </cell>
          <cell r="O86">
            <v>0</v>
          </cell>
          <cell r="P86">
            <v>0</v>
          </cell>
          <cell r="Q86">
            <v>0</v>
          </cell>
          <cell r="R86">
            <v>0</v>
          </cell>
          <cell r="S86">
            <v>0</v>
          </cell>
          <cell r="T86">
            <v>2.5</v>
          </cell>
          <cell r="U86">
            <v>0</v>
          </cell>
          <cell r="V86">
            <v>0</v>
          </cell>
          <cell r="W86">
            <v>0</v>
          </cell>
          <cell r="X86">
            <v>0.18</v>
          </cell>
          <cell r="Y86">
            <v>12.4</v>
          </cell>
          <cell r="Z86">
            <v>0</v>
          </cell>
          <cell r="AA86">
            <v>0</v>
          </cell>
          <cell r="AB86">
            <v>0</v>
          </cell>
          <cell r="AC86">
            <v>0</v>
          </cell>
          <cell r="AD86">
            <v>0</v>
          </cell>
          <cell r="AE86">
            <v>0</v>
          </cell>
          <cell r="AF86">
            <v>0</v>
          </cell>
          <cell r="AG86">
            <v>0</v>
          </cell>
          <cell r="AH86">
            <v>16.28</v>
          </cell>
          <cell r="AK86">
            <v>16.28</v>
          </cell>
          <cell r="AM86">
            <v>16.28</v>
          </cell>
          <cell r="AP86">
            <v>0</v>
          </cell>
        </row>
        <row r="87">
          <cell r="B87" t="str">
            <v>Skinnskatteberg</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K87">
            <v>0</v>
          </cell>
          <cell r="AM87">
            <v>0</v>
          </cell>
          <cell r="AP87">
            <v>0</v>
          </cell>
        </row>
        <row r="88">
          <cell r="B88" t="str">
            <v>Skällsta</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K88">
            <v>0</v>
          </cell>
          <cell r="AM88">
            <v>0</v>
          </cell>
          <cell r="AP88">
            <v>0</v>
          </cell>
        </row>
        <row r="89">
          <cell r="B89" t="str">
            <v>Sollefteå</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K89">
            <v>0</v>
          </cell>
          <cell r="AM89">
            <v>0</v>
          </cell>
          <cell r="AP89">
            <v>0</v>
          </cell>
        </row>
        <row r="90">
          <cell r="B90" t="str">
            <v>Staffanstorp</v>
          </cell>
          <cell r="C90">
            <v>0</v>
          </cell>
          <cell r="D90">
            <v>0</v>
          </cell>
          <cell r="E90">
            <v>0</v>
          </cell>
          <cell r="F90">
            <v>0</v>
          </cell>
          <cell r="G90">
            <v>0</v>
          </cell>
          <cell r="H90">
            <v>0</v>
          </cell>
          <cell r="I90">
            <v>0</v>
          </cell>
          <cell r="J90">
            <v>0</v>
          </cell>
          <cell r="K90">
            <v>0</v>
          </cell>
          <cell r="L90">
            <v>0</v>
          </cell>
          <cell r="M90">
            <v>0</v>
          </cell>
          <cell r="N90">
            <v>3.5169999999999999</v>
          </cell>
          <cell r="O90">
            <v>0</v>
          </cell>
          <cell r="P90">
            <v>5.0259999999999998</v>
          </cell>
          <cell r="Q90">
            <v>2.5129999999999999</v>
          </cell>
          <cell r="R90">
            <v>0</v>
          </cell>
          <cell r="S90">
            <v>0</v>
          </cell>
          <cell r="T90">
            <v>26.713000000000001</v>
          </cell>
          <cell r="U90">
            <v>0</v>
          </cell>
          <cell r="V90">
            <v>0</v>
          </cell>
          <cell r="W90">
            <v>0</v>
          </cell>
          <cell r="X90">
            <v>0.90500000000000003</v>
          </cell>
          <cell r="Y90">
            <v>0</v>
          </cell>
          <cell r="Z90">
            <v>0</v>
          </cell>
          <cell r="AA90">
            <v>0</v>
          </cell>
          <cell r="AB90">
            <v>0</v>
          </cell>
          <cell r="AC90">
            <v>0</v>
          </cell>
          <cell r="AD90">
            <v>0</v>
          </cell>
          <cell r="AE90">
            <v>0</v>
          </cell>
          <cell r="AF90">
            <v>0</v>
          </cell>
          <cell r="AG90">
            <v>0</v>
          </cell>
          <cell r="AH90">
            <v>36.161000000000001</v>
          </cell>
          <cell r="AK90">
            <v>33.648000000000003</v>
          </cell>
          <cell r="AM90">
            <v>33.648000000000003</v>
          </cell>
          <cell r="AP90">
            <v>0</v>
          </cell>
        </row>
        <row r="91">
          <cell r="B91" t="str">
            <v>Strömsnäsbruk</v>
          </cell>
          <cell r="C91">
            <v>0</v>
          </cell>
          <cell r="D91">
            <v>0</v>
          </cell>
          <cell r="E91">
            <v>0</v>
          </cell>
          <cell r="F91">
            <v>0</v>
          </cell>
          <cell r="G91">
            <v>0</v>
          </cell>
          <cell r="H91">
            <v>0</v>
          </cell>
          <cell r="I91">
            <v>0.56000000000000005</v>
          </cell>
          <cell r="J91">
            <v>0</v>
          </cell>
          <cell r="K91">
            <v>0</v>
          </cell>
          <cell r="L91">
            <v>0</v>
          </cell>
          <cell r="M91">
            <v>0</v>
          </cell>
          <cell r="N91">
            <v>0</v>
          </cell>
          <cell r="O91">
            <v>0</v>
          </cell>
          <cell r="P91">
            <v>0</v>
          </cell>
          <cell r="Q91">
            <v>0</v>
          </cell>
          <cell r="R91">
            <v>0</v>
          </cell>
          <cell r="S91">
            <v>0</v>
          </cell>
          <cell r="T91">
            <v>4.47</v>
          </cell>
          <cell r="U91">
            <v>0</v>
          </cell>
          <cell r="V91">
            <v>0</v>
          </cell>
          <cell r="W91">
            <v>0</v>
          </cell>
          <cell r="X91">
            <v>0.14000000000000001</v>
          </cell>
          <cell r="Y91">
            <v>6.05</v>
          </cell>
          <cell r="Z91">
            <v>0</v>
          </cell>
          <cell r="AA91">
            <v>0</v>
          </cell>
          <cell r="AB91">
            <v>0</v>
          </cell>
          <cell r="AC91">
            <v>0</v>
          </cell>
          <cell r="AD91">
            <v>0</v>
          </cell>
          <cell r="AE91">
            <v>0</v>
          </cell>
          <cell r="AF91">
            <v>0</v>
          </cell>
          <cell r="AG91">
            <v>0</v>
          </cell>
          <cell r="AH91">
            <v>11.219999999999999</v>
          </cell>
          <cell r="AK91">
            <v>11.219999999999999</v>
          </cell>
          <cell r="AM91">
            <v>11.219999999999999</v>
          </cell>
          <cell r="AP91">
            <v>0</v>
          </cell>
        </row>
        <row r="92">
          <cell r="B92" t="str">
            <v>Svalöv</v>
          </cell>
          <cell r="C92">
            <v>0</v>
          </cell>
          <cell r="D92">
            <v>0</v>
          </cell>
          <cell r="E92">
            <v>0</v>
          </cell>
          <cell r="F92">
            <v>0</v>
          </cell>
          <cell r="G92">
            <v>0</v>
          </cell>
          <cell r="H92">
            <v>0</v>
          </cell>
          <cell r="I92">
            <v>0.5</v>
          </cell>
          <cell r="J92">
            <v>0</v>
          </cell>
          <cell r="K92">
            <v>0</v>
          </cell>
          <cell r="L92">
            <v>0</v>
          </cell>
          <cell r="M92">
            <v>0</v>
          </cell>
          <cell r="N92">
            <v>0</v>
          </cell>
          <cell r="O92">
            <v>0</v>
          </cell>
          <cell r="P92">
            <v>0</v>
          </cell>
          <cell r="Q92">
            <v>0</v>
          </cell>
          <cell r="R92">
            <v>0</v>
          </cell>
          <cell r="S92">
            <v>0</v>
          </cell>
          <cell r="T92">
            <v>24.3</v>
          </cell>
          <cell r="U92">
            <v>0</v>
          </cell>
          <cell r="V92">
            <v>0</v>
          </cell>
          <cell r="W92">
            <v>0</v>
          </cell>
          <cell r="X92">
            <v>0.41</v>
          </cell>
          <cell r="Y92">
            <v>0</v>
          </cell>
          <cell r="Z92">
            <v>0</v>
          </cell>
          <cell r="AA92">
            <v>0</v>
          </cell>
          <cell r="AB92">
            <v>0</v>
          </cell>
          <cell r="AC92">
            <v>0</v>
          </cell>
          <cell r="AD92">
            <v>0</v>
          </cell>
          <cell r="AE92">
            <v>0</v>
          </cell>
          <cell r="AF92">
            <v>0</v>
          </cell>
          <cell r="AG92">
            <v>0</v>
          </cell>
          <cell r="AH92">
            <v>25.21</v>
          </cell>
          <cell r="AK92">
            <v>25.21</v>
          </cell>
          <cell r="AM92">
            <v>25.21</v>
          </cell>
          <cell r="AP92">
            <v>0</v>
          </cell>
        </row>
        <row r="93">
          <cell r="B93" t="str">
            <v>Sveg</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K93">
            <v>0</v>
          </cell>
          <cell r="AM93">
            <v>0</v>
          </cell>
          <cell r="AP93">
            <v>0</v>
          </cell>
        </row>
        <row r="94">
          <cell r="B94" t="str">
            <v>Söderköping</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K94">
            <v>0</v>
          </cell>
          <cell r="AM94">
            <v>0</v>
          </cell>
          <cell r="AP94">
            <v>0</v>
          </cell>
        </row>
        <row r="95">
          <cell r="B95" t="str">
            <v>Timrå</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K95">
            <v>0</v>
          </cell>
          <cell r="AM95">
            <v>0</v>
          </cell>
          <cell r="AP95">
            <v>0</v>
          </cell>
        </row>
        <row r="96">
          <cell r="B96" t="str">
            <v>Täby E.ON.</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0.6</v>
          </cell>
          <cell r="Y96">
            <v>0</v>
          </cell>
          <cell r="Z96">
            <v>0</v>
          </cell>
          <cell r="AA96">
            <v>0</v>
          </cell>
          <cell r="AB96">
            <v>0</v>
          </cell>
          <cell r="AC96">
            <v>0</v>
          </cell>
          <cell r="AD96">
            <v>0</v>
          </cell>
          <cell r="AE96">
            <v>0</v>
          </cell>
          <cell r="AF96">
            <v>0</v>
          </cell>
          <cell r="AG96">
            <v>0</v>
          </cell>
          <cell r="AH96">
            <v>0.6</v>
          </cell>
          <cell r="AK96">
            <v>0.6</v>
          </cell>
          <cell r="AM96">
            <v>0.6</v>
          </cell>
          <cell r="AP96">
            <v>0</v>
          </cell>
        </row>
        <row r="97">
          <cell r="B97" t="str">
            <v>Vallentuna</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1.7969999999999999</v>
          </cell>
          <cell r="Y97">
            <v>0</v>
          </cell>
          <cell r="Z97">
            <v>0</v>
          </cell>
          <cell r="AA97">
            <v>0</v>
          </cell>
          <cell r="AB97">
            <v>0</v>
          </cell>
          <cell r="AC97">
            <v>0</v>
          </cell>
          <cell r="AD97">
            <v>0</v>
          </cell>
          <cell r="AE97">
            <v>0</v>
          </cell>
          <cell r="AF97">
            <v>0</v>
          </cell>
          <cell r="AG97">
            <v>0</v>
          </cell>
          <cell r="AH97">
            <v>1.7969999999999999</v>
          </cell>
          <cell r="AK97">
            <v>1.7969999999999999</v>
          </cell>
          <cell r="AM97">
            <v>1.7969999999999999</v>
          </cell>
          <cell r="AP97">
            <v>0</v>
          </cell>
        </row>
        <row r="98">
          <cell r="B98" t="str">
            <v>Vaxholm</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K98">
            <v>0</v>
          </cell>
          <cell r="AM98">
            <v>0</v>
          </cell>
          <cell r="AP98">
            <v>0</v>
          </cell>
        </row>
        <row r="99">
          <cell r="B99" t="str">
            <v>Vilhelmina</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K99">
            <v>0</v>
          </cell>
          <cell r="AM99">
            <v>0</v>
          </cell>
          <cell r="AP99">
            <v>0</v>
          </cell>
        </row>
        <row r="100">
          <cell r="B100" t="str">
            <v>Vännäs</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K100">
            <v>0</v>
          </cell>
          <cell r="AM100">
            <v>0</v>
          </cell>
          <cell r="AP100">
            <v>0</v>
          </cell>
        </row>
        <row r="101">
          <cell r="B101" t="str">
            <v>Vännäsby</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K101">
            <v>0</v>
          </cell>
          <cell r="AM101">
            <v>0</v>
          </cell>
          <cell r="AP101">
            <v>0</v>
          </cell>
        </row>
        <row r="102">
          <cell r="B102" t="str">
            <v>VännäsInd.</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K102">
            <v>0</v>
          </cell>
          <cell r="AM102">
            <v>0</v>
          </cell>
          <cell r="AP102">
            <v>0</v>
          </cell>
        </row>
        <row r="103">
          <cell r="B103" t="str">
            <v>Västerskog</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K103">
            <v>0</v>
          </cell>
          <cell r="AM103">
            <v>0</v>
          </cell>
          <cell r="AP103">
            <v>0</v>
          </cell>
        </row>
        <row r="104">
          <cell r="B104" t="str">
            <v>Åseda</v>
          </cell>
          <cell r="C104">
            <v>0</v>
          </cell>
          <cell r="D104">
            <v>0</v>
          </cell>
          <cell r="E104">
            <v>0</v>
          </cell>
          <cell r="F104">
            <v>0</v>
          </cell>
          <cell r="G104">
            <v>0</v>
          </cell>
          <cell r="H104">
            <v>0</v>
          </cell>
          <cell r="I104">
            <v>0.64500000000000002</v>
          </cell>
          <cell r="J104">
            <v>0</v>
          </cell>
          <cell r="K104">
            <v>0</v>
          </cell>
          <cell r="L104">
            <v>0</v>
          </cell>
          <cell r="M104">
            <v>0</v>
          </cell>
          <cell r="N104">
            <v>0</v>
          </cell>
          <cell r="O104">
            <v>0</v>
          </cell>
          <cell r="P104">
            <v>0</v>
          </cell>
          <cell r="Q104">
            <v>0</v>
          </cell>
          <cell r="R104">
            <v>1.5429999999999999</v>
          </cell>
          <cell r="S104">
            <v>0</v>
          </cell>
          <cell r="T104">
            <v>0</v>
          </cell>
          <cell r="U104">
            <v>0</v>
          </cell>
          <cell r="V104">
            <v>0</v>
          </cell>
          <cell r="W104">
            <v>0</v>
          </cell>
          <cell r="X104">
            <v>0.29399999999999998</v>
          </cell>
          <cell r="Y104">
            <v>0</v>
          </cell>
          <cell r="Z104">
            <v>0</v>
          </cell>
          <cell r="AA104">
            <v>0</v>
          </cell>
          <cell r="AB104">
            <v>0</v>
          </cell>
          <cell r="AC104">
            <v>0</v>
          </cell>
          <cell r="AD104">
            <v>0</v>
          </cell>
          <cell r="AE104">
            <v>0</v>
          </cell>
          <cell r="AF104">
            <v>0</v>
          </cell>
          <cell r="AG104">
            <v>14.8</v>
          </cell>
          <cell r="AH104">
            <v>17.282</v>
          </cell>
          <cell r="AK104">
            <v>17.282</v>
          </cell>
          <cell r="AM104">
            <v>17.282</v>
          </cell>
          <cell r="AP104">
            <v>0</v>
          </cell>
        </row>
        <row r="105">
          <cell r="B105" t="str">
            <v>Älmhult</v>
          </cell>
          <cell r="C105">
            <v>0</v>
          </cell>
          <cell r="D105">
            <v>0</v>
          </cell>
          <cell r="E105">
            <v>0</v>
          </cell>
          <cell r="F105">
            <v>0</v>
          </cell>
          <cell r="G105">
            <v>0</v>
          </cell>
          <cell r="H105">
            <v>0</v>
          </cell>
          <cell r="I105">
            <v>2.1680000000000001</v>
          </cell>
          <cell r="J105">
            <v>0</v>
          </cell>
          <cell r="K105">
            <v>0</v>
          </cell>
          <cell r="L105">
            <v>0</v>
          </cell>
          <cell r="M105">
            <v>0</v>
          </cell>
          <cell r="N105">
            <v>0</v>
          </cell>
          <cell r="O105">
            <v>0</v>
          </cell>
          <cell r="P105">
            <v>0</v>
          </cell>
          <cell r="Q105">
            <v>0</v>
          </cell>
          <cell r="R105">
            <v>5.4850000000000003</v>
          </cell>
          <cell r="S105">
            <v>36.549999999999997</v>
          </cell>
          <cell r="T105">
            <v>28.15</v>
          </cell>
          <cell r="U105">
            <v>0</v>
          </cell>
          <cell r="V105">
            <v>0</v>
          </cell>
          <cell r="W105">
            <v>0</v>
          </cell>
          <cell r="X105">
            <v>1.528</v>
          </cell>
          <cell r="Y105">
            <v>10.1</v>
          </cell>
          <cell r="Z105">
            <v>0</v>
          </cell>
          <cell r="AA105">
            <v>0</v>
          </cell>
          <cell r="AB105">
            <v>0</v>
          </cell>
          <cell r="AC105">
            <v>0</v>
          </cell>
          <cell r="AD105">
            <v>0</v>
          </cell>
          <cell r="AE105">
            <v>1.4</v>
          </cell>
          <cell r="AF105">
            <v>0.9</v>
          </cell>
          <cell r="AG105">
            <v>0</v>
          </cell>
          <cell r="AH105">
            <v>86.281000000000006</v>
          </cell>
          <cell r="AK105">
            <v>86.281000000000006</v>
          </cell>
          <cell r="AM105">
            <v>86.281000000000006</v>
          </cell>
          <cell r="AP105">
            <v>0</v>
          </cell>
        </row>
        <row r="106">
          <cell r="B106" t="str">
            <v>Österåker</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K106">
            <v>0</v>
          </cell>
          <cell r="AM106">
            <v>0</v>
          </cell>
          <cell r="AP106">
            <v>0</v>
          </cell>
        </row>
        <row r="107">
          <cell r="B107" t="str">
            <v>Eda</v>
          </cell>
          <cell r="C107">
            <v>0</v>
          </cell>
          <cell r="D107">
            <v>10.235300000000001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0.22800000000000001</v>
          </cell>
          <cell r="Y107">
            <v>0</v>
          </cell>
          <cell r="Z107">
            <v>0</v>
          </cell>
          <cell r="AA107">
            <v>0</v>
          </cell>
          <cell r="AB107">
            <v>0</v>
          </cell>
          <cell r="AC107">
            <v>0</v>
          </cell>
          <cell r="AD107">
            <v>0</v>
          </cell>
          <cell r="AE107">
            <v>0</v>
          </cell>
          <cell r="AF107">
            <v>0</v>
          </cell>
          <cell r="AG107">
            <v>0</v>
          </cell>
          <cell r="AH107">
            <v>10.4633</v>
          </cell>
          <cell r="AK107">
            <v>10.4633</v>
          </cell>
          <cell r="AM107">
            <v>10.4633</v>
          </cell>
          <cell r="AP107">
            <v>0</v>
          </cell>
        </row>
        <row r="108">
          <cell r="B108" t="str">
            <v>Eksjö</v>
          </cell>
          <cell r="C108">
            <v>0</v>
          </cell>
          <cell r="D108">
            <v>82.342500000000001</v>
          </cell>
          <cell r="E108">
            <v>0</v>
          </cell>
          <cell r="F108">
            <v>2.88</v>
          </cell>
          <cell r="G108">
            <v>0</v>
          </cell>
          <cell r="H108">
            <v>0</v>
          </cell>
          <cell r="I108">
            <v>0.22</v>
          </cell>
          <cell r="J108">
            <v>0</v>
          </cell>
          <cell r="K108">
            <v>0</v>
          </cell>
          <cell r="L108">
            <v>0</v>
          </cell>
          <cell r="M108">
            <v>0</v>
          </cell>
          <cell r="N108">
            <v>0</v>
          </cell>
          <cell r="O108">
            <v>0</v>
          </cell>
          <cell r="P108">
            <v>24.372</v>
          </cell>
          <cell r="Q108">
            <v>12.186</v>
          </cell>
          <cell r="R108">
            <v>0</v>
          </cell>
          <cell r="S108">
            <v>2.88</v>
          </cell>
          <cell r="T108">
            <v>28.82</v>
          </cell>
          <cell r="U108">
            <v>0</v>
          </cell>
          <cell r="V108">
            <v>0</v>
          </cell>
          <cell r="W108">
            <v>0</v>
          </cell>
          <cell r="X108">
            <v>3.1793399999999998</v>
          </cell>
          <cell r="Y108">
            <v>0</v>
          </cell>
          <cell r="Z108">
            <v>0</v>
          </cell>
          <cell r="AA108">
            <v>0</v>
          </cell>
          <cell r="AB108">
            <v>0</v>
          </cell>
          <cell r="AC108">
            <v>0</v>
          </cell>
          <cell r="AD108">
            <v>0</v>
          </cell>
          <cell r="AE108">
            <v>0</v>
          </cell>
          <cell r="AF108">
            <v>0</v>
          </cell>
          <cell r="AG108">
            <v>1.38706</v>
          </cell>
          <cell r="AH108">
            <v>146.08089999999999</v>
          </cell>
          <cell r="AK108">
            <v>133.89489999999998</v>
          </cell>
          <cell r="AM108">
            <v>133.89489999999998</v>
          </cell>
          <cell r="AP108">
            <v>0</v>
          </cell>
        </row>
        <row r="109">
          <cell r="B109" t="str">
            <v>Ingatorp</v>
          </cell>
          <cell r="C109">
            <v>0</v>
          </cell>
          <cell r="D109">
            <v>0</v>
          </cell>
          <cell r="E109">
            <v>0</v>
          </cell>
          <cell r="F109">
            <v>1.59</v>
          </cell>
          <cell r="G109">
            <v>0</v>
          </cell>
          <cell r="H109">
            <v>0</v>
          </cell>
          <cell r="I109">
            <v>7.9000000000000001E-2</v>
          </cell>
          <cell r="J109">
            <v>0</v>
          </cell>
          <cell r="K109">
            <v>0</v>
          </cell>
          <cell r="L109">
            <v>0</v>
          </cell>
          <cell r="M109">
            <v>0</v>
          </cell>
          <cell r="N109">
            <v>0</v>
          </cell>
          <cell r="O109">
            <v>0</v>
          </cell>
          <cell r="P109">
            <v>0</v>
          </cell>
          <cell r="Q109">
            <v>0</v>
          </cell>
          <cell r="R109">
            <v>0</v>
          </cell>
          <cell r="S109">
            <v>1.59</v>
          </cell>
          <cell r="T109">
            <v>1.59</v>
          </cell>
          <cell r="U109">
            <v>0</v>
          </cell>
          <cell r="V109">
            <v>0</v>
          </cell>
          <cell r="W109">
            <v>0</v>
          </cell>
          <cell r="X109">
            <v>8.8800000000000004E-2</v>
          </cell>
          <cell r="Y109">
            <v>0</v>
          </cell>
          <cell r="Z109">
            <v>0</v>
          </cell>
          <cell r="AA109">
            <v>0</v>
          </cell>
          <cell r="AB109">
            <v>0</v>
          </cell>
          <cell r="AC109">
            <v>0</v>
          </cell>
          <cell r="AD109">
            <v>0</v>
          </cell>
          <cell r="AE109">
            <v>0</v>
          </cell>
          <cell r="AF109">
            <v>0</v>
          </cell>
          <cell r="AG109">
            <v>0</v>
          </cell>
          <cell r="AH109">
            <v>4.9378000000000002</v>
          </cell>
          <cell r="AK109">
            <v>4.9378000000000002</v>
          </cell>
          <cell r="AM109">
            <v>4.9378000000000002</v>
          </cell>
          <cell r="AP109">
            <v>0</v>
          </cell>
        </row>
        <row r="110">
          <cell r="B110" t="str">
            <v>Mariannelund</v>
          </cell>
          <cell r="C110">
            <v>0</v>
          </cell>
          <cell r="D110">
            <v>0</v>
          </cell>
          <cell r="E110">
            <v>0</v>
          </cell>
          <cell r="F110">
            <v>7.37</v>
          </cell>
          <cell r="G110">
            <v>0</v>
          </cell>
          <cell r="H110">
            <v>0</v>
          </cell>
          <cell r="I110">
            <v>0.11</v>
          </cell>
          <cell r="J110">
            <v>0</v>
          </cell>
          <cell r="K110">
            <v>0</v>
          </cell>
          <cell r="L110">
            <v>0</v>
          </cell>
          <cell r="M110">
            <v>0</v>
          </cell>
          <cell r="N110">
            <v>0</v>
          </cell>
          <cell r="O110">
            <v>0</v>
          </cell>
          <cell r="P110">
            <v>0</v>
          </cell>
          <cell r="Q110">
            <v>0</v>
          </cell>
          <cell r="R110">
            <v>0</v>
          </cell>
          <cell r="S110">
            <v>7.37</v>
          </cell>
          <cell r="T110">
            <v>7.37</v>
          </cell>
          <cell r="U110">
            <v>0</v>
          </cell>
          <cell r="V110">
            <v>0</v>
          </cell>
          <cell r="W110">
            <v>0</v>
          </cell>
          <cell r="X110">
            <v>0.43931999999999999</v>
          </cell>
          <cell r="Y110">
            <v>0</v>
          </cell>
          <cell r="Z110">
            <v>0</v>
          </cell>
          <cell r="AA110">
            <v>0</v>
          </cell>
          <cell r="AB110">
            <v>0</v>
          </cell>
          <cell r="AC110">
            <v>0</v>
          </cell>
          <cell r="AD110">
            <v>0</v>
          </cell>
          <cell r="AE110">
            <v>0</v>
          </cell>
          <cell r="AF110">
            <v>0</v>
          </cell>
          <cell r="AG110">
            <v>0</v>
          </cell>
          <cell r="AH110">
            <v>22.659320000000001</v>
          </cell>
          <cell r="AK110">
            <v>22.659320000000001</v>
          </cell>
          <cell r="AM110">
            <v>22.659320000000001</v>
          </cell>
          <cell r="AP110">
            <v>0</v>
          </cell>
        </row>
        <row r="111">
          <cell r="B111" t="str">
            <v>Eksta</v>
          </cell>
          <cell r="C111">
            <v>0</v>
          </cell>
          <cell r="D111">
            <v>0</v>
          </cell>
          <cell r="E111">
            <v>0</v>
          </cell>
          <cell r="F111">
            <v>0</v>
          </cell>
          <cell r="G111">
            <v>0</v>
          </cell>
          <cell r="H111">
            <v>0.42799999999999999</v>
          </cell>
          <cell r="I111">
            <v>2.7120000000000002</v>
          </cell>
          <cell r="J111">
            <v>0</v>
          </cell>
          <cell r="K111">
            <v>0</v>
          </cell>
          <cell r="L111">
            <v>0</v>
          </cell>
          <cell r="M111">
            <v>0</v>
          </cell>
          <cell r="N111">
            <v>0</v>
          </cell>
          <cell r="O111">
            <v>0</v>
          </cell>
          <cell r="P111">
            <v>0</v>
          </cell>
          <cell r="Q111">
            <v>0</v>
          </cell>
          <cell r="R111">
            <v>0</v>
          </cell>
          <cell r="S111">
            <v>0</v>
          </cell>
          <cell r="T111">
            <v>1.831</v>
          </cell>
          <cell r="U111">
            <v>0</v>
          </cell>
          <cell r="V111">
            <v>0</v>
          </cell>
          <cell r="W111">
            <v>0</v>
          </cell>
          <cell r="X111">
            <v>1.0130999999999999</v>
          </cell>
          <cell r="Y111">
            <v>13.712</v>
          </cell>
          <cell r="Z111">
            <v>18.635000000000002</v>
          </cell>
          <cell r="AA111">
            <v>0</v>
          </cell>
          <cell r="AB111">
            <v>5.3999999999999999E-2</v>
          </cell>
          <cell r="AC111">
            <v>0.19700000000000001</v>
          </cell>
          <cell r="AD111">
            <v>14.808199999999999</v>
          </cell>
          <cell r="AE111">
            <v>0</v>
          </cell>
          <cell r="AF111">
            <v>0.48299999999999998</v>
          </cell>
          <cell r="AG111">
            <v>0</v>
          </cell>
          <cell r="AH111">
            <v>53.873300000000008</v>
          </cell>
          <cell r="AK111">
            <v>53.873300000000008</v>
          </cell>
          <cell r="AM111">
            <v>53.8733</v>
          </cell>
          <cell r="AP111">
            <v>0</v>
          </cell>
        </row>
        <row r="112">
          <cell r="B112" t="str">
            <v>Alfta</v>
          </cell>
          <cell r="C112">
            <v>0</v>
          </cell>
          <cell r="D112">
            <v>0</v>
          </cell>
          <cell r="E112">
            <v>0</v>
          </cell>
          <cell r="F112">
            <v>6.2149999999999999</v>
          </cell>
          <cell r="G112">
            <v>0</v>
          </cell>
          <cell r="H112">
            <v>0</v>
          </cell>
          <cell r="I112">
            <v>1.1559999999999999</v>
          </cell>
          <cell r="J112">
            <v>0</v>
          </cell>
          <cell r="K112">
            <v>0</v>
          </cell>
          <cell r="L112">
            <v>0</v>
          </cell>
          <cell r="M112">
            <v>0</v>
          </cell>
          <cell r="N112">
            <v>0</v>
          </cell>
          <cell r="O112">
            <v>0</v>
          </cell>
          <cell r="P112">
            <v>2.52</v>
          </cell>
          <cell r="Q112">
            <v>1.26</v>
          </cell>
          <cell r="R112">
            <v>0</v>
          </cell>
          <cell r="S112">
            <v>0</v>
          </cell>
          <cell r="T112">
            <v>0</v>
          </cell>
          <cell r="U112">
            <v>0</v>
          </cell>
          <cell r="V112">
            <v>0</v>
          </cell>
          <cell r="W112">
            <v>0</v>
          </cell>
          <cell r="X112">
            <v>0.36699999999999999</v>
          </cell>
          <cell r="Y112">
            <v>0</v>
          </cell>
          <cell r="Z112">
            <v>0</v>
          </cell>
          <cell r="AA112">
            <v>0</v>
          </cell>
          <cell r="AB112">
            <v>0</v>
          </cell>
          <cell r="AC112">
            <v>0</v>
          </cell>
          <cell r="AD112">
            <v>0</v>
          </cell>
          <cell r="AE112">
            <v>0</v>
          </cell>
          <cell r="AF112">
            <v>0</v>
          </cell>
          <cell r="AG112">
            <v>12.309699999999999</v>
          </cell>
          <cell r="AH112">
            <v>22.567699999999999</v>
          </cell>
          <cell r="AK112">
            <v>21.307699999999997</v>
          </cell>
          <cell r="AM112">
            <v>21.307700000000001</v>
          </cell>
          <cell r="AP112">
            <v>0</v>
          </cell>
        </row>
        <row r="113">
          <cell r="B113" t="str">
            <v>Edsbyn</v>
          </cell>
          <cell r="C113">
            <v>0</v>
          </cell>
          <cell r="D113">
            <v>0</v>
          </cell>
          <cell r="E113">
            <v>0</v>
          </cell>
          <cell r="F113">
            <v>0</v>
          </cell>
          <cell r="G113">
            <v>0</v>
          </cell>
          <cell r="H113">
            <v>0</v>
          </cell>
          <cell r="I113">
            <v>0.44600000000000001</v>
          </cell>
          <cell r="J113">
            <v>0</v>
          </cell>
          <cell r="K113">
            <v>0</v>
          </cell>
          <cell r="L113">
            <v>0</v>
          </cell>
          <cell r="M113">
            <v>0</v>
          </cell>
          <cell r="N113">
            <v>0</v>
          </cell>
          <cell r="O113">
            <v>0</v>
          </cell>
          <cell r="P113">
            <v>0</v>
          </cell>
          <cell r="Q113">
            <v>0</v>
          </cell>
          <cell r="R113">
            <v>2.2919999999999998</v>
          </cell>
          <cell r="S113">
            <v>0</v>
          </cell>
          <cell r="T113">
            <v>0</v>
          </cell>
          <cell r="U113">
            <v>0</v>
          </cell>
          <cell r="V113">
            <v>0</v>
          </cell>
          <cell r="W113">
            <v>0</v>
          </cell>
          <cell r="X113">
            <v>0.17399999999999999</v>
          </cell>
          <cell r="Y113">
            <v>0</v>
          </cell>
          <cell r="Z113">
            <v>0</v>
          </cell>
          <cell r="AA113">
            <v>0</v>
          </cell>
          <cell r="AB113">
            <v>0</v>
          </cell>
          <cell r="AC113">
            <v>0</v>
          </cell>
          <cell r="AD113">
            <v>0</v>
          </cell>
          <cell r="AE113">
            <v>0</v>
          </cell>
          <cell r="AF113">
            <v>0</v>
          </cell>
          <cell r="AG113">
            <v>40.686500000000002</v>
          </cell>
          <cell r="AH113">
            <v>43.598500000000001</v>
          </cell>
          <cell r="AK113">
            <v>43.598500000000001</v>
          </cell>
          <cell r="AM113">
            <v>43.598500000000001</v>
          </cell>
          <cell r="AP113">
            <v>0</v>
          </cell>
        </row>
        <row r="114">
          <cell r="B114" t="str">
            <v>Algutsboda</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K114">
            <v>0</v>
          </cell>
          <cell r="AM114">
            <v>0</v>
          </cell>
          <cell r="AP114">
            <v>0</v>
          </cell>
        </row>
        <row r="115">
          <cell r="B115" t="str">
            <v>Broakulla</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K115">
            <v>0</v>
          </cell>
          <cell r="AM115">
            <v>0</v>
          </cell>
          <cell r="AP115">
            <v>0</v>
          </cell>
        </row>
        <row r="116">
          <cell r="B116" t="str">
            <v>Emmaboda</v>
          </cell>
          <cell r="C116">
            <v>0</v>
          </cell>
          <cell r="D116">
            <v>0</v>
          </cell>
          <cell r="E116">
            <v>0</v>
          </cell>
          <cell r="F116">
            <v>0</v>
          </cell>
          <cell r="G116">
            <v>0</v>
          </cell>
          <cell r="H116">
            <v>0</v>
          </cell>
          <cell r="I116">
            <v>1.1200000000000001</v>
          </cell>
          <cell r="J116">
            <v>0</v>
          </cell>
          <cell r="K116">
            <v>0</v>
          </cell>
          <cell r="L116">
            <v>0</v>
          </cell>
          <cell r="M116">
            <v>0</v>
          </cell>
          <cell r="N116">
            <v>0</v>
          </cell>
          <cell r="O116">
            <v>0</v>
          </cell>
          <cell r="P116">
            <v>16.399999999999999</v>
          </cell>
          <cell r="Q116">
            <v>8.1999999999999993</v>
          </cell>
          <cell r="R116">
            <v>0</v>
          </cell>
          <cell r="S116">
            <v>4.5599999999999996</v>
          </cell>
          <cell r="T116">
            <v>0</v>
          </cell>
          <cell r="U116">
            <v>0</v>
          </cell>
          <cell r="V116">
            <v>0</v>
          </cell>
          <cell r="W116">
            <v>0</v>
          </cell>
          <cell r="X116">
            <v>1.6</v>
          </cell>
          <cell r="Y116">
            <v>0</v>
          </cell>
          <cell r="Z116">
            <v>1.51</v>
          </cell>
          <cell r="AA116">
            <v>0</v>
          </cell>
          <cell r="AB116">
            <v>0</v>
          </cell>
          <cell r="AC116">
            <v>0</v>
          </cell>
          <cell r="AD116">
            <v>0</v>
          </cell>
          <cell r="AE116">
            <v>0</v>
          </cell>
          <cell r="AF116">
            <v>0</v>
          </cell>
          <cell r="AG116">
            <v>53.71</v>
          </cell>
          <cell r="AH116">
            <v>78.900000000000006</v>
          </cell>
          <cell r="AK116">
            <v>70.7</v>
          </cell>
          <cell r="AM116">
            <v>70.699999999999989</v>
          </cell>
          <cell r="AP116">
            <v>0</v>
          </cell>
        </row>
        <row r="117">
          <cell r="B117" t="str">
            <v>Långasjö</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K117">
            <v>0</v>
          </cell>
          <cell r="AM117">
            <v>0</v>
          </cell>
          <cell r="AP117">
            <v>0</v>
          </cell>
        </row>
        <row r="118">
          <cell r="B118" t="str">
            <v>Vissefjärda</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K118">
            <v>0</v>
          </cell>
          <cell r="AM118">
            <v>0</v>
          </cell>
          <cell r="AP118">
            <v>0</v>
          </cell>
        </row>
        <row r="119">
          <cell r="B119" t="str">
            <v>Enköping</v>
          </cell>
          <cell r="C119">
            <v>0</v>
          </cell>
          <cell r="D119">
            <v>0</v>
          </cell>
          <cell r="E119">
            <v>0</v>
          </cell>
          <cell r="F119">
            <v>1.0235399999999999</v>
          </cell>
          <cell r="G119">
            <v>0</v>
          </cell>
          <cell r="H119">
            <v>0</v>
          </cell>
          <cell r="I119">
            <v>4.5916600000000001</v>
          </cell>
          <cell r="J119">
            <v>0</v>
          </cell>
          <cell r="K119">
            <v>0</v>
          </cell>
          <cell r="L119">
            <v>67.297700000000006</v>
          </cell>
          <cell r="M119">
            <v>5.5992600000000001</v>
          </cell>
          <cell r="N119">
            <v>0</v>
          </cell>
          <cell r="O119">
            <v>75.741900000000001</v>
          </cell>
          <cell r="P119">
            <v>0</v>
          </cell>
          <cell r="Q119">
            <v>0</v>
          </cell>
          <cell r="R119">
            <v>0</v>
          </cell>
          <cell r="S119">
            <v>0.51176999999999995</v>
          </cell>
          <cell r="T119">
            <v>22.0061</v>
          </cell>
          <cell r="U119">
            <v>0</v>
          </cell>
          <cell r="V119">
            <v>0</v>
          </cell>
          <cell r="W119">
            <v>0</v>
          </cell>
          <cell r="X119">
            <v>6.5992600000000001</v>
          </cell>
          <cell r="Y119">
            <v>0</v>
          </cell>
          <cell r="Z119">
            <v>24</v>
          </cell>
          <cell r="AA119">
            <v>0</v>
          </cell>
          <cell r="AB119">
            <v>0</v>
          </cell>
          <cell r="AC119">
            <v>0</v>
          </cell>
          <cell r="AD119">
            <v>9.6710499999999993</v>
          </cell>
          <cell r="AE119">
            <v>0</v>
          </cell>
          <cell r="AF119">
            <v>0</v>
          </cell>
          <cell r="AG119">
            <v>0</v>
          </cell>
          <cell r="AH119">
            <v>217.04224000000002</v>
          </cell>
          <cell r="AK119">
            <v>211.44298000000003</v>
          </cell>
          <cell r="AM119">
            <v>211.44298000000003</v>
          </cell>
          <cell r="AP119">
            <v>0</v>
          </cell>
        </row>
        <row r="120">
          <cell r="B120" t="str">
            <v>Bollstabruk</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5.9</v>
          </cell>
          <cell r="S120">
            <v>0</v>
          </cell>
          <cell r="T120">
            <v>0</v>
          </cell>
          <cell r="U120">
            <v>0</v>
          </cell>
          <cell r="V120">
            <v>0</v>
          </cell>
          <cell r="W120">
            <v>0</v>
          </cell>
          <cell r="X120">
            <v>0.14699999999999999</v>
          </cell>
          <cell r="Y120">
            <v>0</v>
          </cell>
          <cell r="Z120">
            <v>0</v>
          </cell>
          <cell r="AA120">
            <v>0</v>
          </cell>
          <cell r="AB120">
            <v>0</v>
          </cell>
          <cell r="AC120">
            <v>0</v>
          </cell>
          <cell r="AD120">
            <v>0</v>
          </cell>
          <cell r="AE120">
            <v>0</v>
          </cell>
          <cell r="AF120">
            <v>0</v>
          </cell>
          <cell r="AG120">
            <v>0</v>
          </cell>
          <cell r="AH120">
            <v>6.0470000000000006</v>
          </cell>
          <cell r="AK120">
            <v>6.0470000000000006</v>
          </cell>
          <cell r="AM120">
            <v>6.0470000000000006</v>
          </cell>
          <cell r="AP120">
            <v>0</v>
          </cell>
        </row>
        <row r="121">
          <cell r="B121" t="str">
            <v>Friggesund</v>
          </cell>
          <cell r="C121">
            <v>0</v>
          </cell>
          <cell r="D121">
            <v>0</v>
          </cell>
          <cell r="E121">
            <v>0</v>
          </cell>
          <cell r="F121">
            <v>0</v>
          </cell>
          <cell r="G121">
            <v>0</v>
          </cell>
          <cell r="H121">
            <v>0</v>
          </cell>
          <cell r="I121">
            <v>1.1299999999999999</v>
          </cell>
          <cell r="J121">
            <v>0</v>
          </cell>
          <cell r="K121">
            <v>0</v>
          </cell>
          <cell r="L121">
            <v>0</v>
          </cell>
          <cell r="M121">
            <v>0</v>
          </cell>
          <cell r="N121">
            <v>0</v>
          </cell>
          <cell r="O121">
            <v>0</v>
          </cell>
          <cell r="P121">
            <v>0</v>
          </cell>
          <cell r="Q121">
            <v>0</v>
          </cell>
          <cell r="R121">
            <v>0</v>
          </cell>
          <cell r="S121">
            <v>0</v>
          </cell>
          <cell r="T121">
            <v>5.15</v>
          </cell>
          <cell r="U121">
            <v>0</v>
          </cell>
          <cell r="V121">
            <v>0</v>
          </cell>
          <cell r="W121">
            <v>0</v>
          </cell>
          <cell r="X121">
            <v>9.8100000000000007E-2</v>
          </cell>
          <cell r="Y121">
            <v>0</v>
          </cell>
          <cell r="Z121">
            <v>0</v>
          </cell>
          <cell r="AA121">
            <v>0</v>
          </cell>
          <cell r="AB121">
            <v>0</v>
          </cell>
          <cell r="AC121">
            <v>0</v>
          </cell>
          <cell r="AD121">
            <v>0</v>
          </cell>
          <cell r="AE121">
            <v>0</v>
          </cell>
          <cell r="AF121">
            <v>0</v>
          </cell>
          <cell r="AG121">
            <v>0</v>
          </cell>
          <cell r="AH121">
            <v>6.3780999999999999</v>
          </cell>
          <cell r="AK121">
            <v>6.3780999999999999</v>
          </cell>
          <cell r="AM121">
            <v>6.3780999999999999</v>
          </cell>
          <cell r="AP121">
            <v>0</v>
          </cell>
        </row>
        <row r="122">
          <cell r="B122" t="str">
            <v>Funäsdalen</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8.89</v>
          </cell>
          <cell r="T122">
            <v>0</v>
          </cell>
          <cell r="U122">
            <v>0</v>
          </cell>
          <cell r="V122">
            <v>0</v>
          </cell>
          <cell r="W122">
            <v>0</v>
          </cell>
          <cell r="X122">
            <v>0.14853</v>
          </cell>
          <cell r="Y122">
            <v>0</v>
          </cell>
          <cell r="Z122">
            <v>0.09</v>
          </cell>
          <cell r="AA122">
            <v>0</v>
          </cell>
          <cell r="AB122">
            <v>0</v>
          </cell>
          <cell r="AC122">
            <v>0</v>
          </cell>
          <cell r="AD122">
            <v>0</v>
          </cell>
          <cell r="AE122">
            <v>0</v>
          </cell>
          <cell r="AF122">
            <v>0</v>
          </cell>
          <cell r="AG122">
            <v>0</v>
          </cell>
          <cell r="AH122">
            <v>9.1285299999999996</v>
          </cell>
          <cell r="AK122">
            <v>9.1285299999999996</v>
          </cell>
          <cell r="AM122">
            <v>9.1285299999999996</v>
          </cell>
          <cell r="AP122">
            <v>0</v>
          </cell>
        </row>
        <row r="123">
          <cell r="B123" t="str">
            <v>Hede</v>
          </cell>
          <cell r="C123">
            <v>0</v>
          </cell>
          <cell r="D123">
            <v>0</v>
          </cell>
          <cell r="E123">
            <v>0</v>
          </cell>
          <cell r="F123">
            <v>0</v>
          </cell>
          <cell r="G123">
            <v>0</v>
          </cell>
          <cell r="H123">
            <v>0</v>
          </cell>
          <cell r="I123">
            <v>1.1100000000000001</v>
          </cell>
          <cell r="J123">
            <v>0</v>
          </cell>
          <cell r="K123">
            <v>0</v>
          </cell>
          <cell r="L123">
            <v>0</v>
          </cell>
          <cell r="M123">
            <v>0</v>
          </cell>
          <cell r="N123">
            <v>0</v>
          </cell>
          <cell r="O123">
            <v>0</v>
          </cell>
          <cell r="P123">
            <v>0</v>
          </cell>
          <cell r="Q123">
            <v>0</v>
          </cell>
          <cell r="R123">
            <v>0</v>
          </cell>
          <cell r="S123">
            <v>9.24</v>
          </cell>
          <cell r="T123">
            <v>5.89</v>
          </cell>
          <cell r="U123">
            <v>0</v>
          </cell>
          <cell r="V123">
            <v>0</v>
          </cell>
          <cell r="W123">
            <v>0</v>
          </cell>
          <cell r="X123">
            <v>0.22500000000000001</v>
          </cell>
          <cell r="Y123">
            <v>0</v>
          </cell>
          <cell r="Z123">
            <v>0</v>
          </cell>
          <cell r="AA123">
            <v>0</v>
          </cell>
          <cell r="AB123">
            <v>0</v>
          </cell>
          <cell r="AC123">
            <v>0</v>
          </cell>
          <cell r="AD123">
            <v>0</v>
          </cell>
          <cell r="AE123">
            <v>0</v>
          </cell>
          <cell r="AF123">
            <v>0</v>
          </cell>
          <cell r="AG123">
            <v>0</v>
          </cell>
          <cell r="AH123">
            <v>16.465</v>
          </cell>
          <cell r="AK123">
            <v>16.465</v>
          </cell>
          <cell r="AM123">
            <v>16.465</v>
          </cell>
          <cell r="AP123">
            <v>0</v>
          </cell>
        </row>
        <row r="124">
          <cell r="B124" t="str">
            <v>Långsele</v>
          </cell>
          <cell r="C124">
            <v>0</v>
          </cell>
          <cell r="D124">
            <v>0</v>
          </cell>
          <cell r="E124">
            <v>0</v>
          </cell>
          <cell r="F124">
            <v>0</v>
          </cell>
          <cell r="G124">
            <v>0</v>
          </cell>
          <cell r="H124">
            <v>0.3</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0.11436</v>
          </cell>
          <cell r="Y124">
            <v>0</v>
          </cell>
          <cell r="Z124">
            <v>4.51</v>
          </cell>
          <cell r="AA124">
            <v>0</v>
          </cell>
          <cell r="AB124">
            <v>0</v>
          </cell>
          <cell r="AC124">
            <v>0</v>
          </cell>
          <cell r="AD124">
            <v>0</v>
          </cell>
          <cell r="AE124">
            <v>0</v>
          </cell>
          <cell r="AF124">
            <v>0</v>
          </cell>
          <cell r="AG124">
            <v>0</v>
          </cell>
          <cell r="AH124">
            <v>4.9243600000000001</v>
          </cell>
          <cell r="AK124">
            <v>4.9243600000000001</v>
          </cell>
          <cell r="AM124">
            <v>4.9243599999999992</v>
          </cell>
          <cell r="AP124">
            <v>0</v>
          </cell>
        </row>
        <row r="125">
          <cell r="B125" t="str">
            <v>Näsåker</v>
          </cell>
          <cell r="C125">
            <v>0</v>
          </cell>
          <cell r="D125">
            <v>0</v>
          </cell>
          <cell r="E125">
            <v>0</v>
          </cell>
          <cell r="F125">
            <v>0</v>
          </cell>
          <cell r="G125">
            <v>0</v>
          </cell>
          <cell r="H125">
            <v>0.05</v>
          </cell>
          <cell r="I125">
            <v>0.69</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5.697E-2</v>
          </cell>
          <cell r="Y125">
            <v>0</v>
          </cell>
          <cell r="Z125">
            <v>2.04</v>
          </cell>
          <cell r="AA125">
            <v>0</v>
          </cell>
          <cell r="AB125">
            <v>0</v>
          </cell>
          <cell r="AC125">
            <v>0</v>
          </cell>
          <cell r="AD125">
            <v>0</v>
          </cell>
          <cell r="AE125">
            <v>0</v>
          </cell>
          <cell r="AF125">
            <v>0</v>
          </cell>
          <cell r="AG125">
            <v>0</v>
          </cell>
          <cell r="AH125">
            <v>2.83697</v>
          </cell>
          <cell r="AK125">
            <v>2.83697</v>
          </cell>
          <cell r="AM125">
            <v>2.83697</v>
          </cell>
          <cell r="AP125">
            <v>0</v>
          </cell>
        </row>
        <row r="126">
          <cell r="B126" t="str">
            <v>Ramsele</v>
          </cell>
          <cell r="C126">
            <v>0</v>
          </cell>
          <cell r="D126">
            <v>0</v>
          </cell>
          <cell r="E126">
            <v>0</v>
          </cell>
          <cell r="F126">
            <v>0</v>
          </cell>
          <cell r="G126">
            <v>0</v>
          </cell>
          <cell r="H126">
            <v>0.3</v>
          </cell>
          <cell r="I126">
            <v>0</v>
          </cell>
          <cell r="J126">
            <v>0</v>
          </cell>
          <cell r="K126">
            <v>0</v>
          </cell>
          <cell r="L126">
            <v>0</v>
          </cell>
          <cell r="M126">
            <v>0</v>
          </cell>
          <cell r="N126">
            <v>0</v>
          </cell>
          <cell r="O126">
            <v>0</v>
          </cell>
          <cell r="P126">
            <v>0</v>
          </cell>
          <cell r="Q126">
            <v>0</v>
          </cell>
          <cell r="R126">
            <v>0</v>
          </cell>
          <cell r="S126">
            <v>0</v>
          </cell>
          <cell r="T126">
            <v>8.07</v>
          </cell>
          <cell r="U126">
            <v>0</v>
          </cell>
          <cell r="V126">
            <v>0</v>
          </cell>
          <cell r="W126">
            <v>0</v>
          </cell>
          <cell r="X126">
            <v>0.16847999999999999</v>
          </cell>
          <cell r="Y126">
            <v>0</v>
          </cell>
          <cell r="Z126">
            <v>0</v>
          </cell>
          <cell r="AA126">
            <v>0</v>
          </cell>
          <cell r="AB126">
            <v>0</v>
          </cell>
          <cell r="AC126">
            <v>0</v>
          </cell>
          <cell r="AD126">
            <v>0</v>
          </cell>
          <cell r="AE126">
            <v>0</v>
          </cell>
          <cell r="AF126">
            <v>0</v>
          </cell>
          <cell r="AG126">
            <v>0</v>
          </cell>
          <cell r="AH126">
            <v>8.5384800000000016</v>
          </cell>
          <cell r="AK126">
            <v>8.5384800000000016</v>
          </cell>
          <cell r="AM126">
            <v>8.5384800000000016</v>
          </cell>
          <cell r="AP126">
            <v>0</v>
          </cell>
        </row>
        <row r="127">
          <cell r="B127" t="str">
            <v>Eskilstuna-Torshälla</v>
          </cell>
          <cell r="C127">
            <v>0</v>
          </cell>
          <cell r="D127">
            <v>0</v>
          </cell>
          <cell r="E127">
            <v>3.1914199999999999</v>
          </cell>
          <cell r="F127">
            <v>44.913400000000003</v>
          </cell>
          <cell r="G127">
            <v>9.81</v>
          </cell>
          <cell r="H127">
            <v>0</v>
          </cell>
          <cell r="I127">
            <v>1.2963499999999999</v>
          </cell>
          <cell r="J127">
            <v>0</v>
          </cell>
          <cell r="K127">
            <v>13.22</v>
          </cell>
          <cell r="L127">
            <v>514.39599999999996</v>
          </cell>
          <cell r="M127">
            <v>11.219099999999999</v>
          </cell>
          <cell r="N127">
            <v>0</v>
          </cell>
          <cell r="O127">
            <v>0</v>
          </cell>
          <cell r="P127">
            <v>318.77999999999997</v>
          </cell>
          <cell r="Q127">
            <v>159.38999999999999</v>
          </cell>
          <cell r="R127">
            <v>0</v>
          </cell>
          <cell r="S127">
            <v>2.64567</v>
          </cell>
          <cell r="T127">
            <v>0</v>
          </cell>
          <cell r="U127">
            <v>0</v>
          </cell>
          <cell r="V127">
            <v>0</v>
          </cell>
          <cell r="W127">
            <v>0</v>
          </cell>
          <cell r="X127">
            <v>25.299099999999999</v>
          </cell>
          <cell r="Y127">
            <v>0</v>
          </cell>
          <cell r="Z127">
            <v>0</v>
          </cell>
          <cell r="AA127">
            <v>0</v>
          </cell>
          <cell r="AB127">
            <v>0</v>
          </cell>
          <cell r="AC127">
            <v>0</v>
          </cell>
          <cell r="AD127">
            <v>0</v>
          </cell>
          <cell r="AE127">
            <v>0</v>
          </cell>
          <cell r="AF127">
            <v>0</v>
          </cell>
          <cell r="AG127">
            <v>0</v>
          </cell>
          <cell r="AH127">
            <v>944.77103999999997</v>
          </cell>
          <cell r="AK127">
            <v>774.16193999999996</v>
          </cell>
          <cell r="AM127">
            <v>774.16193999999984</v>
          </cell>
          <cell r="AP127">
            <v>0</v>
          </cell>
        </row>
        <row r="128">
          <cell r="B128" t="str">
            <v>Hällbybrunn</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K128">
            <v>0</v>
          </cell>
          <cell r="AM128">
            <v>0</v>
          </cell>
          <cell r="AP128">
            <v>0</v>
          </cell>
        </row>
        <row r="129">
          <cell r="B129" t="str">
            <v>Kvicksund</v>
          </cell>
          <cell r="C129">
            <v>0</v>
          </cell>
          <cell r="D129">
            <v>0</v>
          </cell>
          <cell r="E129">
            <v>0</v>
          </cell>
          <cell r="F129">
            <v>0</v>
          </cell>
          <cell r="G129">
            <v>0</v>
          </cell>
          <cell r="H129">
            <v>0</v>
          </cell>
          <cell r="I129">
            <v>7.0000000000000007E-2</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0.02</v>
          </cell>
          <cell r="Y129">
            <v>0</v>
          </cell>
          <cell r="Z129">
            <v>1.0740000000000001</v>
          </cell>
          <cell r="AA129">
            <v>0</v>
          </cell>
          <cell r="AB129">
            <v>0</v>
          </cell>
          <cell r="AC129">
            <v>0</v>
          </cell>
          <cell r="AD129">
            <v>0</v>
          </cell>
          <cell r="AE129">
            <v>0</v>
          </cell>
          <cell r="AF129">
            <v>0</v>
          </cell>
          <cell r="AG129">
            <v>0</v>
          </cell>
          <cell r="AH129">
            <v>1.1640000000000001</v>
          </cell>
          <cell r="AK129">
            <v>1.1640000000000001</v>
          </cell>
          <cell r="AM129">
            <v>1.1640000000000001</v>
          </cell>
          <cell r="AP129">
            <v>0</v>
          </cell>
        </row>
        <row r="130">
          <cell r="B130" t="str">
            <v>Ärla</v>
          </cell>
          <cell r="C130">
            <v>0</v>
          </cell>
          <cell r="D130">
            <v>0</v>
          </cell>
          <cell r="E130">
            <v>0</v>
          </cell>
          <cell r="F130">
            <v>0</v>
          </cell>
          <cell r="G130">
            <v>2.34</v>
          </cell>
          <cell r="H130">
            <v>0</v>
          </cell>
          <cell r="I130">
            <v>0.112</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0.2</v>
          </cell>
          <cell r="Y130">
            <v>0</v>
          </cell>
          <cell r="Z130">
            <v>5.51</v>
          </cell>
          <cell r="AA130">
            <v>0</v>
          </cell>
          <cell r="AB130">
            <v>0</v>
          </cell>
          <cell r="AC130">
            <v>0</v>
          </cell>
          <cell r="AD130">
            <v>0</v>
          </cell>
          <cell r="AE130">
            <v>0</v>
          </cell>
          <cell r="AF130">
            <v>0</v>
          </cell>
          <cell r="AG130">
            <v>0</v>
          </cell>
          <cell r="AH130">
            <v>8.161999999999999</v>
          </cell>
          <cell r="AK130">
            <v>8.161999999999999</v>
          </cell>
          <cell r="AM130">
            <v>8.161999999999999</v>
          </cell>
          <cell r="AP130">
            <v>0</v>
          </cell>
        </row>
        <row r="131">
          <cell r="B131" t="str">
            <v>Falköping</v>
          </cell>
          <cell r="C131">
            <v>0</v>
          </cell>
          <cell r="D131">
            <v>0</v>
          </cell>
          <cell r="E131">
            <v>0</v>
          </cell>
          <cell r="F131">
            <v>9.9782899999999994</v>
          </cell>
          <cell r="G131">
            <v>7.8380000000000001</v>
          </cell>
          <cell r="H131">
            <v>0</v>
          </cell>
          <cell r="I131">
            <v>0</v>
          </cell>
          <cell r="J131">
            <v>0</v>
          </cell>
          <cell r="K131">
            <v>0</v>
          </cell>
          <cell r="L131">
            <v>49.891100000000002</v>
          </cell>
          <cell r="M131">
            <v>0</v>
          </cell>
          <cell r="N131">
            <v>0</v>
          </cell>
          <cell r="O131">
            <v>0</v>
          </cell>
          <cell r="P131">
            <v>0</v>
          </cell>
          <cell r="Q131">
            <v>0</v>
          </cell>
          <cell r="R131">
            <v>0</v>
          </cell>
          <cell r="S131">
            <v>0</v>
          </cell>
          <cell r="T131">
            <v>39.912799999999997</v>
          </cell>
          <cell r="U131">
            <v>0</v>
          </cell>
          <cell r="V131">
            <v>0</v>
          </cell>
          <cell r="W131">
            <v>0</v>
          </cell>
          <cell r="X131">
            <v>3.3561899999999998</v>
          </cell>
          <cell r="Y131">
            <v>23.405999999999999</v>
          </cell>
          <cell r="Z131">
            <v>0</v>
          </cell>
          <cell r="AA131">
            <v>0</v>
          </cell>
          <cell r="AB131">
            <v>0</v>
          </cell>
          <cell r="AC131">
            <v>0</v>
          </cell>
          <cell r="AD131">
            <v>0</v>
          </cell>
          <cell r="AE131">
            <v>0</v>
          </cell>
          <cell r="AF131">
            <v>0</v>
          </cell>
          <cell r="AG131">
            <v>0</v>
          </cell>
          <cell r="AH131">
            <v>134.38238000000001</v>
          </cell>
          <cell r="AK131">
            <v>134.38238000000001</v>
          </cell>
          <cell r="AM131">
            <v>134.38237999999998</v>
          </cell>
          <cell r="AP131">
            <v>0</v>
          </cell>
        </row>
        <row r="132">
          <cell r="B132" t="str">
            <v>Floby</v>
          </cell>
          <cell r="C132">
            <v>0</v>
          </cell>
          <cell r="D132">
            <v>0</v>
          </cell>
          <cell r="E132">
            <v>0</v>
          </cell>
          <cell r="F132">
            <v>0</v>
          </cell>
          <cell r="G132">
            <v>0.247</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0.17</v>
          </cell>
          <cell r="Y132">
            <v>13.673999999999999</v>
          </cell>
          <cell r="Z132">
            <v>0</v>
          </cell>
          <cell r="AA132">
            <v>0</v>
          </cell>
          <cell r="AB132">
            <v>0</v>
          </cell>
          <cell r="AC132">
            <v>0</v>
          </cell>
          <cell r="AD132">
            <v>0</v>
          </cell>
          <cell r="AE132">
            <v>0</v>
          </cell>
          <cell r="AF132">
            <v>0</v>
          </cell>
          <cell r="AG132">
            <v>0</v>
          </cell>
          <cell r="AH132">
            <v>14.090999999999999</v>
          </cell>
          <cell r="AK132">
            <v>14.090999999999999</v>
          </cell>
          <cell r="AM132">
            <v>14.090999999999999</v>
          </cell>
          <cell r="AP132">
            <v>0</v>
          </cell>
        </row>
        <row r="133">
          <cell r="B133" t="str">
            <v>Stenstorp</v>
          </cell>
          <cell r="C133">
            <v>0</v>
          </cell>
          <cell r="D133">
            <v>0</v>
          </cell>
          <cell r="E133">
            <v>0</v>
          </cell>
          <cell r="F133">
            <v>0</v>
          </cell>
          <cell r="G133">
            <v>0</v>
          </cell>
          <cell r="H133">
            <v>7.3999999999999996E-2</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0.17</v>
          </cell>
          <cell r="Y133">
            <v>0</v>
          </cell>
          <cell r="Z133">
            <v>5.2990000000000004</v>
          </cell>
          <cell r="AA133">
            <v>0</v>
          </cell>
          <cell r="AB133">
            <v>0</v>
          </cell>
          <cell r="AC133">
            <v>0</v>
          </cell>
          <cell r="AD133">
            <v>0</v>
          </cell>
          <cell r="AE133">
            <v>0</v>
          </cell>
          <cell r="AF133">
            <v>0</v>
          </cell>
          <cell r="AG133">
            <v>0</v>
          </cell>
          <cell r="AH133">
            <v>5.5430000000000001</v>
          </cell>
          <cell r="AK133">
            <v>5.5430000000000001</v>
          </cell>
          <cell r="AM133">
            <v>5.5430000000000001</v>
          </cell>
          <cell r="AP133">
            <v>0</v>
          </cell>
        </row>
        <row r="134">
          <cell r="B134" t="str">
            <v>Falkenberg</v>
          </cell>
          <cell r="C134">
            <v>0</v>
          </cell>
          <cell r="D134">
            <v>0</v>
          </cell>
          <cell r="E134">
            <v>0</v>
          </cell>
          <cell r="F134">
            <v>0</v>
          </cell>
          <cell r="G134">
            <v>11.356</v>
          </cell>
          <cell r="H134">
            <v>0</v>
          </cell>
          <cell r="I134">
            <v>0.316</v>
          </cell>
          <cell r="J134">
            <v>0</v>
          </cell>
          <cell r="K134">
            <v>0</v>
          </cell>
          <cell r="L134">
            <v>46.991999999999997</v>
          </cell>
          <cell r="M134">
            <v>0</v>
          </cell>
          <cell r="N134">
            <v>2.5089999999999999</v>
          </cell>
          <cell r="O134">
            <v>0</v>
          </cell>
          <cell r="P134">
            <v>0</v>
          </cell>
          <cell r="Q134">
            <v>0</v>
          </cell>
          <cell r="R134">
            <v>0</v>
          </cell>
          <cell r="S134">
            <v>0</v>
          </cell>
          <cell r="T134">
            <v>27.942</v>
          </cell>
          <cell r="U134">
            <v>0</v>
          </cell>
          <cell r="V134">
            <v>0</v>
          </cell>
          <cell r="W134">
            <v>0</v>
          </cell>
          <cell r="X134">
            <v>1.446</v>
          </cell>
          <cell r="Y134">
            <v>0</v>
          </cell>
          <cell r="Z134">
            <v>0</v>
          </cell>
          <cell r="AA134">
            <v>0</v>
          </cell>
          <cell r="AB134">
            <v>0</v>
          </cell>
          <cell r="AC134">
            <v>0</v>
          </cell>
          <cell r="AD134">
            <v>0</v>
          </cell>
          <cell r="AE134">
            <v>0</v>
          </cell>
          <cell r="AF134">
            <v>0</v>
          </cell>
          <cell r="AG134">
            <v>0</v>
          </cell>
          <cell r="AH134">
            <v>90.561000000000007</v>
          </cell>
          <cell r="AK134">
            <v>90.561000000000007</v>
          </cell>
          <cell r="AM134">
            <v>90.560999999999993</v>
          </cell>
          <cell r="AP134">
            <v>0</v>
          </cell>
        </row>
        <row r="135">
          <cell r="B135" t="str">
            <v>Ullared-närvärme</v>
          </cell>
          <cell r="C135">
            <v>0</v>
          </cell>
          <cell r="D135">
            <v>0</v>
          </cell>
          <cell r="E135">
            <v>0</v>
          </cell>
          <cell r="F135">
            <v>0</v>
          </cell>
          <cell r="G135">
            <v>0</v>
          </cell>
          <cell r="H135">
            <v>0</v>
          </cell>
          <cell r="I135">
            <v>7.8E-2</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3.7999999999999999E-2</v>
          </cell>
          <cell r="Y135">
            <v>0</v>
          </cell>
          <cell r="Z135">
            <v>2.7570000000000001</v>
          </cell>
          <cell r="AA135">
            <v>0</v>
          </cell>
          <cell r="AB135">
            <v>0</v>
          </cell>
          <cell r="AC135">
            <v>0</v>
          </cell>
          <cell r="AD135">
            <v>0</v>
          </cell>
          <cell r="AE135">
            <v>0</v>
          </cell>
          <cell r="AF135">
            <v>0</v>
          </cell>
          <cell r="AG135">
            <v>0</v>
          </cell>
          <cell r="AH135">
            <v>2.8730000000000002</v>
          </cell>
          <cell r="AK135">
            <v>2.8730000000000002</v>
          </cell>
          <cell r="AM135">
            <v>2.8729999999999998</v>
          </cell>
          <cell r="AP135">
            <v>0</v>
          </cell>
        </row>
        <row r="136">
          <cell r="B136" t="str">
            <v>Vessigebro-närvärme</v>
          </cell>
          <cell r="C136">
            <v>0</v>
          </cell>
          <cell r="D136">
            <v>0</v>
          </cell>
          <cell r="E136">
            <v>0</v>
          </cell>
          <cell r="F136">
            <v>0</v>
          </cell>
          <cell r="G136">
            <v>0</v>
          </cell>
          <cell r="H136">
            <v>0</v>
          </cell>
          <cell r="I136">
            <v>0.28399999999999997</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0.04</v>
          </cell>
          <cell r="Y136">
            <v>0</v>
          </cell>
          <cell r="Z136">
            <v>4.2370000000000001</v>
          </cell>
          <cell r="AA136">
            <v>0</v>
          </cell>
          <cell r="AB136">
            <v>0</v>
          </cell>
          <cell r="AC136">
            <v>0</v>
          </cell>
          <cell r="AD136">
            <v>0</v>
          </cell>
          <cell r="AE136">
            <v>0</v>
          </cell>
          <cell r="AF136">
            <v>0</v>
          </cell>
          <cell r="AG136">
            <v>0</v>
          </cell>
          <cell r="AH136">
            <v>4.5609999999999999</v>
          </cell>
          <cell r="AK136">
            <v>4.5609999999999999</v>
          </cell>
          <cell r="AM136">
            <v>4.5609999999999999</v>
          </cell>
          <cell r="AP136">
            <v>0</v>
          </cell>
        </row>
        <row r="137">
          <cell r="B137" t="str">
            <v>Bjursås</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0.08</v>
          </cell>
          <cell r="Y137">
            <v>0</v>
          </cell>
          <cell r="Z137">
            <v>5.5</v>
          </cell>
          <cell r="AA137">
            <v>0</v>
          </cell>
          <cell r="AB137">
            <v>0</v>
          </cell>
          <cell r="AC137">
            <v>0</v>
          </cell>
          <cell r="AD137">
            <v>0</v>
          </cell>
          <cell r="AE137">
            <v>0</v>
          </cell>
          <cell r="AF137">
            <v>0</v>
          </cell>
          <cell r="AG137">
            <v>0</v>
          </cell>
          <cell r="AH137">
            <v>5.58</v>
          </cell>
          <cell r="AK137">
            <v>5.58</v>
          </cell>
          <cell r="AM137">
            <v>5.58</v>
          </cell>
          <cell r="AP137">
            <v>0</v>
          </cell>
        </row>
        <row r="138">
          <cell r="B138" t="str">
            <v>Falun</v>
          </cell>
          <cell r="C138">
            <v>0</v>
          </cell>
          <cell r="D138">
            <v>0</v>
          </cell>
          <cell r="E138">
            <v>0.68600000000000005</v>
          </cell>
          <cell r="F138">
            <v>23.1555</v>
          </cell>
          <cell r="G138">
            <v>0</v>
          </cell>
          <cell r="H138">
            <v>0</v>
          </cell>
          <cell r="I138">
            <v>5.71244</v>
          </cell>
          <cell r="J138">
            <v>0</v>
          </cell>
          <cell r="K138">
            <v>0</v>
          </cell>
          <cell r="L138">
            <v>60.607399999999998</v>
          </cell>
          <cell r="M138">
            <v>9.8722399999999997</v>
          </cell>
          <cell r="N138">
            <v>4.319</v>
          </cell>
          <cell r="O138">
            <v>35.669199999999996</v>
          </cell>
          <cell r="P138">
            <v>160.584</v>
          </cell>
          <cell r="Q138">
            <v>80.292000000000002</v>
          </cell>
          <cell r="R138">
            <v>0.5</v>
          </cell>
          <cell r="S138">
            <v>3.89622</v>
          </cell>
          <cell r="T138">
            <v>81.107799999999997</v>
          </cell>
          <cell r="U138">
            <v>0</v>
          </cell>
          <cell r="V138">
            <v>0</v>
          </cell>
          <cell r="W138">
            <v>0</v>
          </cell>
          <cell r="X138">
            <v>10.937200000000001</v>
          </cell>
          <cell r="Y138">
            <v>0</v>
          </cell>
          <cell r="Z138">
            <v>15.763</v>
          </cell>
          <cell r="AA138">
            <v>0</v>
          </cell>
          <cell r="AB138">
            <v>0</v>
          </cell>
          <cell r="AC138">
            <v>0</v>
          </cell>
          <cell r="AD138">
            <v>0</v>
          </cell>
          <cell r="AE138">
            <v>0</v>
          </cell>
          <cell r="AF138">
            <v>0</v>
          </cell>
          <cell r="AG138">
            <v>63.5075</v>
          </cell>
          <cell r="AH138">
            <v>476.3175</v>
          </cell>
          <cell r="AK138">
            <v>386.15325999999999</v>
          </cell>
          <cell r="AM138">
            <v>386.15325999999999</v>
          </cell>
          <cell r="AP138">
            <v>0</v>
          </cell>
        </row>
        <row r="139">
          <cell r="B139" t="str">
            <v>Grycksbo</v>
          </cell>
          <cell r="C139">
            <v>0</v>
          </cell>
          <cell r="D139">
            <v>0</v>
          </cell>
          <cell r="E139">
            <v>0</v>
          </cell>
          <cell r="F139">
            <v>0</v>
          </cell>
          <cell r="G139">
            <v>0</v>
          </cell>
          <cell r="H139">
            <v>0</v>
          </cell>
          <cell r="I139">
            <v>4.7E-2</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6.3500000000000001E-2</v>
          </cell>
          <cell r="Y139">
            <v>0</v>
          </cell>
          <cell r="Z139">
            <v>5.5430000000000001</v>
          </cell>
          <cell r="AA139">
            <v>0</v>
          </cell>
          <cell r="AB139">
            <v>0</v>
          </cell>
          <cell r="AC139">
            <v>0</v>
          </cell>
          <cell r="AD139">
            <v>0</v>
          </cell>
          <cell r="AE139">
            <v>0</v>
          </cell>
          <cell r="AF139">
            <v>0</v>
          </cell>
          <cell r="AG139">
            <v>0</v>
          </cell>
          <cell r="AH139">
            <v>5.6535000000000002</v>
          </cell>
          <cell r="AK139">
            <v>5.6535000000000002</v>
          </cell>
          <cell r="AM139">
            <v>5.6535000000000002</v>
          </cell>
          <cell r="AP139">
            <v>0</v>
          </cell>
        </row>
        <row r="140">
          <cell r="B140" t="str">
            <v>Svärdsjö</v>
          </cell>
          <cell r="C140">
            <v>0</v>
          </cell>
          <cell r="D140">
            <v>0</v>
          </cell>
          <cell r="E140">
            <v>0</v>
          </cell>
          <cell r="F140">
            <v>0</v>
          </cell>
          <cell r="G140">
            <v>0</v>
          </cell>
          <cell r="H140">
            <v>0</v>
          </cell>
          <cell r="I140">
            <v>0.27700000000000002</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0.10100000000000001</v>
          </cell>
          <cell r="Y140">
            <v>0</v>
          </cell>
          <cell r="Z140">
            <v>6.0620000000000003</v>
          </cell>
          <cell r="AA140">
            <v>0</v>
          </cell>
          <cell r="AB140">
            <v>0</v>
          </cell>
          <cell r="AC140">
            <v>0</v>
          </cell>
          <cell r="AD140">
            <v>0</v>
          </cell>
          <cell r="AE140">
            <v>0</v>
          </cell>
          <cell r="AF140">
            <v>0</v>
          </cell>
          <cell r="AG140">
            <v>0</v>
          </cell>
          <cell r="AH140">
            <v>6.44</v>
          </cell>
          <cell r="AK140">
            <v>6.44</v>
          </cell>
          <cell r="AM140">
            <v>6.44</v>
          </cell>
          <cell r="AP140">
            <v>0</v>
          </cell>
        </row>
        <row r="141">
          <cell r="B141" t="str">
            <v>Finspång</v>
          </cell>
          <cell r="C141">
            <v>0</v>
          </cell>
          <cell r="D141">
            <v>66.900000000000006</v>
          </cell>
          <cell r="E141">
            <v>0</v>
          </cell>
          <cell r="F141">
            <v>0</v>
          </cell>
          <cell r="G141">
            <v>0.3</v>
          </cell>
          <cell r="H141">
            <v>0</v>
          </cell>
          <cell r="I141">
            <v>21.6</v>
          </cell>
          <cell r="J141">
            <v>0</v>
          </cell>
          <cell r="K141">
            <v>0</v>
          </cell>
          <cell r="L141">
            <v>50</v>
          </cell>
          <cell r="M141">
            <v>0</v>
          </cell>
          <cell r="N141">
            <v>0</v>
          </cell>
          <cell r="O141">
            <v>6.4</v>
          </cell>
          <cell r="P141">
            <v>0</v>
          </cell>
          <cell r="Q141">
            <v>0</v>
          </cell>
          <cell r="R141">
            <v>6.2</v>
          </cell>
          <cell r="S141">
            <v>0</v>
          </cell>
          <cell r="T141">
            <v>0</v>
          </cell>
          <cell r="U141">
            <v>0</v>
          </cell>
          <cell r="V141">
            <v>0</v>
          </cell>
          <cell r="W141">
            <v>0</v>
          </cell>
          <cell r="X141">
            <v>3.45</v>
          </cell>
          <cell r="Y141">
            <v>0</v>
          </cell>
          <cell r="Z141">
            <v>0</v>
          </cell>
          <cell r="AA141">
            <v>0</v>
          </cell>
          <cell r="AB141">
            <v>0</v>
          </cell>
          <cell r="AC141">
            <v>0</v>
          </cell>
          <cell r="AD141">
            <v>0</v>
          </cell>
          <cell r="AE141">
            <v>0</v>
          </cell>
          <cell r="AF141">
            <v>0</v>
          </cell>
          <cell r="AG141">
            <v>0</v>
          </cell>
          <cell r="AH141">
            <v>154.85</v>
          </cell>
          <cell r="AK141">
            <v>154.85</v>
          </cell>
          <cell r="AM141">
            <v>154.85</v>
          </cell>
          <cell r="AP141">
            <v>0</v>
          </cell>
        </row>
        <row r="142">
          <cell r="B142" t="str">
            <v>Osby</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K142">
            <v>0</v>
          </cell>
          <cell r="AM142">
            <v>0</v>
          </cell>
          <cell r="AP142">
            <v>0</v>
          </cell>
        </row>
        <row r="143">
          <cell r="B143" t="str">
            <v>Stockholm</v>
          </cell>
          <cell r="C143">
            <v>0</v>
          </cell>
          <cell r="D143">
            <v>1694.17</v>
          </cell>
          <cell r="E143">
            <v>0</v>
          </cell>
          <cell r="F143">
            <v>0</v>
          </cell>
          <cell r="G143">
            <v>535.81799999999998</v>
          </cell>
          <cell r="H143">
            <v>53.140999999999998</v>
          </cell>
          <cell r="I143">
            <v>36.575200000000002</v>
          </cell>
          <cell r="J143">
            <v>0</v>
          </cell>
          <cell r="K143">
            <v>98.799899999999994</v>
          </cell>
          <cell r="L143">
            <v>350.10899999999998</v>
          </cell>
          <cell r="M143">
            <v>146.91399999999999</v>
          </cell>
          <cell r="N143">
            <v>0</v>
          </cell>
          <cell r="O143">
            <v>0</v>
          </cell>
          <cell r="P143">
            <v>0</v>
          </cell>
          <cell r="Q143">
            <v>657.754819</v>
          </cell>
          <cell r="R143">
            <v>0</v>
          </cell>
          <cell r="S143">
            <v>0</v>
          </cell>
          <cell r="T143">
            <v>0</v>
          </cell>
          <cell r="U143">
            <v>877.64099999999996</v>
          </cell>
          <cell r="V143">
            <v>222.27</v>
          </cell>
          <cell r="W143">
            <v>0</v>
          </cell>
          <cell r="X143">
            <v>268.28500000000003</v>
          </cell>
          <cell r="Y143">
            <v>0</v>
          </cell>
          <cell r="Z143">
            <v>843.49</v>
          </cell>
          <cell r="AA143">
            <v>0</v>
          </cell>
          <cell r="AB143">
            <v>628.23</v>
          </cell>
          <cell r="AC143">
            <v>1532.75</v>
          </cell>
          <cell r="AD143">
            <v>0</v>
          </cell>
          <cell r="AE143">
            <v>0</v>
          </cell>
          <cell r="AF143">
            <v>0</v>
          </cell>
          <cell r="AG143">
            <v>26.034500000000001</v>
          </cell>
          <cell r="AH143">
            <v>7314.2276000000002</v>
          </cell>
          <cell r="AK143">
            <v>6509.5587810000006</v>
          </cell>
          <cell r="AM143">
            <v>7825.0684189999993</v>
          </cell>
          <cell r="AP143">
            <v>-1315.5096379999986</v>
          </cell>
        </row>
        <row r="144">
          <cell r="B144" t="str">
            <v>Täby</v>
          </cell>
          <cell r="C144">
            <v>0</v>
          </cell>
          <cell r="D144">
            <v>0</v>
          </cell>
          <cell r="E144">
            <v>1.2370000000000001</v>
          </cell>
          <cell r="F144">
            <v>0</v>
          </cell>
          <cell r="G144">
            <v>66.721999999999994</v>
          </cell>
          <cell r="H144">
            <v>0</v>
          </cell>
          <cell r="I144">
            <v>11.414999999999999</v>
          </cell>
          <cell r="J144">
            <v>0</v>
          </cell>
          <cell r="K144">
            <v>16.664000000000001</v>
          </cell>
          <cell r="L144">
            <v>0</v>
          </cell>
          <cell r="M144">
            <v>0</v>
          </cell>
          <cell r="N144">
            <v>0</v>
          </cell>
          <cell r="O144">
            <v>0</v>
          </cell>
          <cell r="P144">
            <v>0</v>
          </cell>
          <cell r="Q144">
            <v>0</v>
          </cell>
          <cell r="R144">
            <v>0</v>
          </cell>
          <cell r="S144">
            <v>0</v>
          </cell>
          <cell r="T144">
            <v>0</v>
          </cell>
          <cell r="U144">
            <v>0</v>
          </cell>
          <cell r="V144">
            <v>0</v>
          </cell>
          <cell r="W144">
            <v>0</v>
          </cell>
          <cell r="X144">
            <v>1.599</v>
          </cell>
          <cell r="Y144">
            <v>0</v>
          </cell>
          <cell r="Z144">
            <v>0</v>
          </cell>
          <cell r="AA144">
            <v>0</v>
          </cell>
          <cell r="AB144">
            <v>0</v>
          </cell>
          <cell r="AC144">
            <v>0</v>
          </cell>
          <cell r="AD144">
            <v>0</v>
          </cell>
          <cell r="AE144">
            <v>0</v>
          </cell>
          <cell r="AF144">
            <v>0</v>
          </cell>
          <cell r="AG144">
            <v>0</v>
          </cell>
          <cell r="AH144">
            <v>97.637</v>
          </cell>
          <cell r="AK144">
            <v>97.637</v>
          </cell>
          <cell r="AM144">
            <v>97.637</v>
          </cell>
          <cell r="AP144">
            <v>0</v>
          </cell>
        </row>
        <row r="145">
          <cell r="B145" t="str">
            <v>Bie</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K145">
            <v>0</v>
          </cell>
          <cell r="AM145">
            <v>0</v>
          </cell>
          <cell r="AP145">
            <v>0</v>
          </cell>
        </row>
        <row r="146">
          <cell r="B146" t="str">
            <v>Björkvik</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K146">
            <v>0</v>
          </cell>
          <cell r="AM146">
            <v>0</v>
          </cell>
          <cell r="AP146">
            <v>0</v>
          </cell>
        </row>
        <row r="147">
          <cell r="B147" t="str">
            <v>Gimmersta Floda</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K147">
            <v>0</v>
          </cell>
          <cell r="AM147">
            <v>0</v>
          </cell>
          <cell r="AP147">
            <v>0</v>
          </cell>
        </row>
        <row r="148">
          <cell r="B148" t="str">
            <v>Forssjö</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K148">
            <v>0</v>
          </cell>
          <cell r="AM148">
            <v>0</v>
          </cell>
          <cell r="AP148">
            <v>0</v>
          </cell>
        </row>
        <row r="149">
          <cell r="B149" t="str">
            <v>Julita</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K149">
            <v>0</v>
          </cell>
          <cell r="AM149">
            <v>0</v>
          </cell>
          <cell r="AP149">
            <v>0</v>
          </cell>
        </row>
        <row r="150">
          <cell r="B150" t="str">
            <v>Sköldinge</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K150">
            <v>0</v>
          </cell>
          <cell r="AM150">
            <v>0</v>
          </cell>
          <cell r="AP150">
            <v>0</v>
          </cell>
        </row>
        <row r="151">
          <cell r="B151" t="str">
            <v>Strångsjö</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K151">
            <v>0</v>
          </cell>
          <cell r="AM151">
            <v>0</v>
          </cell>
          <cell r="AP151">
            <v>0</v>
          </cell>
        </row>
        <row r="152">
          <cell r="B152" t="str">
            <v>Valla</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K152">
            <v>0</v>
          </cell>
          <cell r="AM152">
            <v>0</v>
          </cell>
          <cell r="AP152">
            <v>0</v>
          </cell>
        </row>
        <row r="153">
          <cell r="B153" t="str">
            <v>Gislaved</v>
          </cell>
          <cell r="C153">
            <v>0</v>
          </cell>
          <cell r="D153">
            <v>0</v>
          </cell>
          <cell r="E153">
            <v>0</v>
          </cell>
          <cell r="F153">
            <v>0</v>
          </cell>
          <cell r="G153">
            <v>0</v>
          </cell>
          <cell r="H153">
            <v>1.51</v>
          </cell>
          <cell r="I153">
            <v>1.8</v>
          </cell>
          <cell r="J153">
            <v>0</v>
          </cell>
          <cell r="K153">
            <v>0</v>
          </cell>
          <cell r="L153">
            <v>0</v>
          </cell>
          <cell r="M153">
            <v>0</v>
          </cell>
          <cell r="N153">
            <v>0</v>
          </cell>
          <cell r="O153">
            <v>0</v>
          </cell>
          <cell r="P153">
            <v>0</v>
          </cell>
          <cell r="Q153">
            <v>0</v>
          </cell>
          <cell r="R153">
            <v>0</v>
          </cell>
          <cell r="S153">
            <v>0</v>
          </cell>
          <cell r="T153">
            <v>2</v>
          </cell>
          <cell r="U153">
            <v>0</v>
          </cell>
          <cell r="V153">
            <v>0</v>
          </cell>
          <cell r="W153">
            <v>0</v>
          </cell>
          <cell r="X153">
            <v>0.54110999999999998</v>
          </cell>
          <cell r="Y153">
            <v>0</v>
          </cell>
          <cell r="Z153">
            <v>17.760000000000002</v>
          </cell>
          <cell r="AA153">
            <v>0</v>
          </cell>
          <cell r="AB153">
            <v>0</v>
          </cell>
          <cell r="AC153">
            <v>0</v>
          </cell>
          <cell r="AD153">
            <v>0</v>
          </cell>
          <cell r="AE153">
            <v>0</v>
          </cell>
          <cell r="AF153">
            <v>0</v>
          </cell>
          <cell r="AG153">
            <v>0</v>
          </cell>
          <cell r="AH153">
            <v>23.611110000000004</v>
          </cell>
          <cell r="AK153">
            <v>23.611110000000004</v>
          </cell>
          <cell r="AM153">
            <v>23.611110000000004</v>
          </cell>
          <cell r="AP153">
            <v>0</v>
          </cell>
        </row>
        <row r="154">
          <cell r="B154" t="str">
            <v>Henja</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K154">
            <v>0</v>
          </cell>
          <cell r="AM154">
            <v>0</v>
          </cell>
          <cell r="AP154">
            <v>0</v>
          </cell>
        </row>
        <row r="155">
          <cell r="B155" t="str">
            <v>Hestra</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0.13635</v>
          </cell>
          <cell r="Y155">
            <v>0</v>
          </cell>
          <cell r="Z155">
            <v>0</v>
          </cell>
          <cell r="AA155">
            <v>0</v>
          </cell>
          <cell r="AB155">
            <v>0</v>
          </cell>
          <cell r="AC155">
            <v>0</v>
          </cell>
          <cell r="AD155">
            <v>0</v>
          </cell>
          <cell r="AE155">
            <v>0</v>
          </cell>
          <cell r="AF155">
            <v>0</v>
          </cell>
          <cell r="AG155">
            <v>6.2164700000000002</v>
          </cell>
          <cell r="AH155">
            <v>6.3528200000000004</v>
          </cell>
          <cell r="AK155">
            <v>6.3528200000000004</v>
          </cell>
          <cell r="AM155">
            <v>6.3528200000000004</v>
          </cell>
          <cell r="AP155">
            <v>0</v>
          </cell>
        </row>
        <row r="156">
          <cell r="B156" t="str">
            <v>Reftele</v>
          </cell>
          <cell r="C156">
            <v>0</v>
          </cell>
          <cell r="D156">
            <v>0</v>
          </cell>
          <cell r="E156">
            <v>0</v>
          </cell>
          <cell r="F156">
            <v>0</v>
          </cell>
          <cell r="G156">
            <v>0</v>
          </cell>
          <cell r="H156">
            <v>4.5999999999999999E-2</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6.5009999999999998E-2</v>
          </cell>
          <cell r="Y156">
            <v>2.41</v>
          </cell>
          <cell r="Z156">
            <v>0</v>
          </cell>
          <cell r="AA156">
            <v>0</v>
          </cell>
          <cell r="AB156">
            <v>0</v>
          </cell>
          <cell r="AC156">
            <v>0</v>
          </cell>
          <cell r="AD156">
            <v>0</v>
          </cell>
          <cell r="AE156">
            <v>0</v>
          </cell>
          <cell r="AF156">
            <v>0</v>
          </cell>
          <cell r="AG156">
            <v>0</v>
          </cell>
          <cell r="AH156">
            <v>2.52101</v>
          </cell>
          <cell r="AK156">
            <v>2.52101</v>
          </cell>
          <cell r="AM156">
            <v>2.52101</v>
          </cell>
          <cell r="AP156">
            <v>0</v>
          </cell>
        </row>
        <row r="157">
          <cell r="B157" t="str">
            <v>Hemse</v>
          </cell>
          <cell r="C157">
            <v>0</v>
          </cell>
          <cell r="D157">
            <v>0</v>
          </cell>
          <cell r="E157">
            <v>0</v>
          </cell>
          <cell r="F157">
            <v>0</v>
          </cell>
          <cell r="G157">
            <v>0</v>
          </cell>
          <cell r="H157">
            <v>0</v>
          </cell>
          <cell r="I157">
            <v>0.25</v>
          </cell>
          <cell r="J157">
            <v>0</v>
          </cell>
          <cell r="K157">
            <v>0</v>
          </cell>
          <cell r="L157">
            <v>13.73</v>
          </cell>
          <cell r="M157">
            <v>0</v>
          </cell>
          <cell r="N157">
            <v>0</v>
          </cell>
          <cell r="O157">
            <v>0</v>
          </cell>
          <cell r="P157">
            <v>0</v>
          </cell>
          <cell r="Q157">
            <v>0</v>
          </cell>
          <cell r="R157">
            <v>0</v>
          </cell>
          <cell r="S157">
            <v>0</v>
          </cell>
          <cell r="T157">
            <v>0</v>
          </cell>
          <cell r="U157">
            <v>0</v>
          </cell>
          <cell r="V157">
            <v>0</v>
          </cell>
          <cell r="W157">
            <v>0</v>
          </cell>
          <cell r="X157">
            <v>0.28999999999999998</v>
          </cell>
          <cell r="Y157">
            <v>0</v>
          </cell>
          <cell r="Z157">
            <v>0</v>
          </cell>
          <cell r="AA157">
            <v>0</v>
          </cell>
          <cell r="AB157">
            <v>0</v>
          </cell>
          <cell r="AC157">
            <v>0</v>
          </cell>
          <cell r="AD157">
            <v>0</v>
          </cell>
          <cell r="AE157">
            <v>0</v>
          </cell>
          <cell r="AF157">
            <v>0</v>
          </cell>
          <cell r="AG157">
            <v>0</v>
          </cell>
          <cell r="AH157">
            <v>14.27</v>
          </cell>
          <cell r="AK157">
            <v>14.27</v>
          </cell>
          <cell r="AM157">
            <v>14.27</v>
          </cell>
          <cell r="AP157">
            <v>0</v>
          </cell>
        </row>
        <row r="158">
          <cell r="B158" t="str">
            <v>Klintehamn</v>
          </cell>
          <cell r="C158">
            <v>0</v>
          </cell>
          <cell r="D158">
            <v>0</v>
          </cell>
          <cell r="E158">
            <v>0</v>
          </cell>
          <cell r="F158">
            <v>0</v>
          </cell>
          <cell r="G158">
            <v>0</v>
          </cell>
          <cell r="H158">
            <v>0</v>
          </cell>
          <cell r="I158">
            <v>0.05</v>
          </cell>
          <cell r="J158">
            <v>0</v>
          </cell>
          <cell r="K158">
            <v>0</v>
          </cell>
          <cell r="L158">
            <v>0</v>
          </cell>
          <cell r="M158">
            <v>0</v>
          </cell>
          <cell r="N158">
            <v>0</v>
          </cell>
          <cell r="O158">
            <v>0</v>
          </cell>
          <cell r="P158">
            <v>0</v>
          </cell>
          <cell r="Q158">
            <v>0</v>
          </cell>
          <cell r="R158">
            <v>0</v>
          </cell>
          <cell r="S158">
            <v>0</v>
          </cell>
          <cell r="T158">
            <v>0.06</v>
          </cell>
          <cell r="U158">
            <v>0</v>
          </cell>
          <cell r="V158">
            <v>0</v>
          </cell>
          <cell r="W158">
            <v>0</v>
          </cell>
          <cell r="X158">
            <v>0.02</v>
          </cell>
          <cell r="Y158">
            <v>0</v>
          </cell>
          <cell r="Z158">
            <v>0</v>
          </cell>
          <cell r="AA158">
            <v>0</v>
          </cell>
          <cell r="AB158">
            <v>0</v>
          </cell>
          <cell r="AC158">
            <v>0</v>
          </cell>
          <cell r="AD158">
            <v>9.57</v>
          </cell>
          <cell r="AE158">
            <v>0</v>
          </cell>
          <cell r="AF158">
            <v>0</v>
          </cell>
          <cell r="AG158">
            <v>0</v>
          </cell>
          <cell r="AH158">
            <v>9.7000000000000011</v>
          </cell>
          <cell r="AK158">
            <v>9.7000000000000011</v>
          </cell>
          <cell r="AM158">
            <v>9.6999999999999993</v>
          </cell>
          <cell r="AP158">
            <v>0</v>
          </cell>
        </row>
        <row r="159">
          <cell r="B159" t="str">
            <v>Slite</v>
          </cell>
          <cell r="C159">
            <v>0</v>
          </cell>
          <cell r="D159">
            <v>0</v>
          </cell>
          <cell r="E159">
            <v>0</v>
          </cell>
          <cell r="F159">
            <v>0</v>
          </cell>
          <cell r="G159">
            <v>0</v>
          </cell>
          <cell r="H159">
            <v>0</v>
          </cell>
          <cell r="I159">
            <v>0.78</v>
          </cell>
          <cell r="J159">
            <v>0</v>
          </cell>
          <cell r="K159">
            <v>4.8600000000000003</v>
          </cell>
          <cell r="L159">
            <v>0</v>
          </cell>
          <cell r="M159">
            <v>0</v>
          </cell>
          <cell r="N159">
            <v>0</v>
          </cell>
          <cell r="O159">
            <v>0</v>
          </cell>
          <cell r="P159">
            <v>0</v>
          </cell>
          <cell r="Q159">
            <v>0</v>
          </cell>
          <cell r="R159">
            <v>14.7</v>
          </cell>
          <cell r="S159">
            <v>0</v>
          </cell>
          <cell r="T159">
            <v>0</v>
          </cell>
          <cell r="U159">
            <v>0</v>
          </cell>
          <cell r="V159">
            <v>0</v>
          </cell>
          <cell r="W159">
            <v>0</v>
          </cell>
          <cell r="X159">
            <v>0.82</v>
          </cell>
          <cell r="Y159">
            <v>0</v>
          </cell>
          <cell r="Z159">
            <v>0</v>
          </cell>
          <cell r="AA159">
            <v>0</v>
          </cell>
          <cell r="AB159">
            <v>0</v>
          </cell>
          <cell r="AC159">
            <v>0</v>
          </cell>
          <cell r="AD159">
            <v>0</v>
          </cell>
          <cell r="AE159">
            <v>0</v>
          </cell>
          <cell r="AF159">
            <v>0</v>
          </cell>
          <cell r="AG159">
            <v>0</v>
          </cell>
          <cell r="AH159">
            <v>21.16</v>
          </cell>
          <cell r="AK159">
            <v>21.16</v>
          </cell>
          <cell r="AM159">
            <v>21.16</v>
          </cell>
          <cell r="AP159">
            <v>0</v>
          </cell>
        </row>
        <row r="160">
          <cell r="B160" t="str">
            <v>Visby</v>
          </cell>
          <cell r="C160">
            <v>0</v>
          </cell>
          <cell r="D160">
            <v>0</v>
          </cell>
          <cell r="E160">
            <v>4.5999999999999996</v>
          </cell>
          <cell r="F160">
            <v>0</v>
          </cell>
          <cell r="G160">
            <v>7.59</v>
          </cell>
          <cell r="H160">
            <v>0.01</v>
          </cell>
          <cell r="I160">
            <v>0</v>
          </cell>
          <cell r="J160">
            <v>0</v>
          </cell>
          <cell r="K160">
            <v>0</v>
          </cell>
          <cell r="L160">
            <v>78.650000000000006</v>
          </cell>
          <cell r="M160">
            <v>0</v>
          </cell>
          <cell r="N160">
            <v>0</v>
          </cell>
          <cell r="O160">
            <v>0</v>
          </cell>
          <cell r="P160">
            <v>0</v>
          </cell>
          <cell r="Q160">
            <v>0</v>
          </cell>
          <cell r="R160">
            <v>0</v>
          </cell>
          <cell r="S160">
            <v>0</v>
          </cell>
          <cell r="T160">
            <v>0</v>
          </cell>
          <cell r="U160">
            <v>0</v>
          </cell>
          <cell r="V160">
            <v>0</v>
          </cell>
          <cell r="W160">
            <v>0</v>
          </cell>
          <cell r="X160">
            <v>2.5499999999999998</v>
          </cell>
          <cell r="Y160">
            <v>0</v>
          </cell>
          <cell r="Z160">
            <v>0</v>
          </cell>
          <cell r="AA160">
            <v>0</v>
          </cell>
          <cell r="AB160">
            <v>12.4</v>
          </cell>
          <cell r="AC160">
            <v>17.100000000000001</v>
          </cell>
          <cell r="AD160">
            <v>77</v>
          </cell>
          <cell r="AE160">
            <v>0</v>
          </cell>
          <cell r="AF160">
            <v>0</v>
          </cell>
          <cell r="AG160">
            <v>0</v>
          </cell>
          <cell r="AH160">
            <v>199.9</v>
          </cell>
          <cell r="AK160">
            <v>199.9</v>
          </cell>
          <cell r="AM160">
            <v>199.9</v>
          </cell>
          <cell r="AP160">
            <v>0</v>
          </cell>
        </row>
        <row r="161">
          <cell r="B161" t="str">
            <v>Gällivare-Malmberget</v>
          </cell>
          <cell r="C161">
            <v>0</v>
          </cell>
          <cell r="D161">
            <v>0</v>
          </cell>
          <cell r="E161">
            <v>0</v>
          </cell>
          <cell r="F161">
            <v>0</v>
          </cell>
          <cell r="G161">
            <v>0</v>
          </cell>
          <cell r="H161">
            <v>0</v>
          </cell>
          <cell r="I161">
            <v>1.2</v>
          </cell>
          <cell r="J161">
            <v>0</v>
          </cell>
          <cell r="K161">
            <v>1.1000000000000001</v>
          </cell>
          <cell r="L161">
            <v>0</v>
          </cell>
          <cell r="M161">
            <v>0.40910400000000002</v>
          </cell>
          <cell r="N161">
            <v>0</v>
          </cell>
          <cell r="O161">
            <v>0</v>
          </cell>
          <cell r="P161">
            <v>0</v>
          </cell>
          <cell r="Q161">
            <v>0</v>
          </cell>
          <cell r="R161">
            <v>0</v>
          </cell>
          <cell r="S161">
            <v>0</v>
          </cell>
          <cell r="T161">
            <v>63.110500000000002</v>
          </cell>
          <cell r="U161">
            <v>0</v>
          </cell>
          <cell r="V161">
            <v>0</v>
          </cell>
          <cell r="W161">
            <v>77.371499999999997</v>
          </cell>
          <cell r="X161">
            <v>1.5091000000000001</v>
          </cell>
          <cell r="Y161">
            <v>0</v>
          </cell>
          <cell r="Z161">
            <v>4.7</v>
          </cell>
          <cell r="AA161">
            <v>0</v>
          </cell>
          <cell r="AB161">
            <v>0</v>
          </cell>
          <cell r="AC161">
            <v>0</v>
          </cell>
          <cell r="AD161">
            <v>0</v>
          </cell>
          <cell r="AE161">
            <v>0</v>
          </cell>
          <cell r="AF161">
            <v>0</v>
          </cell>
          <cell r="AG161">
            <v>0</v>
          </cell>
          <cell r="AH161">
            <v>149.40020399999997</v>
          </cell>
          <cell r="AK161">
            <v>148.99109999999996</v>
          </cell>
          <cell r="AM161">
            <v>148.99109999999999</v>
          </cell>
          <cell r="AP161">
            <v>0</v>
          </cell>
        </row>
        <row r="162">
          <cell r="B162" t="str">
            <v>Gävle</v>
          </cell>
          <cell r="C162">
            <v>0</v>
          </cell>
          <cell r="D162">
            <v>0</v>
          </cell>
          <cell r="E162">
            <v>0</v>
          </cell>
          <cell r="F162">
            <v>106.9</v>
          </cell>
          <cell r="G162">
            <v>0.3</v>
          </cell>
          <cell r="H162">
            <v>11.764699999999999</v>
          </cell>
          <cell r="I162">
            <v>0.9</v>
          </cell>
          <cell r="J162">
            <v>0</v>
          </cell>
          <cell r="K162">
            <v>6.0227300000000001</v>
          </cell>
          <cell r="L162">
            <v>43.9</v>
          </cell>
          <cell r="M162">
            <v>12.274100000000001</v>
          </cell>
          <cell r="N162">
            <v>0</v>
          </cell>
          <cell r="O162">
            <v>84.2</v>
          </cell>
          <cell r="P162">
            <v>382.4</v>
          </cell>
          <cell r="Q162">
            <v>191.2</v>
          </cell>
          <cell r="R162">
            <v>270.10000000000002</v>
          </cell>
          <cell r="S162">
            <v>0</v>
          </cell>
          <cell r="T162">
            <v>7.4</v>
          </cell>
          <cell r="U162">
            <v>0</v>
          </cell>
          <cell r="V162">
            <v>0</v>
          </cell>
          <cell r="W162">
            <v>0</v>
          </cell>
          <cell r="X162">
            <v>14.1441</v>
          </cell>
          <cell r="Y162">
            <v>0</v>
          </cell>
          <cell r="Z162">
            <v>0</v>
          </cell>
          <cell r="AA162">
            <v>0</v>
          </cell>
          <cell r="AB162">
            <v>0</v>
          </cell>
          <cell r="AC162">
            <v>0</v>
          </cell>
          <cell r="AD162">
            <v>0</v>
          </cell>
          <cell r="AE162">
            <v>0</v>
          </cell>
          <cell r="AF162">
            <v>0</v>
          </cell>
          <cell r="AG162">
            <v>109.91800000000001</v>
          </cell>
          <cell r="AH162">
            <v>1050.22363</v>
          </cell>
          <cell r="AK162">
            <v>846.74952999999994</v>
          </cell>
          <cell r="AM162">
            <v>846.74953000000005</v>
          </cell>
          <cell r="AP162">
            <v>0</v>
          </cell>
        </row>
        <row r="163">
          <cell r="B163" t="str">
            <v>Göteborg. Partille. Ale</v>
          </cell>
          <cell r="C163">
            <v>0</v>
          </cell>
          <cell r="D163">
            <v>907.21</v>
          </cell>
          <cell r="E163">
            <v>0</v>
          </cell>
          <cell r="F163">
            <v>0</v>
          </cell>
          <cell r="G163">
            <v>5.84</v>
          </cell>
          <cell r="H163">
            <v>0</v>
          </cell>
          <cell r="I163">
            <v>2.74</v>
          </cell>
          <cell r="J163">
            <v>0</v>
          </cell>
          <cell r="K163">
            <v>10.77</v>
          </cell>
          <cell r="L163">
            <v>211.2</v>
          </cell>
          <cell r="M163">
            <v>9.7100000000000009</v>
          </cell>
          <cell r="N163">
            <v>697.94299999999998</v>
          </cell>
          <cell r="O163">
            <v>0</v>
          </cell>
          <cell r="P163">
            <v>857.68</v>
          </cell>
          <cell r="Q163">
            <v>428.84</v>
          </cell>
          <cell r="R163">
            <v>981.76400000000001</v>
          </cell>
          <cell r="S163">
            <v>0</v>
          </cell>
          <cell r="T163">
            <v>0</v>
          </cell>
          <cell r="U163">
            <v>0</v>
          </cell>
          <cell r="V163">
            <v>0</v>
          </cell>
          <cell r="W163">
            <v>0</v>
          </cell>
          <cell r="X163">
            <v>72.507000000000005</v>
          </cell>
          <cell r="Y163">
            <v>0</v>
          </cell>
          <cell r="Z163">
            <v>133.9</v>
          </cell>
          <cell r="AA163">
            <v>0</v>
          </cell>
          <cell r="AB163">
            <v>130.08000000000001</v>
          </cell>
          <cell r="AC163">
            <v>295.33</v>
          </cell>
          <cell r="AD163">
            <v>0</v>
          </cell>
          <cell r="AE163">
            <v>0</v>
          </cell>
          <cell r="AF163">
            <v>0</v>
          </cell>
          <cell r="AG163">
            <v>4.2519999999999998</v>
          </cell>
          <cell r="AH163">
            <v>4320.9260000000004</v>
          </cell>
          <cell r="AK163">
            <v>3882.3760000000002</v>
          </cell>
          <cell r="AM163">
            <v>3882.3760000000002</v>
          </cell>
          <cell r="AP163">
            <v>0</v>
          </cell>
        </row>
        <row r="164">
          <cell r="B164" t="str">
            <v>Göteborg. Övrigt: Bra Miljöval</v>
          </cell>
          <cell r="C164">
            <v>0</v>
          </cell>
          <cell r="D164">
            <v>0</v>
          </cell>
          <cell r="E164">
            <v>0</v>
          </cell>
          <cell r="F164">
            <v>0</v>
          </cell>
          <cell r="G164">
            <v>0</v>
          </cell>
          <cell r="H164">
            <v>0</v>
          </cell>
          <cell r="I164">
            <v>0</v>
          </cell>
          <cell r="J164">
            <v>0</v>
          </cell>
          <cell r="K164">
            <v>0</v>
          </cell>
          <cell r="L164">
            <v>110.57</v>
          </cell>
          <cell r="M164">
            <v>0</v>
          </cell>
          <cell r="N164">
            <v>0</v>
          </cell>
          <cell r="O164">
            <v>0</v>
          </cell>
          <cell r="P164">
            <v>63.56</v>
          </cell>
          <cell r="Q164">
            <v>31.78</v>
          </cell>
          <cell r="R164">
            <v>0</v>
          </cell>
          <cell r="S164">
            <v>0</v>
          </cell>
          <cell r="T164">
            <v>0</v>
          </cell>
          <cell r="U164">
            <v>0</v>
          </cell>
          <cell r="V164">
            <v>0</v>
          </cell>
          <cell r="W164">
            <v>0</v>
          </cell>
          <cell r="X164">
            <v>2.23</v>
          </cell>
          <cell r="Y164">
            <v>0</v>
          </cell>
          <cell r="Z164">
            <v>0</v>
          </cell>
          <cell r="AA164">
            <v>0</v>
          </cell>
          <cell r="AB164">
            <v>0</v>
          </cell>
          <cell r="AC164">
            <v>0</v>
          </cell>
          <cell r="AD164">
            <v>0</v>
          </cell>
          <cell r="AE164">
            <v>0</v>
          </cell>
          <cell r="AF164">
            <v>0</v>
          </cell>
          <cell r="AG164">
            <v>0</v>
          </cell>
          <cell r="AH164">
            <v>176.35999999999999</v>
          </cell>
          <cell r="AK164">
            <v>144.57999999999998</v>
          </cell>
          <cell r="AM164">
            <v>144.57999999999998</v>
          </cell>
          <cell r="AP164">
            <v>0</v>
          </cell>
        </row>
        <row r="165">
          <cell r="B165" t="str">
            <v>Götene</v>
          </cell>
          <cell r="C165">
            <v>0</v>
          </cell>
          <cell r="D165">
            <v>0</v>
          </cell>
          <cell r="E165">
            <v>0</v>
          </cell>
          <cell r="F165">
            <v>0</v>
          </cell>
          <cell r="G165">
            <v>0</v>
          </cell>
          <cell r="H165">
            <v>0</v>
          </cell>
          <cell r="I165">
            <v>1.89944</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0.99846000000000001</v>
          </cell>
          <cell r="Y165">
            <v>0</v>
          </cell>
          <cell r="Z165">
            <v>0</v>
          </cell>
          <cell r="AA165">
            <v>0</v>
          </cell>
          <cell r="AB165">
            <v>0</v>
          </cell>
          <cell r="AC165">
            <v>0</v>
          </cell>
          <cell r="AD165">
            <v>0</v>
          </cell>
          <cell r="AE165">
            <v>0</v>
          </cell>
          <cell r="AF165">
            <v>0</v>
          </cell>
          <cell r="AG165">
            <v>41.5642</v>
          </cell>
          <cell r="AH165">
            <v>44.4621</v>
          </cell>
          <cell r="AK165">
            <v>44.4621</v>
          </cell>
          <cell r="AM165">
            <v>44.4621</v>
          </cell>
          <cell r="AP165">
            <v>0</v>
          </cell>
        </row>
        <row r="166">
          <cell r="B166" t="str">
            <v>Hällekis</v>
          </cell>
          <cell r="C166">
            <v>0</v>
          </cell>
          <cell r="D166">
            <v>0</v>
          </cell>
          <cell r="E166">
            <v>0</v>
          </cell>
          <cell r="F166">
            <v>0</v>
          </cell>
          <cell r="G166">
            <v>0</v>
          </cell>
          <cell r="H166">
            <v>0</v>
          </cell>
          <cell r="I166">
            <v>0.24099999999999999</v>
          </cell>
          <cell r="J166">
            <v>0</v>
          </cell>
          <cell r="K166">
            <v>0</v>
          </cell>
          <cell r="L166">
            <v>0</v>
          </cell>
          <cell r="M166">
            <v>0</v>
          </cell>
          <cell r="N166">
            <v>0</v>
          </cell>
          <cell r="O166">
            <v>0</v>
          </cell>
          <cell r="P166">
            <v>0</v>
          </cell>
          <cell r="Q166">
            <v>0</v>
          </cell>
          <cell r="R166">
            <v>0.53800000000000003</v>
          </cell>
          <cell r="S166">
            <v>0</v>
          </cell>
          <cell r="T166">
            <v>0</v>
          </cell>
          <cell r="U166">
            <v>0</v>
          </cell>
          <cell r="V166">
            <v>0</v>
          </cell>
          <cell r="W166">
            <v>0</v>
          </cell>
          <cell r="X166">
            <v>8.3070000000000005E-2</v>
          </cell>
          <cell r="Y166">
            <v>0</v>
          </cell>
          <cell r="Z166">
            <v>2.6389999999999998</v>
          </cell>
          <cell r="AA166">
            <v>0</v>
          </cell>
          <cell r="AB166">
            <v>0</v>
          </cell>
          <cell r="AC166">
            <v>0</v>
          </cell>
          <cell r="AD166">
            <v>0</v>
          </cell>
          <cell r="AE166">
            <v>0</v>
          </cell>
          <cell r="AF166">
            <v>0</v>
          </cell>
          <cell r="AG166">
            <v>0</v>
          </cell>
          <cell r="AH166">
            <v>3.5010699999999999</v>
          </cell>
          <cell r="AK166">
            <v>3.5010699999999999</v>
          </cell>
          <cell r="AM166">
            <v>3.5010700000000003</v>
          </cell>
          <cell r="AP166">
            <v>0</v>
          </cell>
        </row>
        <row r="167">
          <cell r="B167" t="str">
            <v>Habo</v>
          </cell>
          <cell r="C167">
            <v>0</v>
          </cell>
          <cell r="D167">
            <v>0</v>
          </cell>
          <cell r="E167">
            <v>0</v>
          </cell>
          <cell r="F167">
            <v>0</v>
          </cell>
          <cell r="G167">
            <v>0</v>
          </cell>
          <cell r="H167">
            <v>0</v>
          </cell>
          <cell r="I167">
            <v>1.4</v>
          </cell>
          <cell r="J167">
            <v>0</v>
          </cell>
          <cell r="K167">
            <v>0</v>
          </cell>
          <cell r="L167">
            <v>0</v>
          </cell>
          <cell r="M167">
            <v>0</v>
          </cell>
          <cell r="N167">
            <v>0</v>
          </cell>
          <cell r="O167">
            <v>0</v>
          </cell>
          <cell r="P167">
            <v>0</v>
          </cell>
          <cell r="Q167">
            <v>0</v>
          </cell>
          <cell r="R167">
            <v>0</v>
          </cell>
          <cell r="S167">
            <v>0</v>
          </cell>
          <cell r="T167">
            <v>25.5</v>
          </cell>
          <cell r="U167">
            <v>0</v>
          </cell>
          <cell r="V167">
            <v>0</v>
          </cell>
          <cell r="W167">
            <v>0</v>
          </cell>
          <cell r="X167">
            <v>0.27</v>
          </cell>
          <cell r="Y167">
            <v>0</v>
          </cell>
          <cell r="Z167">
            <v>0</v>
          </cell>
          <cell r="AA167">
            <v>0</v>
          </cell>
          <cell r="AB167">
            <v>0</v>
          </cell>
          <cell r="AC167">
            <v>0</v>
          </cell>
          <cell r="AD167">
            <v>0</v>
          </cell>
          <cell r="AE167">
            <v>0</v>
          </cell>
          <cell r="AF167">
            <v>0</v>
          </cell>
          <cell r="AG167">
            <v>0</v>
          </cell>
          <cell r="AH167">
            <v>27.169999999999998</v>
          </cell>
          <cell r="AK167">
            <v>27.169999999999998</v>
          </cell>
          <cell r="AM167">
            <v>27.169999999999998</v>
          </cell>
          <cell r="AP167">
            <v>0</v>
          </cell>
        </row>
        <row r="168">
          <cell r="B168" t="str">
            <v>Ekshärad</v>
          </cell>
          <cell r="C168">
            <v>0</v>
          </cell>
          <cell r="D168">
            <v>0</v>
          </cell>
          <cell r="E168">
            <v>0</v>
          </cell>
          <cell r="F168">
            <v>0</v>
          </cell>
          <cell r="G168">
            <v>0</v>
          </cell>
          <cell r="H168">
            <v>0</v>
          </cell>
          <cell r="I168">
            <v>0.99399999999999999</v>
          </cell>
          <cell r="J168">
            <v>0</v>
          </cell>
          <cell r="K168">
            <v>0</v>
          </cell>
          <cell r="L168">
            <v>0.9</v>
          </cell>
          <cell r="M168">
            <v>0</v>
          </cell>
          <cell r="N168">
            <v>0</v>
          </cell>
          <cell r="O168">
            <v>0</v>
          </cell>
          <cell r="P168">
            <v>4.5999999999999996</v>
          </cell>
          <cell r="Q168">
            <v>2.2999999999999998</v>
          </cell>
          <cell r="R168">
            <v>0</v>
          </cell>
          <cell r="S168">
            <v>0</v>
          </cell>
          <cell r="T168">
            <v>6</v>
          </cell>
          <cell r="U168">
            <v>0</v>
          </cell>
          <cell r="V168">
            <v>0</v>
          </cell>
          <cell r="W168">
            <v>0</v>
          </cell>
          <cell r="X168">
            <v>0.35399999999999998</v>
          </cell>
          <cell r="Y168">
            <v>0</v>
          </cell>
          <cell r="Z168">
            <v>0</v>
          </cell>
          <cell r="AA168">
            <v>0</v>
          </cell>
          <cell r="AB168">
            <v>0</v>
          </cell>
          <cell r="AC168">
            <v>0</v>
          </cell>
          <cell r="AD168">
            <v>0</v>
          </cell>
          <cell r="AE168">
            <v>0</v>
          </cell>
          <cell r="AF168">
            <v>0</v>
          </cell>
          <cell r="AG168">
            <v>8.4</v>
          </cell>
          <cell r="AH168">
            <v>21.247999999999998</v>
          </cell>
          <cell r="AK168">
            <v>18.947999999999997</v>
          </cell>
          <cell r="AM168">
            <v>18.948</v>
          </cell>
          <cell r="AP168">
            <v>0</v>
          </cell>
        </row>
        <row r="169">
          <cell r="B169" t="str">
            <v>Hagfors</v>
          </cell>
          <cell r="C169">
            <v>0</v>
          </cell>
          <cell r="D169">
            <v>0</v>
          </cell>
          <cell r="E169">
            <v>0</v>
          </cell>
          <cell r="F169">
            <v>5.6</v>
          </cell>
          <cell r="G169">
            <v>0</v>
          </cell>
          <cell r="H169">
            <v>0</v>
          </cell>
          <cell r="I169">
            <v>4.0170000000000003</v>
          </cell>
          <cell r="J169">
            <v>0</v>
          </cell>
          <cell r="K169">
            <v>0</v>
          </cell>
          <cell r="L169">
            <v>23.7</v>
          </cell>
          <cell r="M169">
            <v>0</v>
          </cell>
          <cell r="N169">
            <v>0</v>
          </cell>
          <cell r="O169">
            <v>0</v>
          </cell>
          <cell r="P169">
            <v>11.4</v>
          </cell>
          <cell r="Q169">
            <v>5.7</v>
          </cell>
          <cell r="R169">
            <v>1.9</v>
          </cell>
          <cell r="S169">
            <v>0.08</v>
          </cell>
          <cell r="T169">
            <v>8</v>
          </cell>
          <cell r="U169">
            <v>0</v>
          </cell>
          <cell r="V169">
            <v>0</v>
          </cell>
          <cell r="W169">
            <v>0</v>
          </cell>
          <cell r="X169">
            <v>0.94199999999999995</v>
          </cell>
          <cell r="Y169">
            <v>0</v>
          </cell>
          <cell r="Z169">
            <v>0</v>
          </cell>
          <cell r="AA169">
            <v>0</v>
          </cell>
          <cell r="AB169">
            <v>0</v>
          </cell>
          <cell r="AC169">
            <v>0</v>
          </cell>
          <cell r="AD169">
            <v>0</v>
          </cell>
          <cell r="AE169">
            <v>0</v>
          </cell>
          <cell r="AF169">
            <v>0</v>
          </cell>
          <cell r="AG169">
            <v>21.1</v>
          </cell>
          <cell r="AH169">
            <v>76.739000000000004</v>
          </cell>
          <cell r="AK169">
            <v>71.039000000000001</v>
          </cell>
          <cell r="AM169">
            <v>71.039000000000001</v>
          </cell>
          <cell r="AP169">
            <v>0</v>
          </cell>
        </row>
        <row r="170">
          <cell r="B170" t="str">
            <v>Sunnemo</v>
          </cell>
          <cell r="C170">
            <v>0</v>
          </cell>
          <cell r="D170">
            <v>0</v>
          </cell>
          <cell r="E170">
            <v>0</v>
          </cell>
          <cell r="F170">
            <v>0</v>
          </cell>
          <cell r="G170">
            <v>0</v>
          </cell>
          <cell r="H170">
            <v>0</v>
          </cell>
          <cell r="I170">
            <v>5.6160000000000003E-3</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6.9899999999999997E-3</v>
          </cell>
          <cell r="Y170">
            <v>0</v>
          </cell>
          <cell r="Z170">
            <v>0.26830399999999999</v>
          </cell>
          <cell r="AA170">
            <v>0</v>
          </cell>
          <cell r="AB170">
            <v>0</v>
          </cell>
          <cell r="AC170">
            <v>0</v>
          </cell>
          <cell r="AD170">
            <v>0</v>
          </cell>
          <cell r="AE170">
            <v>0</v>
          </cell>
          <cell r="AF170">
            <v>0</v>
          </cell>
          <cell r="AG170">
            <v>0</v>
          </cell>
          <cell r="AH170">
            <v>0.28090999999999999</v>
          </cell>
          <cell r="AK170">
            <v>0.28090999999999999</v>
          </cell>
          <cell r="AM170">
            <v>0.28090999999999999</v>
          </cell>
          <cell r="AP170">
            <v>0</v>
          </cell>
        </row>
        <row r="171">
          <cell r="B171" t="str">
            <v>Halmstad</v>
          </cell>
          <cell r="C171">
            <v>0</v>
          </cell>
          <cell r="D171">
            <v>387.65800000000002</v>
          </cell>
          <cell r="E171">
            <v>0</v>
          </cell>
          <cell r="F171">
            <v>0</v>
          </cell>
          <cell r="G171">
            <v>1.294</v>
          </cell>
          <cell r="H171">
            <v>1.6850000000000001</v>
          </cell>
          <cell r="I171">
            <v>3.4452400000000001</v>
          </cell>
          <cell r="J171">
            <v>0</v>
          </cell>
          <cell r="K171">
            <v>0</v>
          </cell>
          <cell r="L171">
            <v>170.13200000000001</v>
          </cell>
          <cell r="M171">
            <v>12.188499999999999</v>
          </cell>
          <cell r="N171">
            <v>27.742000000000001</v>
          </cell>
          <cell r="O171">
            <v>0</v>
          </cell>
          <cell r="P171">
            <v>235.428</v>
          </cell>
          <cell r="Q171">
            <v>117.714</v>
          </cell>
          <cell r="R171">
            <v>7.7779999999999996</v>
          </cell>
          <cell r="S171">
            <v>0</v>
          </cell>
          <cell r="T171">
            <v>0</v>
          </cell>
          <cell r="U171">
            <v>0</v>
          </cell>
          <cell r="V171">
            <v>0</v>
          </cell>
          <cell r="W171">
            <v>0</v>
          </cell>
          <cell r="X171">
            <v>22.0885</v>
          </cell>
          <cell r="Y171">
            <v>0</v>
          </cell>
          <cell r="Z171">
            <v>0</v>
          </cell>
          <cell r="AA171">
            <v>0</v>
          </cell>
          <cell r="AB171">
            <v>0</v>
          </cell>
          <cell r="AC171">
            <v>0</v>
          </cell>
          <cell r="AD171">
            <v>0</v>
          </cell>
          <cell r="AE171">
            <v>0</v>
          </cell>
          <cell r="AF171">
            <v>0</v>
          </cell>
          <cell r="AG171">
            <v>0</v>
          </cell>
          <cell r="AH171">
            <v>869.43923999999993</v>
          </cell>
          <cell r="AK171">
            <v>739.53674000000001</v>
          </cell>
          <cell r="AM171">
            <v>739.5367399999999</v>
          </cell>
          <cell r="AP171">
            <v>0</v>
          </cell>
        </row>
        <row r="172">
          <cell r="B172" t="str">
            <v>Skoghall</v>
          </cell>
          <cell r="C172">
            <v>0</v>
          </cell>
          <cell r="D172">
            <v>0</v>
          </cell>
          <cell r="E172">
            <v>0</v>
          </cell>
          <cell r="F172">
            <v>0</v>
          </cell>
          <cell r="G172">
            <v>0</v>
          </cell>
          <cell r="H172">
            <v>0</v>
          </cell>
          <cell r="I172">
            <v>0.3</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4.4000000000000004</v>
          </cell>
          <cell r="AA172">
            <v>0</v>
          </cell>
          <cell r="AB172">
            <v>0</v>
          </cell>
          <cell r="AC172">
            <v>0</v>
          </cell>
          <cell r="AD172">
            <v>0</v>
          </cell>
          <cell r="AE172">
            <v>0</v>
          </cell>
          <cell r="AF172">
            <v>0</v>
          </cell>
          <cell r="AG172">
            <v>0</v>
          </cell>
          <cell r="AH172">
            <v>4.7</v>
          </cell>
          <cell r="AK172">
            <v>4.7</v>
          </cell>
          <cell r="AM172">
            <v>4.7</v>
          </cell>
          <cell r="AP172">
            <v>0</v>
          </cell>
        </row>
        <row r="173">
          <cell r="B173" t="str">
            <v>Gustafs finns ej i vår ägo längre</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K173">
            <v>0</v>
          </cell>
          <cell r="AM173">
            <v>0</v>
          </cell>
          <cell r="AP173">
            <v>0</v>
          </cell>
        </row>
        <row r="174">
          <cell r="B174" t="str">
            <v>Hedemora</v>
          </cell>
          <cell r="C174">
            <v>0</v>
          </cell>
          <cell r="D174">
            <v>0</v>
          </cell>
          <cell r="E174">
            <v>0</v>
          </cell>
          <cell r="F174">
            <v>11.803800000000001</v>
          </cell>
          <cell r="G174">
            <v>0</v>
          </cell>
          <cell r="H174">
            <v>0</v>
          </cell>
          <cell r="I174">
            <v>2</v>
          </cell>
          <cell r="J174">
            <v>0</v>
          </cell>
          <cell r="K174">
            <v>0</v>
          </cell>
          <cell r="L174">
            <v>13.6038</v>
          </cell>
          <cell r="M174">
            <v>1.6811100000000001</v>
          </cell>
          <cell r="N174">
            <v>0</v>
          </cell>
          <cell r="O174">
            <v>0</v>
          </cell>
          <cell r="P174">
            <v>15.6</v>
          </cell>
          <cell r="Q174">
            <v>7.8</v>
          </cell>
          <cell r="R174">
            <v>0</v>
          </cell>
          <cell r="S174">
            <v>11.803800000000001</v>
          </cell>
          <cell r="T174">
            <v>21.8749</v>
          </cell>
          <cell r="U174">
            <v>0</v>
          </cell>
          <cell r="V174">
            <v>0</v>
          </cell>
          <cell r="W174">
            <v>0</v>
          </cell>
          <cell r="X174">
            <v>2.5</v>
          </cell>
          <cell r="Y174">
            <v>0</v>
          </cell>
          <cell r="Z174">
            <v>0</v>
          </cell>
          <cell r="AA174">
            <v>0</v>
          </cell>
          <cell r="AB174">
            <v>0</v>
          </cell>
          <cell r="AC174">
            <v>0</v>
          </cell>
          <cell r="AD174">
            <v>0</v>
          </cell>
          <cell r="AE174">
            <v>0</v>
          </cell>
          <cell r="AF174">
            <v>0</v>
          </cell>
          <cell r="AG174">
            <v>0</v>
          </cell>
          <cell r="AH174">
            <v>80.867410000000007</v>
          </cell>
          <cell r="AK174">
            <v>71.386300000000006</v>
          </cell>
          <cell r="AM174">
            <v>71.386300000000006</v>
          </cell>
          <cell r="AP174">
            <v>0</v>
          </cell>
        </row>
        <row r="175">
          <cell r="B175" t="str">
            <v>Långshyttan</v>
          </cell>
          <cell r="C175">
            <v>0</v>
          </cell>
          <cell r="D175">
            <v>0</v>
          </cell>
          <cell r="E175">
            <v>0</v>
          </cell>
          <cell r="F175">
            <v>0</v>
          </cell>
          <cell r="G175">
            <v>0</v>
          </cell>
          <cell r="H175">
            <v>0</v>
          </cell>
          <cell r="I175">
            <v>0.38800000000000001</v>
          </cell>
          <cell r="J175">
            <v>0</v>
          </cell>
          <cell r="K175">
            <v>0</v>
          </cell>
          <cell r="L175">
            <v>0</v>
          </cell>
          <cell r="M175">
            <v>0</v>
          </cell>
          <cell r="N175">
            <v>0</v>
          </cell>
          <cell r="O175">
            <v>0</v>
          </cell>
          <cell r="P175">
            <v>0</v>
          </cell>
          <cell r="Q175">
            <v>0</v>
          </cell>
          <cell r="R175">
            <v>0</v>
          </cell>
          <cell r="S175">
            <v>0</v>
          </cell>
          <cell r="T175">
            <v>6.4850000000000003</v>
          </cell>
          <cell r="U175">
            <v>0</v>
          </cell>
          <cell r="V175">
            <v>0</v>
          </cell>
          <cell r="W175">
            <v>0</v>
          </cell>
          <cell r="X175">
            <v>0.18731999999999999</v>
          </cell>
          <cell r="Y175">
            <v>0</v>
          </cell>
          <cell r="Z175">
            <v>0</v>
          </cell>
          <cell r="AA175">
            <v>0</v>
          </cell>
          <cell r="AB175">
            <v>0</v>
          </cell>
          <cell r="AC175">
            <v>0</v>
          </cell>
          <cell r="AD175">
            <v>0</v>
          </cell>
          <cell r="AE175">
            <v>0</v>
          </cell>
          <cell r="AF175">
            <v>0</v>
          </cell>
          <cell r="AG175">
            <v>0</v>
          </cell>
          <cell r="AH175">
            <v>7.0603199999999999</v>
          </cell>
          <cell r="AK175">
            <v>7.0603199999999999</v>
          </cell>
          <cell r="AM175">
            <v>7.0603199999999999</v>
          </cell>
          <cell r="AP175">
            <v>0</v>
          </cell>
        </row>
        <row r="176">
          <cell r="B176" t="str">
            <v>St Skedvi</v>
          </cell>
          <cell r="C176">
            <v>0</v>
          </cell>
          <cell r="D176">
            <v>0</v>
          </cell>
          <cell r="E176">
            <v>0</v>
          </cell>
          <cell r="F176">
            <v>0</v>
          </cell>
          <cell r="G176">
            <v>0</v>
          </cell>
          <cell r="H176">
            <v>0</v>
          </cell>
          <cell r="I176">
            <v>0.36499999999999999</v>
          </cell>
          <cell r="J176">
            <v>0</v>
          </cell>
          <cell r="K176">
            <v>0</v>
          </cell>
          <cell r="L176">
            <v>0</v>
          </cell>
          <cell r="M176">
            <v>0</v>
          </cell>
          <cell r="N176">
            <v>0</v>
          </cell>
          <cell r="O176">
            <v>0</v>
          </cell>
          <cell r="P176">
            <v>0</v>
          </cell>
          <cell r="Q176">
            <v>0</v>
          </cell>
          <cell r="R176">
            <v>0.107</v>
          </cell>
          <cell r="S176">
            <v>0</v>
          </cell>
          <cell r="T176">
            <v>2.52</v>
          </cell>
          <cell r="U176">
            <v>0</v>
          </cell>
          <cell r="V176">
            <v>0</v>
          </cell>
          <cell r="W176">
            <v>0</v>
          </cell>
          <cell r="X176">
            <v>7.4520000000000003E-2</v>
          </cell>
          <cell r="Y176">
            <v>0</v>
          </cell>
          <cell r="Z176">
            <v>0</v>
          </cell>
          <cell r="AA176">
            <v>0</v>
          </cell>
          <cell r="AB176">
            <v>0</v>
          </cell>
          <cell r="AC176">
            <v>0</v>
          </cell>
          <cell r="AD176">
            <v>0</v>
          </cell>
          <cell r="AE176">
            <v>0</v>
          </cell>
          <cell r="AF176">
            <v>0</v>
          </cell>
          <cell r="AG176">
            <v>0</v>
          </cell>
          <cell r="AH176">
            <v>3.0665200000000001</v>
          </cell>
          <cell r="AK176">
            <v>3.0665200000000001</v>
          </cell>
          <cell r="AM176">
            <v>3.0665200000000001</v>
          </cell>
          <cell r="AP176">
            <v>0</v>
          </cell>
        </row>
        <row r="177">
          <cell r="B177" t="str">
            <v>Säter</v>
          </cell>
          <cell r="C177">
            <v>0</v>
          </cell>
          <cell r="D177">
            <v>0</v>
          </cell>
          <cell r="E177">
            <v>0</v>
          </cell>
          <cell r="F177">
            <v>10.344099999999999</v>
          </cell>
          <cell r="G177">
            <v>0</v>
          </cell>
          <cell r="H177">
            <v>0</v>
          </cell>
          <cell r="I177">
            <v>1.5</v>
          </cell>
          <cell r="J177">
            <v>0</v>
          </cell>
          <cell r="K177">
            <v>0</v>
          </cell>
          <cell r="L177">
            <v>12.196300000000001</v>
          </cell>
          <cell r="M177">
            <v>0</v>
          </cell>
          <cell r="N177">
            <v>0</v>
          </cell>
          <cell r="O177">
            <v>0</v>
          </cell>
          <cell r="P177">
            <v>13</v>
          </cell>
          <cell r="Q177">
            <v>6.5</v>
          </cell>
          <cell r="R177">
            <v>0</v>
          </cell>
          <cell r="S177">
            <v>10.344099999999999</v>
          </cell>
          <cell r="T177">
            <v>15.7683</v>
          </cell>
          <cell r="U177">
            <v>0</v>
          </cell>
          <cell r="V177">
            <v>0</v>
          </cell>
          <cell r="W177">
            <v>0</v>
          </cell>
          <cell r="X177">
            <v>1.518</v>
          </cell>
          <cell r="Y177">
            <v>0</v>
          </cell>
          <cell r="Z177">
            <v>0</v>
          </cell>
          <cell r="AA177">
            <v>0</v>
          </cell>
          <cell r="AB177">
            <v>0</v>
          </cell>
          <cell r="AC177">
            <v>0</v>
          </cell>
          <cell r="AD177">
            <v>0</v>
          </cell>
          <cell r="AE177">
            <v>0</v>
          </cell>
          <cell r="AF177">
            <v>0</v>
          </cell>
          <cell r="AG177">
            <v>0</v>
          </cell>
          <cell r="AH177">
            <v>64.6708</v>
          </cell>
          <cell r="AK177">
            <v>58.1708</v>
          </cell>
          <cell r="AM177">
            <v>58.1708</v>
          </cell>
          <cell r="AP177">
            <v>0</v>
          </cell>
        </row>
        <row r="178">
          <cell r="B178" t="str">
            <v>Hjo</v>
          </cell>
          <cell r="C178">
            <v>0</v>
          </cell>
          <cell r="D178">
            <v>0</v>
          </cell>
          <cell r="E178">
            <v>0</v>
          </cell>
          <cell r="F178">
            <v>0</v>
          </cell>
          <cell r="G178">
            <v>0</v>
          </cell>
          <cell r="H178">
            <v>0</v>
          </cell>
          <cell r="I178">
            <v>5.9</v>
          </cell>
          <cell r="J178">
            <v>0</v>
          </cell>
          <cell r="K178">
            <v>0</v>
          </cell>
          <cell r="L178">
            <v>35.1</v>
          </cell>
          <cell r="M178">
            <v>0</v>
          </cell>
          <cell r="N178">
            <v>0</v>
          </cell>
          <cell r="O178">
            <v>0</v>
          </cell>
          <cell r="P178">
            <v>0</v>
          </cell>
          <cell r="Q178">
            <v>0</v>
          </cell>
          <cell r="R178">
            <v>0</v>
          </cell>
          <cell r="S178">
            <v>0</v>
          </cell>
          <cell r="T178">
            <v>2.1</v>
          </cell>
          <cell r="U178">
            <v>0</v>
          </cell>
          <cell r="V178">
            <v>0</v>
          </cell>
          <cell r="W178">
            <v>0</v>
          </cell>
          <cell r="X178">
            <v>0.81499999999999995</v>
          </cell>
          <cell r="Y178">
            <v>0</v>
          </cell>
          <cell r="Z178">
            <v>0</v>
          </cell>
          <cell r="AA178">
            <v>0</v>
          </cell>
          <cell r="AB178">
            <v>0</v>
          </cell>
          <cell r="AC178">
            <v>0</v>
          </cell>
          <cell r="AD178">
            <v>0</v>
          </cell>
          <cell r="AE178">
            <v>0</v>
          </cell>
          <cell r="AF178">
            <v>0</v>
          </cell>
          <cell r="AG178">
            <v>0</v>
          </cell>
          <cell r="AH178">
            <v>43.914999999999999</v>
          </cell>
          <cell r="AK178">
            <v>43.914999999999999</v>
          </cell>
          <cell r="AM178">
            <v>43.914999999999999</v>
          </cell>
          <cell r="AP178">
            <v>0</v>
          </cell>
        </row>
        <row r="179">
          <cell r="B179" t="str">
            <v>Härnösand</v>
          </cell>
          <cell r="C179">
            <v>0</v>
          </cell>
          <cell r="D179">
            <v>0</v>
          </cell>
          <cell r="E179">
            <v>2.7</v>
          </cell>
          <cell r="F179">
            <v>38.0261</v>
          </cell>
          <cell r="G179">
            <v>0</v>
          </cell>
          <cell r="H179">
            <v>0.6</v>
          </cell>
          <cell r="I179">
            <v>0</v>
          </cell>
          <cell r="J179">
            <v>1</v>
          </cell>
          <cell r="K179">
            <v>0</v>
          </cell>
          <cell r="L179">
            <v>21.7882</v>
          </cell>
          <cell r="M179">
            <v>3.3164500000000001</v>
          </cell>
          <cell r="N179">
            <v>0</v>
          </cell>
          <cell r="O179">
            <v>0</v>
          </cell>
          <cell r="P179">
            <v>72.599999999999994</v>
          </cell>
          <cell r="Q179">
            <v>36.299999999999997</v>
          </cell>
          <cell r="R179">
            <v>40.200000000000003</v>
          </cell>
          <cell r="S179">
            <v>17.016500000000001</v>
          </cell>
          <cell r="T179">
            <v>28.326000000000001</v>
          </cell>
          <cell r="U179">
            <v>0</v>
          </cell>
          <cell r="V179">
            <v>0</v>
          </cell>
          <cell r="W179">
            <v>13.6325</v>
          </cell>
          <cell r="X179">
            <v>6.1164500000000004</v>
          </cell>
          <cell r="Y179">
            <v>0</v>
          </cell>
          <cell r="Z179">
            <v>2.6</v>
          </cell>
          <cell r="AA179">
            <v>0</v>
          </cell>
          <cell r="AB179">
            <v>0</v>
          </cell>
          <cell r="AC179">
            <v>0</v>
          </cell>
          <cell r="AD179">
            <v>0</v>
          </cell>
          <cell r="AE179">
            <v>0</v>
          </cell>
          <cell r="AF179">
            <v>0</v>
          </cell>
          <cell r="AG179">
            <v>2.2314699999999998</v>
          </cell>
          <cell r="AH179">
            <v>250.15367000000001</v>
          </cell>
          <cell r="AK179">
            <v>210.53722000000002</v>
          </cell>
          <cell r="AM179">
            <v>210.53721999999993</v>
          </cell>
          <cell r="AP179">
            <v>0</v>
          </cell>
        </row>
        <row r="180">
          <cell r="B180" t="str">
            <v>Hässleholm</v>
          </cell>
          <cell r="C180">
            <v>0</v>
          </cell>
          <cell r="D180">
            <v>117.22</v>
          </cell>
          <cell r="E180">
            <v>0</v>
          </cell>
          <cell r="F180">
            <v>0</v>
          </cell>
          <cell r="G180">
            <v>0</v>
          </cell>
          <cell r="H180">
            <v>0</v>
          </cell>
          <cell r="I180">
            <v>1.56453</v>
          </cell>
          <cell r="J180">
            <v>0</v>
          </cell>
          <cell r="K180">
            <v>0</v>
          </cell>
          <cell r="L180">
            <v>0</v>
          </cell>
          <cell r="M180">
            <v>0</v>
          </cell>
          <cell r="N180">
            <v>0</v>
          </cell>
          <cell r="O180">
            <v>0</v>
          </cell>
          <cell r="P180">
            <v>34.200000000000003</v>
          </cell>
          <cell r="Q180">
            <v>17.100000000000001</v>
          </cell>
          <cell r="R180">
            <v>3.1</v>
          </cell>
          <cell r="S180">
            <v>0</v>
          </cell>
          <cell r="T180">
            <v>124.8</v>
          </cell>
          <cell r="U180">
            <v>0</v>
          </cell>
          <cell r="V180">
            <v>0</v>
          </cell>
          <cell r="W180">
            <v>0</v>
          </cell>
          <cell r="X180">
            <v>9.5</v>
          </cell>
          <cell r="Y180">
            <v>0</v>
          </cell>
          <cell r="Z180">
            <v>0</v>
          </cell>
          <cell r="AA180">
            <v>0</v>
          </cell>
          <cell r="AB180">
            <v>0</v>
          </cell>
          <cell r="AC180">
            <v>0</v>
          </cell>
          <cell r="AD180">
            <v>0</v>
          </cell>
          <cell r="AE180">
            <v>0</v>
          </cell>
          <cell r="AF180">
            <v>0</v>
          </cell>
          <cell r="AG180">
            <v>0</v>
          </cell>
          <cell r="AH180">
            <v>290.38452999999998</v>
          </cell>
          <cell r="AK180">
            <v>273.28452999999996</v>
          </cell>
          <cell r="AM180">
            <v>273.28453000000002</v>
          </cell>
          <cell r="AP180">
            <v>0</v>
          </cell>
        </row>
        <row r="181">
          <cell r="B181" t="str">
            <v>Tyringe</v>
          </cell>
          <cell r="C181">
            <v>0</v>
          </cell>
          <cell r="D181">
            <v>0</v>
          </cell>
          <cell r="E181">
            <v>0</v>
          </cell>
          <cell r="F181">
            <v>0</v>
          </cell>
          <cell r="G181">
            <v>0</v>
          </cell>
          <cell r="H181">
            <v>0</v>
          </cell>
          <cell r="I181">
            <v>0.22</v>
          </cell>
          <cell r="J181">
            <v>0</v>
          </cell>
          <cell r="K181">
            <v>0</v>
          </cell>
          <cell r="L181">
            <v>0</v>
          </cell>
          <cell r="M181">
            <v>0</v>
          </cell>
          <cell r="N181">
            <v>0</v>
          </cell>
          <cell r="O181">
            <v>0</v>
          </cell>
          <cell r="P181">
            <v>0</v>
          </cell>
          <cell r="Q181">
            <v>0</v>
          </cell>
          <cell r="R181">
            <v>0</v>
          </cell>
          <cell r="S181">
            <v>0</v>
          </cell>
          <cell r="T181">
            <v>23.1</v>
          </cell>
          <cell r="U181">
            <v>0</v>
          </cell>
          <cell r="V181">
            <v>0</v>
          </cell>
          <cell r="W181">
            <v>0</v>
          </cell>
          <cell r="X181">
            <v>0.6</v>
          </cell>
          <cell r="Y181">
            <v>0</v>
          </cell>
          <cell r="Z181">
            <v>0</v>
          </cell>
          <cell r="AA181">
            <v>0</v>
          </cell>
          <cell r="AB181">
            <v>0</v>
          </cell>
          <cell r="AC181">
            <v>0</v>
          </cell>
          <cell r="AD181">
            <v>0</v>
          </cell>
          <cell r="AE181">
            <v>0</v>
          </cell>
          <cell r="AF181">
            <v>0</v>
          </cell>
          <cell r="AG181">
            <v>0</v>
          </cell>
          <cell r="AH181">
            <v>23.92</v>
          </cell>
          <cell r="AK181">
            <v>23.92</v>
          </cell>
          <cell r="AM181">
            <v>23.92</v>
          </cell>
          <cell r="AP181">
            <v>0</v>
          </cell>
        </row>
        <row r="182">
          <cell r="B182" t="str">
            <v>Höganäs</v>
          </cell>
          <cell r="C182">
            <v>0</v>
          </cell>
          <cell r="D182">
            <v>0</v>
          </cell>
          <cell r="E182">
            <v>0</v>
          </cell>
          <cell r="F182">
            <v>0</v>
          </cell>
          <cell r="G182">
            <v>0.60899999999999999</v>
          </cell>
          <cell r="H182">
            <v>0</v>
          </cell>
          <cell r="I182">
            <v>0</v>
          </cell>
          <cell r="J182">
            <v>0</v>
          </cell>
          <cell r="K182">
            <v>0</v>
          </cell>
          <cell r="L182">
            <v>0</v>
          </cell>
          <cell r="M182">
            <v>0</v>
          </cell>
          <cell r="N182">
            <v>10.324999999999999</v>
          </cell>
          <cell r="O182">
            <v>0</v>
          </cell>
          <cell r="P182">
            <v>0</v>
          </cell>
          <cell r="Q182">
            <v>0</v>
          </cell>
          <cell r="R182">
            <v>41.712000000000003</v>
          </cell>
          <cell r="S182">
            <v>0</v>
          </cell>
          <cell r="T182">
            <v>0</v>
          </cell>
          <cell r="U182">
            <v>0</v>
          </cell>
          <cell r="V182">
            <v>0</v>
          </cell>
          <cell r="W182">
            <v>0</v>
          </cell>
          <cell r="X182">
            <v>0.36199999999999999</v>
          </cell>
          <cell r="Y182">
            <v>0</v>
          </cell>
          <cell r="Z182">
            <v>0</v>
          </cell>
          <cell r="AA182">
            <v>0</v>
          </cell>
          <cell r="AB182">
            <v>0</v>
          </cell>
          <cell r="AC182">
            <v>0</v>
          </cell>
          <cell r="AD182">
            <v>0</v>
          </cell>
          <cell r="AE182">
            <v>0</v>
          </cell>
          <cell r="AF182">
            <v>0</v>
          </cell>
          <cell r="AG182">
            <v>0</v>
          </cell>
          <cell r="AH182">
            <v>53.008000000000003</v>
          </cell>
          <cell r="AK182">
            <v>53.008000000000003</v>
          </cell>
          <cell r="AM182">
            <v>53.008000000000003</v>
          </cell>
          <cell r="AP182">
            <v>0</v>
          </cell>
        </row>
        <row r="183">
          <cell r="B183" t="str">
            <v>Jokkmokk</v>
          </cell>
          <cell r="C183">
            <v>0</v>
          </cell>
          <cell r="D183">
            <v>0</v>
          </cell>
          <cell r="E183">
            <v>0</v>
          </cell>
          <cell r="F183">
            <v>0</v>
          </cell>
          <cell r="G183">
            <v>0</v>
          </cell>
          <cell r="H183">
            <v>0.5</v>
          </cell>
          <cell r="I183">
            <v>0.1</v>
          </cell>
          <cell r="J183">
            <v>0</v>
          </cell>
          <cell r="K183">
            <v>0</v>
          </cell>
          <cell r="L183">
            <v>0</v>
          </cell>
          <cell r="M183">
            <v>0</v>
          </cell>
          <cell r="N183">
            <v>0</v>
          </cell>
          <cell r="O183">
            <v>0</v>
          </cell>
          <cell r="P183">
            <v>12</v>
          </cell>
          <cell r="Q183">
            <v>6</v>
          </cell>
          <cell r="R183">
            <v>0</v>
          </cell>
          <cell r="S183">
            <v>0</v>
          </cell>
          <cell r="T183">
            <v>37</v>
          </cell>
          <cell r="U183">
            <v>0</v>
          </cell>
          <cell r="V183">
            <v>0</v>
          </cell>
          <cell r="W183">
            <v>0</v>
          </cell>
          <cell r="X183">
            <v>1</v>
          </cell>
          <cell r="Y183">
            <v>0</v>
          </cell>
          <cell r="Z183">
            <v>6</v>
          </cell>
          <cell r="AA183">
            <v>0</v>
          </cell>
          <cell r="AB183">
            <v>0</v>
          </cell>
          <cell r="AC183">
            <v>0</v>
          </cell>
          <cell r="AD183">
            <v>0</v>
          </cell>
          <cell r="AE183">
            <v>0</v>
          </cell>
          <cell r="AF183">
            <v>1</v>
          </cell>
          <cell r="AG183">
            <v>0</v>
          </cell>
          <cell r="AH183">
            <v>57.6</v>
          </cell>
          <cell r="AK183">
            <v>51.6</v>
          </cell>
          <cell r="AM183">
            <v>51.6</v>
          </cell>
          <cell r="AP183">
            <v>0</v>
          </cell>
        </row>
        <row r="184">
          <cell r="B184" t="str">
            <v>Brunflo</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K184">
            <v>0</v>
          </cell>
          <cell r="AM184">
            <v>0</v>
          </cell>
          <cell r="AP184">
            <v>0</v>
          </cell>
        </row>
        <row r="185">
          <cell r="B185" t="str">
            <v>Krokom</v>
          </cell>
          <cell r="C185">
            <v>0</v>
          </cell>
          <cell r="D185">
            <v>0</v>
          </cell>
          <cell r="E185">
            <v>0</v>
          </cell>
          <cell r="F185">
            <v>0</v>
          </cell>
          <cell r="G185">
            <v>0</v>
          </cell>
          <cell r="H185">
            <v>0.45</v>
          </cell>
          <cell r="I185">
            <v>0.61</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0.4</v>
          </cell>
          <cell r="Y185">
            <v>0</v>
          </cell>
          <cell r="Z185">
            <v>7.2</v>
          </cell>
          <cell r="AA185">
            <v>0</v>
          </cell>
          <cell r="AB185">
            <v>0</v>
          </cell>
          <cell r="AC185">
            <v>0</v>
          </cell>
          <cell r="AD185">
            <v>0</v>
          </cell>
          <cell r="AE185">
            <v>0</v>
          </cell>
          <cell r="AF185">
            <v>0</v>
          </cell>
          <cell r="AG185">
            <v>18.588200000000001</v>
          </cell>
          <cell r="AH185">
            <v>27.248200000000001</v>
          </cell>
          <cell r="AK185">
            <v>27.248200000000001</v>
          </cell>
          <cell r="AM185">
            <v>27.248199999999997</v>
          </cell>
          <cell r="AP185">
            <v>0</v>
          </cell>
        </row>
        <row r="186">
          <cell r="B186" t="str">
            <v>Åre</v>
          </cell>
          <cell r="C186">
            <v>0</v>
          </cell>
          <cell r="D186">
            <v>0</v>
          </cell>
          <cell r="E186">
            <v>0</v>
          </cell>
          <cell r="F186">
            <v>0</v>
          </cell>
          <cell r="G186">
            <v>0</v>
          </cell>
          <cell r="H186">
            <v>0.87</v>
          </cell>
          <cell r="I186">
            <v>3.73</v>
          </cell>
          <cell r="J186">
            <v>0</v>
          </cell>
          <cell r="K186">
            <v>0</v>
          </cell>
          <cell r="L186">
            <v>0</v>
          </cell>
          <cell r="M186">
            <v>0</v>
          </cell>
          <cell r="N186">
            <v>0</v>
          </cell>
          <cell r="O186">
            <v>0</v>
          </cell>
          <cell r="P186">
            <v>5.6</v>
          </cell>
          <cell r="Q186">
            <v>2.8</v>
          </cell>
          <cell r="R186">
            <v>0</v>
          </cell>
          <cell r="S186">
            <v>0</v>
          </cell>
          <cell r="T186">
            <v>63.1</v>
          </cell>
          <cell r="U186">
            <v>0</v>
          </cell>
          <cell r="V186">
            <v>0</v>
          </cell>
          <cell r="W186">
            <v>0</v>
          </cell>
          <cell r="X186">
            <v>2</v>
          </cell>
          <cell r="Y186">
            <v>0</v>
          </cell>
          <cell r="Z186">
            <v>11.5</v>
          </cell>
          <cell r="AA186">
            <v>0</v>
          </cell>
          <cell r="AB186">
            <v>0</v>
          </cell>
          <cell r="AC186">
            <v>0</v>
          </cell>
          <cell r="AD186">
            <v>0</v>
          </cell>
          <cell r="AE186">
            <v>0</v>
          </cell>
          <cell r="AF186">
            <v>0</v>
          </cell>
          <cell r="AG186">
            <v>0</v>
          </cell>
          <cell r="AH186">
            <v>86.8</v>
          </cell>
          <cell r="AK186">
            <v>84</v>
          </cell>
          <cell r="AM186">
            <v>84</v>
          </cell>
          <cell r="AP186">
            <v>0</v>
          </cell>
        </row>
        <row r="187">
          <cell r="B187" t="str">
            <v>Östersund</v>
          </cell>
          <cell r="C187">
            <v>0</v>
          </cell>
          <cell r="D187">
            <v>0</v>
          </cell>
          <cell r="E187">
            <v>4</v>
          </cell>
          <cell r="F187">
            <v>48.142899999999997</v>
          </cell>
          <cell r="G187">
            <v>0</v>
          </cell>
          <cell r="H187">
            <v>0</v>
          </cell>
          <cell r="I187">
            <v>3.1</v>
          </cell>
          <cell r="J187">
            <v>0</v>
          </cell>
          <cell r="K187">
            <v>0.9</v>
          </cell>
          <cell r="L187">
            <v>71.994299999999996</v>
          </cell>
          <cell r="M187">
            <v>0</v>
          </cell>
          <cell r="N187">
            <v>0</v>
          </cell>
          <cell r="O187">
            <v>61.028599999999997</v>
          </cell>
          <cell r="P187">
            <v>264</v>
          </cell>
          <cell r="Q187">
            <v>132</v>
          </cell>
          <cell r="R187">
            <v>4.6094099999999996</v>
          </cell>
          <cell r="S187">
            <v>81.08</v>
          </cell>
          <cell r="T187">
            <v>111.96599999999999</v>
          </cell>
          <cell r="U187">
            <v>0</v>
          </cell>
          <cell r="V187">
            <v>0</v>
          </cell>
          <cell r="W187">
            <v>37.359499999999997</v>
          </cell>
          <cell r="X187">
            <v>15.933</v>
          </cell>
          <cell r="Y187">
            <v>0</v>
          </cell>
          <cell r="Z187">
            <v>0</v>
          </cell>
          <cell r="AA187">
            <v>0</v>
          </cell>
          <cell r="AB187">
            <v>0</v>
          </cell>
          <cell r="AC187">
            <v>0</v>
          </cell>
          <cell r="AD187">
            <v>0</v>
          </cell>
          <cell r="AE187">
            <v>0</v>
          </cell>
          <cell r="AF187">
            <v>0</v>
          </cell>
          <cell r="AG187">
            <v>0</v>
          </cell>
          <cell r="AH187">
            <v>704.11371000000008</v>
          </cell>
          <cell r="AK187">
            <v>572.11371000000008</v>
          </cell>
          <cell r="AM187">
            <v>572.11370999999997</v>
          </cell>
          <cell r="AP187">
            <v>0</v>
          </cell>
        </row>
        <row r="188">
          <cell r="B188" t="str">
            <v>Axamo</v>
          </cell>
          <cell r="C188">
            <v>0</v>
          </cell>
          <cell r="D188">
            <v>0</v>
          </cell>
          <cell r="E188">
            <v>0</v>
          </cell>
          <cell r="F188">
            <v>0</v>
          </cell>
          <cell r="G188">
            <v>0</v>
          </cell>
          <cell r="H188">
            <v>0</v>
          </cell>
          <cell r="I188">
            <v>0.22</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0.14799999999999999</v>
          </cell>
          <cell r="Y188">
            <v>0</v>
          </cell>
          <cell r="Z188">
            <v>6.62</v>
          </cell>
          <cell r="AA188">
            <v>0</v>
          </cell>
          <cell r="AB188">
            <v>0</v>
          </cell>
          <cell r="AC188">
            <v>0</v>
          </cell>
          <cell r="AD188">
            <v>0</v>
          </cell>
          <cell r="AE188">
            <v>0</v>
          </cell>
          <cell r="AF188">
            <v>0</v>
          </cell>
          <cell r="AG188">
            <v>0</v>
          </cell>
          <cell r="AH188">
            <v>6.9880000000000004</v>
          </cell>
          <cell r="AK188">
            <v>6.9880000000000004</v>
          </cell>
          <cell r="AM188">
            <v>6.9879999999999995</v>
          </cell>
          <cell r="AP188">
            <v>0</v>
          </cell>
        </row>
        <row r="189">
          <cell r="B189" t="str">
            <v>Bankeryd</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K189">
            <v>0</v>
          </cell>
          <cell r="AM189">
            <v>0</v>
          </cell>
          <cell r="AP189">
            <v>0</v>
          </cell>
        </row>
        <row r="190">
          <cell r="B190" t="str">
            <v>Gränna</v>
          </cell>
          <cell r="C190">
            <v>0</v>
          </cell>
          <cell r="D190">
            <v>0</v>
          </cell>
          <cell r="E190">
            <v>0</v>
          </cell>
          <cell r="F190">
            <v>0</v>
          </cell>
          <cell r="G190">
            <v>0</v>
          </cell>
          <cell r="H190">
            <v>0</v>
          </cell>
          <cell r="I190">
            <v>0.66</v>
          </cell>
          <cell r="J190">
            <v>0</v>
          </cell>
          <cell r="K190">
            <v>0</v>
          </cell>
          <cell r="L190">
            <v>0</v>
          </cell>
          <cell r="M190">
            <v>0</v>
          </cell>
          <cell r="N190">
            <v>0</v>
          </cell>
          <cell r="O190">
            <v>0</v>
          </cell>
          <cell r="P190">
            <v>3.72</v>
          </cell>
          <cell r="Q190">
            <v>1.86</v>
          </cell>
          <cell r="R190">
            <v>0</v>
          </cell>
          <cell r="S190">
            <v>0</v>
          </cell>
          <cell r="T190">
            <v>14.78</v>
          </cell>
          <cell r="U190">
            <v>0</v>
          </cell>
          <cell r="V190">
            <v>0</v>
          </cell>
          <cell r="W190">
            <v>0</v>
          </cell>
          <cell r="X190">
            <v>0.39</v>
          </cell>
          <cell r="Y190">
            <v>0</v>
          </cell>
          <cell r="Z190">
            <v>0</v>
          </cell>
          <cell r="AA190">
            <v>0</v>
          </cell>
          <cell r="AB190">
            <v>0</v>
          </cell>
          <cell r="AC190">
            <v>0</v>
          </cell>
          <cell r="AD190">
            <v>0</v>
          </cell>
          <cell r="AE190">
            <v>0</v>
          </cell>
          <cell r="AF190">
            <v>0</v>
          </cell>
          <cell r="AG190">
            <v>0</v>
          </cell>
          <cell r="AH190">
            <v>19.55</v>
          </cell>
          <cell r="AK190">
            <v>17.690000000000001</v>
          </cell>
          <cell r="AM190">
            <v>17.690000000000001</v>
          </cell>
          <cell r="AP190">
            <v>0</v>
          </cell>
        </row>
        <row r="191">
          <cell r="B191" t="str">
            <v>Jönköping</v>
          </cell>
          <cell r="C191">
            <v>0</v>
          </cell>
          <cell r="D191">
            <v>261.27300000000002</v>
          </cell>
          <cell r="E191">
            <v>0.58912699999999996</v>
          </cell>
          <cell r="F191">
            <v>0</v>
          </cell>
          <cell r="G191">
            <v>19.510000000000002</v>
          </cell>
          <cell r="H191">
            <v>0</v>
          </cell>
          <cell r="I191">
            <v>13.0101</v>
          </cell>
          <cell r="J191">
            <v>0</v>
          </cell>
          <cell r="K191">
            <v>74.081800000000001</v>
          </cell>
          <cell r="L191">
            <v>0</v>
          </cell>
          <cell r="M191">
            <v>11.6623</v>
          </cell>
          <cell r="N191">
            <v>0</v>
          </cell>
          <cell r="O191">
            <v>0</v>
          </cell>
          <cell r="P191">
            <v>185.5</v>
          </cell>
          <cell r="Q191">
            <v>92.75</v>
          </cell>
          <cell r="R191">
            <v>0</v>
          </cell>
          <cell r="S191">
            <v>0</v>
          </cell>
          <cell r="T191">
            <v>0</v>
          </cell>
          <cell r="U191">
            <v>0</v>
          </cell>
          <cell r="V191">
            <v>0</v>
          </cell>
          <cell r="W191">
            <v>0</v>
          </cell>
          <cell r="X191">
            <v>19.0823</v>
          </cell>
          <cell r="Y191">
            <v>6.14</v>
          </cell>
          <cell r="Z191">
            <v>51.11</v>
          </cell>
          <cell r="AA191">
            <v>181.07599999999999</v>
          </cell>
          <cell r="AB191">
            <v>25.1</v>
          </cell>
          <cell r="AC191">
            <v>53.45</v>
          </cell>
          <cell r="AD191">
            <v>0</v>
          </cell>
          <cell r="AE191">
            <v>0</v>
          </cell>
          <cell r="AF191">
            <v>0</v>
          </cell>
          <cell r="AG191">
            <v>0</v>
          </cell>
          <cell r="AH191">
            <v>901.58462700000018</v>
          </cell>
          <cell r="AK191">
            <v>797.17232700000022</v>
          </cell>
          <cell r="AM191">
            <v>797.17232700000011</v>
          </cell>
          <cell r="AP191">
            <v>0</v>
          </cell>
        </row>
        <row r="192">
          <cell r="B192" t="str">
            <v>Norrahammar</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K192">
            <v>0</v>
          </cell>
          <cell r="AM192">
            <v>0</v>
          </cell>
          <cell r="AP192">
            <v>0</v>
          </cell>
        </row>
        <row r="193">
          <cell r="B193" t="str">
            <v>Stensholm</v>
          </cell>
          <cell r="C193">
            <v>0</v>
          </cell>
          <cell r="D193">
            <v>0</v>
          </cell>
          <cell r="E193">
            <v>0</v>
          </cell>
          <cell r="F193">
            <v>0</v>
          </cell>
          <cell r="G193">
            <v>0</v>
          </cell>
          <cell r="H193">
            <v>0</v>
          </cell>
          <cell r="I193">
            <v>0.11</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0.06</v>
          </cell>
          <cell r="Y193">
            <v>0</v>
          </cell>
          <cell r="Z193">
            <v>3.18</v>
          </cell>
          <cell r="AA193">
            <v>0</v>
          </cell>
          <cell r="AB193">
            <v>0</v>
          </cell>
          <cell r="AC193">
            <v>0</v>
          </cell>
          <cell r="AD193">
            <v>0</v>
          </cell>
          <cell r="AE193">
            <v>0</v>
          </cell>
          <cell r="AF193">
            <v>0</v>
          </cell>
          <cell r="AG193">
            <v>0</v>
          </cell>
          <cell r="AH193">
            <v>3.35</v>
          </cell>
          <cell r="AK193">
            <v>3.35</v>
          </cell>
          <cell r="AM193">
            <v>3.35</v>
          </cell>
          <cell r="AP193">
            <v>0</v>
          </cell>
        </row>
        <row r="194">
          <cell r="B194" t="str">
            <v>Kalmar</v>
          </cell>
          <cell r="C194">
            <v>0</v>
          </cell>
          <cell r="D194">
            <v>0</v>
          </cell>
          <cell r="E194">
            <v>0</v>
          </cell>
          <cell r="F194">
            <v>39.019799999999996</v>
          </cell>
          <cell r="G194">
            <v>0</v>
          </cell>
          <cell r="H194">
            <v>0</v>
          </cell>
          <cell r="I194">
            <v>1.64</v>
          </cell>
          <cell r="J194">
            <v>0</v>
          </cell>
          <cell r="K194">
            <v>1.32</v>
          </cell>
          <cell r="L194">
            <v>147.459</v>
          </cell>
          <cell r="M194">
            <v>8.43919</v>
          </cell>
          <cell r="N194">
            <v>0</v>
          </cell>
          <cell r="O194">
            <v>0</v>
          </cell>
          <cell r="P194">
            <v>198.4</v>
          </cell>
          <cell r="Q194">
            <v>99.2</v>
          </cell>
          <cell r="R194">
            <v>0</v>
          </cell>
          <cell r="S194">
            <v>17.967300000000002</v>
          </cell>
          <cell r="T194">
            <v>14.1107</v>
          </cell>
          <cell r="U194">
            <v>0</v>
          </cell>
          <cell r="V194">
            <v>0</v>
          </cell>
          <cell r="W194">
            <v>0</v>
          </cell>
          <cell r="X194">
            <v>15.639200000000001</v>
          </cell>
          <cell r="Y194">
            <v>0</v>
          </cell>
          <cell r="Z194">
            <v>10</v>
          </cell>
          <cell r="AA194">
            <v>61.4</v>
          </cell>
          <cell r="AB194">
            <v>0</v>
          </cell>
          <cell r="AC194">
            <v>0</v>
          </cell>
          <cell r="AD194">
            <v>0</v>
          </cell>
          <cell r="AE194">
            <v>0</v>
          </cell>
          <cell r="AF194">
            <v>0</v>
          </cell>
          <cell r="AG194">
            <v>0</v>
          </cell>
          <cell r="AH194">
            <v>515.39519000000007</v>
          </cell>
          <cell r="AK194">
            <v>407.75600000000009</v>
          </cell>
          <cell r="AM194">
            <v>407.75600000000003</v>
          </cell>
          <cell r="AP194">
            <v>0</v>
          </cell>
        </row>
        <row r="195">
          <cell r="B195" t="str">
            <v>Nybro, ta bort detta nät</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K195">
            <v>0</v>
          </cell>
          <cell r="AM195">
            <v>0</v>
          </cell>
          <cell r="AP195">
            <v>0</v>
          </cell>
        </row>
        <row r="196">
          <cell r="B196" t="str">
            <v>Karlshamn</v>
          </cell>
          <cell r="C196">
            <v>0</v>
          </cell>
          <cell r="D196">
            <v>0</v>
          </cell>
          <cell r="E196">
            <v>0</v>
          </cell>
          <cell r="F196">
            <v>0</v>
          </cell>
          <cell r="G196">
            <v>0</v>
          </cell>
          <cell r="H196">
            <v>0</v>
          </cell>
          <cell r="I196">
            <v>6.9619999999999997</v>
          </cell>
          <cell r="J196">
            <v>0</v>
          </cell>
          <cell r="K196">
            <v>0</v>
          </cell>
          <cell r="L196">
            <v>0</v>
          </cell>
          <cell r="M196">
            <v>0</v>
          </cell>
          <cell r="N196">
            <v>0</v>
          </cell>
          <cell r="O196">
            <v>0</v>
          </cell>
          <cell r="P196">
            <v>0</v>
          </cell>
          <cell r="Q196">
            <v>0</v>
          </cell>
          <cell r="R196">
            <v>177.66200000000001</v>
          </cell>
          <cell r="S196">
            <v>0</v>
          </cell>
          <cell r="T196">
            <v>0</v>
          </cell>
          <cell r="U196">
            <v>0</v>
          </cell>
          <cell r="V196">
            <v>0</v>
          </cell>
          <cell r="W196">
            <v>0</v>
          </cell>
          <cell r="X196">
            <v>5.1433200000000001</v>
          </cell>
          <cell r="Y196">
            <v>0</v>
          </cell>
          <cell r="Z196">
            <v>12.9671</v>
          </cell>
          <cell r="AA196">
            <v>0</v>
          </cell>
          <cell r="AB196">
            <v>0</v>
          </cell>
          <cell r="AC196">
            <v>0</v>
          </cell>
          <cell r="AD196">
            <v>0</v>
          </cell>
          <cell r="AE196">
            <v>0.64700000000000002</v>
          </cell>
          <cell r="AF196">
            <v>0</v>
          </cell>
          <cell r="AG196">
            <v>0</v>
          </cell>
          <cell r="AH196">
            <v>203.38141999999996</v>
          </cell>
          <cell r="AK196">
            <v>203.38141999999996</v>
          </cell>
          <cell r="AM196">
            <v>203.38141999999999</v>
          </cell>
          <cell r="AP196">
            <v>0</v>
          </cell>
        </row>
        <row r="197">
          <cell r="B197" t="str">
            <v>Karlstad</v>
          </cell>
          <cell r="C197">
            <v>0</v>
          </cell>
          <cell r="D197">
            <v>145.018</v>
          </cell>
          <cell r="E197">
            <v>0</v>
          </cell>
          <cell r="F197">
            <v>0</v>
          </cell>
          <cell r="G197">
            <v>21.981000000000002</v>
          </cell>
          <cell r="H197">
            <v>0</v>
          </cell>
          <cell r="I197">
            <v>5.0043600000000001</v>
          </cell>
          <cell r="J197">
            <v>0</v>
          </cell>
          <cell r="K197">
            <v>13.4634</v>
          </cell>
          <cell r="L197">
            <v>0</v>
          </cell>
          <cell r="M197">
            <v>15.3391</v>
          </cell>
          <cell r="N197">
            <v>0</v>
          </cell>
          <cell r="O197">
            <v>0</v>
          </cell>
          <cell r="P197">
            <v>245.14599999999999</v>
          </cell>
          <cell r="Q197">
            <v>122.57299999999999</v>
          </cell>
          <cell r="R197">
            <v>12.875</v>
          </cell>
          <cell r="S197">
            <v>0</v>
          </cell>
          <cell r="T197">
            <v>0</v>
          </cell>
          <cell r="U197">
            <v>0</v>
          </cell>
          <cell r="V197">
            <v>0</v>
          </cell>
          <cell r="W197">
            <v>0</v>
          </cell>
          <cell r="X197">
            <v>23.850100000000001</v>
          </cell>
          <cell r="Y197">
            <v>0</v>
          </cell>
          <cell r="Z197">
            <v>0</v>
          </cell>
          <cell r="AA197">
            <v>0</v>
          </cell>
          <cell r="AB197">
            <v>0</v>
          </cell>
          <cell r="AC197">
            <v>0</v>
          </cell>
          <cell r="AD197">
            <v>0</v>
          </cell>
          <cell r="AE197">
            <v>0</v>
          </cell>
          <cell r="AF197">
            <v>0</v>
          </cell>
          <cell r="AG197">
            <v>369.02600000000001</v>
          </cell>
          <cell r="AH197">
            <v>851.70296000000008</v>
          </cell>
          <cell r="AK197">
            <v>713.79086000000007</v>
          </cell>
          <cell r="AM197">
            <v>713.79085999999995</v>
          </cell>
          <cell r="AP197">
            <v>0</v>
          </cell>
        </row>
        <row r="198">
          <cell r="B198" t="str">
            <v>Skåre</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K198">
            <v>0</v>
          </cell>
          <cell r="AM198">
            <v>0</v>
          </cell>
          <cell r="AP198">
            <v>0</v>
          </cell>
        </row>
        <row r="199">
          <cell r="B199" t="str">
            <v>Katrinefors Kraftvärme (producent)</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K199">
            <v>0</v>
          </cell>
          <cell r="AM199">
            <v>0</v>
          </cell>
          <cell r="AP199">
            <v>0</v>
          </cell>
        </row>
        <row r="200">
          <cell r="B200" t="str">
            <v>Kil</v>
          </cell>
          <cell r="C200">
            <v>0</v>
          </cell>
          <cell r="D200">
            <v>0</v>
          </cell>
          <cell r="E200">
            <v>9.4117599999999996E-2</v>
          </cell>
          <cell r="F200">
            <v>0</v>
          </cell>
          <cell r="G200">
            <v>0</v>
          </cell>
          <cell r="H200">
            <v>0</v>
          </cell>
          <cell r="I200">
            <v>0.8</v>
          </cell>
          <cell r="J200">
            <v>0</v>
          </cell>
          <cell r="K200">
            <v>0</v>
          </cell>
          <cell r="L200">
            <v>0</v>
          </cell>
          <cell r="M200">
            <v>0</v>
          </cell>
          <cell r="N200">
            <v>0</v>
          </cell>
          <cell r="O200">
            <v>53.4</v>
          </cell>
          <cell r="P200">
            <v>0</v>
          </cell>
          <cell r="Q200">
            <v>0</v>
          </cell>
          <cell r="R200">
            <v>0</v>
          </cell>
          <cell r="S200">
            <v>0</v>
          </cell>
          <cell r="T200">
            <v>0</v>
          </cell>
          <cell r="U200">
            <v>0</v>
          </cell>
          <cell r="V200">
            <v>0</v>
          </cell>
          <cell r="W200">
            <v>0</v>
          </cell>
          <cell r="X200">
            <v>1.97</v>
          </cell>
          <cell r="Y200">
            <v>0</v>
          </cell>
          <cell r="Z200">
            <v>5.3</v>
          </cell>
          <cell r="AA200">
            <v>0</v>
          </cell>
          <cell r="AB200">
            <v>0</v>
          </cell>
          <cell r="AC200">
            <v>0</v>
          </cell>
          <cell r="AD200">
            <v>0</v>
          </cell>
          <cell r="AE200">
            <v>0</v>
          </cell>
          <cell r="AF200">
            <v>0</v>
          </cell>
          <cell r="AG200">
            <v>0</v>
          </cell>
          <cell r="AH200">
            <v>61.564117599999996</v>
          </cell>
          <cell r="AK200">
            <v>61.564117599999996</v>
          </cell>
          <cell r="AM200">
            <v>61.564117599999996</v>
          </cell>
          <cell r="AP200">
            <v>0</v>
          </cell>
        </row>
        <row r="201">
          <cell r="B201" t="str">
            <v>Eslöv-Lund-Lomma</v>
          </cell>
          <cell r="C201">
            <v>0</v>
          </cell>
          <cell r="D201">
            <v>0</v>
          </cell>
          <cell r="E201">
            <v>4.8849999999999998</v>
          </cell>
          <cell r="F201">
            <v>0</v>
          </cell>
          <cell r="G201">
            <v>269.88799999999998</v>
          </cell>
          <cell r="H201">
            <v>0</v>
          </cell>
          <cell r="I201">
            <v>0.17599999999999999</v>
          </cell>
          <cell r="J201">
            <v>0</v>
          </cell>
          <cell r="K201">
            <v>0</v>
          </cell>
          <cell r="L201">
            <v>0</v>
          </cell>
          <cell r="M201">
            <v>0</v>
          </cell>
          <cell r="N201">
            <v>142.67400000000001</v>
          </cell>
          <cell r="O201">
            <v>75.069000000000003</v>
          </cell>
          <cell r="P201">
            <v>17.286000000000001</v>
          </cell>
          <cell r="Q201">
            <v>8.6430000000000007</v>
          </cell>
          <cell r="R201">
            <v>82.179000000000002</v>
          </cell>
          <cell r="S201">
            <v>0</v>
          </cell>
          <cell r="T201">
            <v>0</v>
          </cell>
          <cell r="U201">
            <v>0</v>
          </cell>
          <cell r="V201">
            <v>0</v>
          </cell>
          <cell r="W201">
            <v>0</v>
          </cell>
          <cell r="X201">
            <v>26.338000000000001</v>
          </cell>
          <cell r="Y201">
            <v>0</v>
          </cell>
          <cell r="Z201">
            <v>24.478999999999999</v>
          </cell>
          <cell r="AA201">
            <v>0</v>
          </cell>
          <cell r="AB201">
            <v>110.907</v>
          </cell>
          <cell r="AC201">
            <v>228.45</v>
          </cell>
          <cell r="AD201">
            <v>0</v>
          </cell>
          <cell r="AE201">
            <v>0</v>
          </cell>
          <cell r="AF201">
            <v>0</v>
          </cell>
          <cell r="AG201">
            <v>49.7395</v>
          </cell>
          <cell r="AH201">
            <v>1032.0704999999998</v>
          </cell>
          <cell r="AK201">
            <v>1023.4274999999998</v>
          </cell>
          <cell r="AM201">
            <v>1023.4274999999999</v>
          </cell>
          <cell r="AP201">
            <v>0</v>
          </cell>
        </row>
        <row r="202">
          <cell r="B202" t="str">
            <v>Klippan-Ljungbyhed</v>
          </cell>
          <cell r="C202">
            <v>0</v>
          </cell>
          <cell r="D202">
            <v>0</v>
          </cell>
          <cell r="E202">
            <v>0</v>
          </cell>
          <cell r="F202">
            <v>0</v>
          </cell>
          <cell r="G202">
            <v>16.280999999999999</v>
          </cell>
          <cell r="H202">
            <v>0.314</v>
          </cell>
          <cell r="I202">
            <v>5.6000000000000001E-2</v>
          </cell>
          <cell r="J202">
            <v>0</v>
          </cell>
          <cell r="K202">
            <v>0</v>
          </cell>
          <cell r="L202">
            <v>0</v>
          </cell>
          <cell r="M202">
            <v>0</v>
          </cell>
          <cell r="N202">
            <v>7.032</v>
          </cell>
          <cell r="O202">
            <v>0</v>
          </cell>
          <cell r="P202">
            <v>9.8559999999999999</v>
          </cell>
          <cell r="Q202">
            <v>4.9279999999999999</v>
          </cell>
          <cell r="R202">
            <v>0</v>
          </cell>
          <cell r="S202">
            <v>0</v>
          </cell>
          <cell r="T202">
            <v>0</v>
          </cell>
          <cell r="U202">
            <v>0</v>
          </cell>
          <cell r="V202">
            <v>0</v>
          </cell>
          <cell r="W202">
            <v>0</v>
          </cell>
          <cell r="X202">
            <v>1.819</v>
          </cell>
          <cell r="Y202">
            <v>12.596</v>
          </cell>
          <cell r="Z202">
            <v>3.484</v>
          </cell>
          <cell r="AA202">
            <v>0</v>
          </cell>
          <cell r="AB202">
            <v>1.1639999999999999</v>
          </cell>
          <cell r="AC202">
            <v>2.2909999999999999</v>
          </cell>
          <cell r="AD202">
            <v>0</v>
          </cell>
          <cell r="AE202">
            <v>0</v>
          </cell>
          <cell r="AF202">
            <v>0</v>
          </cell>
          <cell r="AG202">
            <v>30.245999999999999</v>
          </cell>
          <cell r="AH202">
            <v>85.13900000000001</v>
          </cell>
          <cell r="AK202">
            <v>80.211000000000013</v>
          </cell>
          <cell r="AM202">
            <v>80.210999999999984</v>
          </cell>
          <cell r="AP202">
            <v>0</v>
          </cell>
        </row>
        <row r="203">
          <cell r="B203" t="str">
            <v>Kristinehamn</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3.06</v>
          </cell>
          <cell r="Y203">
            <v>0</v>
          </cell>
          <cell r="Z203">
            <v>0</v>
          </cell>
          <cell r="AA203">
            <v>0</v>
          </cell>
          <cell r="AB203">
            <v>0</v>
          </cell>
          <cell r="AC203">
            <v>0</v>
          </cell>
          <cell r="AD203">
            <v>0</v>
          </cell>
          <cell r="AE203">
            <v>0</v>
          </cell>
          <cell r="AF203">
            <v>0</v>
          </cell>
          <cell r="AG203">
            <v>0</v>
          </cell>
          <cell r="AH203">
            <v>3.06</v>
          </cell>
          <cell r="AK203">
            <v>3.06</v>
          </cell>
          <cell r="AM203">
            <v>3.06</v>
          </cell>
          <cell r="AP203">
            <v>0</v>
          </cell>
        </row>
        <row r="204">
          <cell r="B204" t="str">
            <v>HVC Kode</v>
          </cell>
          <cell r="C204">
            <v>0</v>
          </cell>
          <cell r="D204">
            <v>0</v>
          </cell>
          <cell r="E204">
            <v>0</v>
          </cell>
          <cell r="F204">
            <v>0</v>
          </cell>
          <cell r="G204">
            <v>0</v>
          </cell>
          <cell r="H204">
            <v>0</v>
          </cell>
          <cell r="I204">
            <v>0.01</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0.03</v>
          </cell>
          <cell r="Y204">
            <v>0</v>
          </cell>
          <cell r="Z204">
            <v>1.67</v>
          </cell>
          <cell r="AA204">
            <v>0</v>
          </cell>
          <cell r="AB204">
            <v>0</v>
          </cell>
          <cell r="AC204">
            <v>0</v>
          </cell>
          <cell r="AD204">
            <v>0</v>
          </cell>
          <cell r="AE204">
            <v>0</v>
          </cell>
          <cell r="AF204">
            <v>0</v>
          </cell>
          <cell r="AG204">
            <v>0</v>
          </cell>
          <cell r="AH204">
            <v>1.71</v>
          </cell>
          <cell r="AK204">
            <v>1.71</v>
          </cell>
          <cell r="AM204">
            <v>1.71</v>
          </cell>
          <cell r="AP204">
            <v>0</v>
          </cell>
        </row>
        <row r="205">
          <cell r="B205" t="str">
            <v>HVC Kärna</v>
          </cell>
          <cell r="C205">
            <v>0</v>
          </cell>
          <cell r="D205">
            <v>0</v>
          </cell>
          <cell r="E205">
            <v>0</v>
          </cell>
          <cell r="F205">
            <v>0</v>
          </cell>
          <cell r="G205">
            <v>0</v>
          </cell>
          <cell r="H205">
            <v>0</v>
          </cell>
          <cell r="I205">
            <v>2.5000000000000001E-2</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3.5000000000000003E-2</v>
          </cell>
          <cell r="Y205">
            <v>0</v>
          </cell>
          <cell r="Z205">
            <v>1.03</v>
          </cell>
          <cell r="AA205">
            <v>0</v>
          </cell>
          <cell r="AB205">
            <v>0</v>
          </cell>
          <cell r="AC205">
            <v>0</v>
          </cell>
          <cell r="AD205">
            <v>0</v>
          </cell>
          <cell r="AE205">
            <v>0</v>
          </cell>
          <cell r="AF205">
            <v>0</v>
          </cell>
          <cell r="AG205">
            <v>0</v>
          </cell>
          <cell r="AH205">
            <v>1.0900000000000001</v>
          </cell>
          <cell r="AK205">
            <v>1.0900000000000001</v>
          </cell>
          <cell r="AM205">
            <v>1.0899999999999999</v>
          </cell>
          <cell r="AP205">
            <v>0</v>
          </cell>
        </row>
        <row r="206">
          <cell r="B206" t="str">
            <v>HVC Stålkullen</v>
          </cell>
          <cell r="C206">
            <v>0</v>
          </cell>
          <cell r="D206">
            <v>0</v>
          </cell>
          <cell r="E206">
            <v>0</v>
          </cell>
          <cell r="F206">
            <v>0</v>
          </cell>
          <cell r="G206">
            <v>0</v>
          </cell>
          <cell r="H206">
            <v>0</v>
          </cell>
          <cell r="I206">
            <v>0.04</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4.7600000000000003E-2</v>
          </cell>
          <cell r="Y206">
            <v>0</v>
          </cell>
          <cell r="Z206">
            <v>3.12</v>
          </cell>
          <cell r="AA206">
            <v>0</v>
          </cell>
          <cell r="AB206">
            <v>0</v>
          </cell>
          <cell r="AC206">
            <v>0</v>
          </cell>
          <cell r="AD206">
            <v>0</v>
          </cell>
          <cell r="AE206">
            <v>0</v>
          </cell>
          <cell r="AF206">
            <v>0</v>
          </cell>
          <cell r="AG206">
            <v>0</v>
          </cell>
          <cell r="AH206">
            <v>3.2076000000000002</v>
          </cell>
          <cell r="AK206">
            <v>3.2076000000000002</v>
          </cell>
          <cell r="AM206">
            <v>3.2076000000000002</v>
          </cell>
          <cell r="AP206">
            <v>0</v>
          </cell>
        </row>
        <row r="207">
          <cell r="B207" t="str">
            <v>Kungälv</v>
          </cell>
          <cell r="C207">
            <v>0</v>
          </cell>
          <cell r="D207">
            <v>0</v>
          </cell>
          <cell r="E207">
            <v>0</v>
          </cell>
          <cell r="F207">
            <v>24.821400000000001</v>
          </cell>
          <cell r="G207">
            <v>1.38</v>
          </cell>
          <cell r="H207">
            <v>0</v>
          </cell>
          <cell r="I207">
            <v>0</v>
          </cell>
          <cell r="J207">
            <v>0</v>
          </cell>
          <cell r="K207">
            <v>0</v>
          </cell>
          <cell r="L207">
            <v>41.341200000000001</v>
          </cell>
          <cell r="M207">
            <v>3.4036</v>
          </cell>
          <cell r="N207">
            <v>0</v>
          </cell>
          <cell r="O207">
            <v>0</v>
          </cell>
          <cell r="P207">
            <v>0</v>
          </cell>
          <cell r="Q207">
            <v>0</v>
          </cell>
          <cell r="R207">
            <v>0</v>
          </cell>
          <cell r="S207">
            <v>0</v>
          </cell>
          <cell r="T207">
            <v>16.5199</v>
          </cell>
          <cell r="U207">
            <v>0</v>
          </cell>
          <cell r="V207">
            <v>0</v>
          </cell>
          <cell r="W207">
            <v>0</v>
          </cell>
          <cell r="X207">
            <v>4.0999999999999996</v>
          </cell>
          <cell r="Y207">
            <v>0</v>
          </cell>
          <cell r="Z207">
            <v>0</v>
          </cell>
          <cell r="AA207">
            <v>0</v>
          </cell>
          <cell r="AB207">
            <v>0</v>
          </cell>
          <cell r="AC207">
            <v>0</v>
          </cell>
          <cell r="AD207">
            <v>0</v>
          </cell>
          <cell r="AE207">
            <v>0</v>
          </cell>
          <cell r="AF207">
            <v>0</v>
          </cell>
          <cell r="AG207">
            <v>0</v>
          </cell>
          <cell r="AH207">
            <v>91.566099999999977</v>
          </cell>
          <cell r="AK207">
            <v>88.16249999999998</v>
          </cell>
          <cell r="AM207">
            <v>88.162499999999994</v>
          </cell>
          <cell r="AP207">
            <v>0</v>
          </cell>
        </row>
        <row r="208">
          <cell r="B208" t="str">
            <v>Kolsva</v>
          </cell>
          <cell r="C208">
            <v>0</v>
          </cell>
          <cell r="D208">
            <v>0</v>
          </cell>
          <cell r="E208">
            <v>0</v>
          </cell>
          <cell r="F208">
            <v>0</v>
          </cell>
          <cell r="G208">
            <v>0.35</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0.44202000000000002</v>
          </cell>
          <cell r="Y208">
            <v>0</v>
          </cell>
          <cell r="Z208">
            <v>14.888999999999999</v>
          </cell>
          <cell r="AA208">
            <v>0</v>
          </cell>
          <cell r="AB208">
            <v>0</v>
          </cell>
          <cell r="AC208">
            <v>0</v>
          </cell>
          <cell r="AD208">
            <v>0</v>
          </cell>
          <cell r="AE208">
            <v>0</v>
          </cell>
          <cell r="AF208">
            <v>0</v>
          </cell>
          <cell r="AG208">
            <v>0</v>
          </cell>
          <cell r="AH208">
            <v>15.68102</v>
          </cell>
          <cell r="AK208">
            <v>15.68102</v>
          </cell>
          <cell r="AM208">
            <v>15.681019999999998</v>
          </cell>
          <cell r="AP208">
            <v>0</v>
          </cell>
        </row>
        <row r="209">
          <cell r="B209" t="str">
            <v>Köping</v>
          </cell>
          <cell r="C209">
            <v>0</v>
          </cell>
          <cell r="D209">
            <v>78.352900000000005</v>
          </cell>
          <cell r="E209">
            <v>0</v>
          </cell>
          <cell r="F209">
            <v>0</v>
          </cell>
          <cell r="G209">
            <v>10.272</v>
          </cell>
          <cell r="H209">
            <v>0</v>
          </cell>
          <cell r="I209">
            <v>0.52400000000000002</v>
          </cell>
          <cell r="J209">
            <v>0</v>
          </cell>
          <cell r="K209">
            <v>0</v>
          </cell>
          <cell r="L209">
            <v>0</v>
          </cell>
          <cell r="M209">
            <v>0</v>
          </cell>
          <cell r="N209">
            <v>0</v>
          </cell>
          <cell r="O209">
            <v>0</v>
          </cell>
          <cell r="P209">
            <v>0</v>
          </cell>
          <cell r="Q209">
            <v>0</v>
          </cell>
          <cell r="R209">
            <v>126.779</v>
          </cell>
          <cell r="S209">
            <v>0</v>
          </cell>
          <cell r="T209">
            <v>0</v>
          </cell>
          <cell r="U209">
            <v>0</v>
          </cell>
          <cell r="V209">
            <v>0</v>
          </cell>
          <cell r="W209">
            <v>0</v>
          </cell>
          <cell r="X209">
            <v>5.9595000000000002</v>
          </cell>
          <cell r="Y209">
            <v>0</v>
          </cell>
          <cell r="Z209">
            <v>24.35</v>
          </cell>
          <cell r="AA209">
            <v>0</v>
          </cell>
          <cell r="AB209">
            <v>0</v>
          </cell>
          <cell r="AC209">
            <v>0</v>
          </cell>
          <cell r="AD209">
            <v>0</v>
          </cell>
          <cell r="AE209">
            <v>0</v>
          </cell>
          <cell r="AF209">
            <v>0</v>
          </cell>
          <cell r="AG209">
            <v>0</v>
          </cell>
          <cell r="AH209">
            <v>246.23740000000001</v>
          </cell>
          <cell r="AK209">
            <v>246.23740000000001</v>
          </cell>
          <cell r="AM209">
            <v>246.23739999999998</v>
          </cell>
          <cell r="AP209">
            <v>0</v>
          </cell>
        </row>
        <row r="210">
          <cell r="B210" t="str">
            <v>Landskrona</v>
          </cell>
          <cell r="C210">
            <v>0</v>
          </cell>
          <cell r="D210">
            <v>55.754800000000003</v>
          </cell>
          <cell r="E210">
            <v>10.15</v>
          </cell>
          <cell r="F210">
            <v>0</v>
          </cell>
          <cell r="G210">
            <v>0</v>
          </cell>
          <cell r="H210">
            <v>0</v>
          </cell>
          <cell r="I210">
            <v>1.7485599999999999</v>
          </cell>
          <cell r="J210">
            <v>0</v>
          </cell>
          <cell r="K210">
            <v>0</v>
          </cell>
          <cell r="L210">
            <v>0</v>
          </cell>
          <cell r="M210">
            <v>5.0711399999999998</v>
          </cell>
          <cell r="N210">
            <v>3.95</v>
          </cell>
          <cell r="O210">
            <v>36.111499999999999</v>
          </cell>
          <cell r="P210">
            <v>27.8</v>
          </cell>
          <cell r="Q210">
            <v>13.9</v>
          </cell>
          <cell r="R210">
            <v>59.7</v>
          </cell>
          <cell r="S210">
            <v>0</v>
          </cell>
          <cell r="T210">
            <v>63.691400000000002</v>
          </cell>
          <cell r="U210">
            <v>0</v>
          </cell>
          <cell r="V210">
            <v>0</v>
          </cell>
          <cell r="W210">
            <v>0</v>
          </cell>
          <cell r="X210">
            <v>7.4811399999999999</v>
          </cell>
          <cell r="Y210">
            <v>0</v>
          </cell>
          <cell r="Z210">
            <v>0</v>
          </cell>
          <cell r="AA210">
            <v>0</v>
          </cell>
          <cell r="AB210">
            <v>0</v>
          </cell>
          <cell r="AC210">
            <v>0</v>
          </cell>
          <cell r="AD210">
            <v>0</v>
          </cell>
          <cell r="AE210">
            <v>0</v>
          </cell>
          <cell r="AF210">
            <v>0</v>
          </cell>
          <cell r="AG210">
            <v>0</v>
          </cell>
          <cell r="AH210">
            <v>271.45853999999997</v>
          </cell>
          <cell r="AK210">
            <v>252.48739999999998</v>
          </cell>
          <cell r="AM210">
            <v>252.48740000000006</v>
          </cell>
          <cell r="AP210">
            <v>0</v>
          </cell>
        </row>
        <row r="211">
          <cell r="B211" t="str">
            <v>Bjärnum</v>
          </cell>
          <cell r="C211">
            <v>0</v>
          </cell>
          <cell r="D211">
            <v>0</v>
          </cell>
          <cell r="E211">
            <v>0</v>
          </cell>
          <cell r="F211">
            <v>0</v>
          </cell>
          <cell r="G211">
            <v>0</v>
          </cell>
          <cell r="H211">
            <v>0</v>
          </cell>
          <cell r="I211">
            <v>1.57</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0.222</v>
          </cell>
          <cell r="Y211">
            <v>0</v>
          </cell>
          <cell r="Z211">
            <v>9.657</v>
          </cell>
          <cell r="AA211">
            <v>0</v>
          </cell>
          <cell r="AB211">
            <v>0</v>
          </cell>
          <cell r="AC211">
            <v>0</v>
          </cell>
          <cell r="AD211">
            <v>0</v>
          </cell>
          <cell r="AE211">
            <v>0</v>
          </cell>
          <cell r="AF211">
            <v>0</v>
          </cell>
          <cell r="AG211">
            <v>0</v>
          </cell>
          <cell r="AH211">
            <v>11.449</v>
          </cell>
          <cell r="AK211">
            <v>11.449</v>
          </cell>
          <cell r="AM211">
            <v>11.449</v>
          </cell>
          <cell r="AP211">
            <v>0</v>
          </cell>
        </row>
        <row r="212">
          <cell r="B212" t="str">
            <v>Ed</v>
          </cell>
          <cell r="C212">
            <v>0</v>
          </cell>
          <cell r="D212">
            <v>0</v>
          </cell>
          <cell r="E212">
            <v>0</v>
          </cell>
          <cell r="F212">
            <v>0</v>
          </cell>
          <cell r="G212">
            <v>0</v>
          </cell>
          <cell r="H212">
            <v>0</v>
          </cell>
          <cell r="I212">
            <v>0.40200000000000002</v>
          </cell>
          <cell r="J212">
            <v>0</v>
          </cell>
          <cell r="K212">
            <v>0</v>
          </cell>
          <cell r="L212">
            <v>0</v>
          </cell>
          <cell r="M212">
            <v>0</v>
          </cell>
          <cell r="N212">
            <v>0</v>
          </cell>
          <cell r="O212">
            <v>0</v>
          </cell>
          <cell r="P212">
            <v>0</v>
          </cell>
          <cell r="Q212">
            <v>0</v>
          </cell>
          <cell r="R212">
            <v>0</v>
          </cell>
          <cell r="S212">
            <v>0</v>
          </cell>
          <cell r="T212">
            <v>9.6460000000000008</v>
          </cell>
          <cell r="U212">
            <v>0</v>
          </cell>
          <cell r="V212">
            <v>0</v>
          </cell>
          <cell r="W212">
            <v>0</v>
          </cell>
          <cell r="X212">
            <v>0.14499999999999999</v>
          </cell>
          <cell r="Y212">
            <v>0</v>
          </cell>
          <cell r="Z212">
            <v>0</v>
          </cell>
          <cell r="AA212">
            <v>0</v>
          </cell>
          <cell r="AB212">
            <v>0</v>
          </cell>
          <cell r="AC212">
            <v>0</v>
          </cell>
          <cell r="AD212">
            <v>0</v>
          </cell>
          <cell r="AE212">
            <v>0</v>
          </cell>
          <cell r="AF212">
            <v>0</v>
          </cell>
          <cell r="AG212">
            <v>0</v>
          </cell>
          <cell r="AH212">
            <v>10.193</v>
          </cell>
          <cell r="AK212">
            <v>10.193</v>
          </cell>
          <cell r="AM212">
            <v>10.193</v>
          </cell>
          <cell r="AP212">
            <v>0</v>
          </cell>
        </row>
        <row r="213">
          <cell r="B213" t="str">
            <v>Grästorp</v>
          </cell>
          <cell r="C213">
            <v>0</v>
          </cell>
          <cell r="D213">
            <v>0</v>
          </cell>
          <cell r="E213">
            <v>0</v>
          </cell>
          <cell r="F213">
            <v>0</v>
          </cell>
          <cell r="G213">
            <v>0</v>
          </cell>
          <cell r="H213">
            <v>0</v>
          </cell>
          <cell r="I213">
            <v>0.33500000000000002</v>
          </cell>
          <cell r="J213">
            <v>0</v>
          </cell>
          <cell r="K213">
            <v>0</v>
          </cell>
          <cell r="L213">
            <v>0</v>
          </cell>
          <cell r="M213">
            <v>0</v>
          </cell>
          <cell r="N213">
            <v>0</v>
          </cell>
          <cell r="O213">
            <v>0</v>
          </cell>
          <cell r="P213">
            <v>0</v>
          </cell>
          <cell r="Q213">
            <v>0</v>
          </cell>
          <cell r="R213">
            <v>0</v>
          </cell>
          <cell r="S213">
            <v>0.68799999999999994</v>
          </cell>
          <cell r="T213">
            <v>10.051</v>
          </cell>
          <cell r="U213">
            <v>0</v>
          </cell>
          <cell r="V213">
            <v>0</v>
          </cell>
          <cell r="W213">
            <v>0</v>
          </cell>
          <cell r="X213">
            <v>0.22700000000000001</v>
          </cell>
          <cell r="Y213">
            <v>0</v>
          </cell>
          <cell r="Z213">
            <v>0</v>
          </cell>
          <cell r="AA213">
            <v>0</v>
          </cell>
          <cell r="AB213">
            <v>0</v>
          </cell>
          <cell r="AC213">
            <v>0</v>
          </cell>
          <cell r="AD213">
            <v>4.1909999999999998</v>
          </cell>
          <cell r="AE213">
            <v>0</v>
          </cell>
          <cell r="AF213">
            <v>0</v>
          </cell>
          <cell r="AG213">
            <v>0</v>
          </cell>
          <cell r="AH213">
            <v>15.492000000000001</v>
          </cell>
          <cell r="AK213">
            <v>15.492000000000001</v>
          </cell>
          <cell r="AM213">
            <v>15.492000000000001</v>
          </cell>
          <cell r="AP213">
            <v>0</v>
          </cell>
        </row>
        <row r="214">
          <cell r="B214" t="str">
            <v>Horred</v>
          </cell>
          <cell r="C214">
            <v>0</v>
          </cell>
          <cell r="D214">
            <v>0</v>
          </cell>
          <cell r="E214">
            <v>0</v>
          </cell>
          <cell r="F214">
            <v>0</v>
          </cell>
          <cell r="G214">
            <v>0</v>
          </cell>
          <cell r="H214">
            <v>0</v>
          </cell>
          <cell r="I214">
            <v>2.508</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0.182</v>
          </cell>
          <cell r="Y214">
            <v>6.915</v>
          </cell>
          <cell r="Z214">
            <v>0</v>
          </cell>
          <cell r="AA214">
            <v>0</v>
          </cell>
          <cell r="AB214">
            <v>0</v>
          </cell>
          <cell r="AC214">
            <v>0</v>
          </cell>
          <cell r="AD214">
            <v>0</v>
          </cell>
          <cell r="AE214">
            <v>0</v>
          </cell>
          <cell r="AF214">
            <v>0</v>
          </cell>
          <cell r="AG214">
            <v>0</v>
          </cell>
          <cell r="AH214">
            <v>9.6050000000000004</v>
          </cell>
          <cell r="AK214">
            <v>9.6050000000000004</v>
          </cell>
          <cell r="AM214">
            <v>9.6050000000000004</v>
          </cell>
          <cell r="AP214">
            <v>0</v>
          </cell>
        </row>
        <row r="215">
          <cell r="B215" t="str">
            <v>Kvänum</v>
          </cell>
          <cell r="C215">
            <v>0</v>
          </cell>
          <cell r="D215">
            <v>0</v>
          </cell>
          <cell r="E215">
            <v>0</v>
          </cell>
          <cell r="F215">
            <v>0</v>
          </cell>
          <cell r="G215">
            <v>0</v>
          </cell>
          <cell r="H215">
            <v>0</v>
          </cell>
          <cell r="I215">
            <v>1E-3</v>
          </cell>
          <cell r="J215">
            <v>0</v>
          </cell>
          <cell r="K215">
            <v>0</v>
          </cell>
          <cell r="L215">
            <v>0</v>
          </cell>
          <cell r="M215">
            <v>0</v>
          </cell>
          <cell r="N215">
            <v>0</v>
          </cell>
          <cell r="O215">
            <v>0</v>
          </cell>
          <cell r="P215">
            <v>0</v>
          </cell>
          <cell r="Q215">
            <v>0</v>
          </cell>
          <cell r="R215">
            <v>0</v>
          </cell>
          <cell r="S215">
            <v>0</v>
          </cell>
          <cell r="T215">
            <v>0.44700000000000001</v>
          </cell>
          <cell r="U215">
            <v>0</v>
          </cell>
          <cell r="V215">
            <v>0</v>
          </cell>
          <cell r="W215">
            <v>0</v>
          </cell>
          <cell r="X215">
            <v>0.33600000000000002</v>
          </cell>
          <cell r="Y215">
            <v>0.13800000000000001</v>
          </cell>
          <cell r="Z215">
            <v>3.278</v>
          </cell>
          <cell r="AA215">
            <v>0</v>
          </cell>
          <cell r="AB215">
            <v>0</v>
          </cell>
          <cell r="AC215">
            <v>0</v>
          </cell>
          <cell r="AD215">
            <v>10.24</v>
          </cell>
          <cell r="AE215">
            <v>0</v>
          </cell>
          <cell r="AF215">
            <v>0</v>
          </cell>
          <cell r="AG215">
            <v>0</v>
          </cell>
          <cell r="AH215">
            <v>14.440000000000001</v>
          </cell>
          <cell r="AK215">
            <v>14.440000000000001</v>
          </cell>
          <cell r="AM215">
            <v>14.44</v>
          </cell>
          <cell r="AP215">
            <v>0</v>
          </cell>
        </row>
        <row r="216">
          <cell r="B216" t="str">
            <v>Skurup</v>
          </cell>
          <cell r="C216">
            <v>0</v>
          </cell>
          <cell r="D216">
            <v>0</v>
          </cell>
          <cell r="E216">
            <v>0</v>
          </cell>
          <cell r="F216">
            <v>0</v>
          </cell>
          <cell r="G216">
            <v>0</v>
          </cell>
          <cell r="H216">
            <v>0</v>
          </cell>
          <cell r="I216">
            <v>0.249</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0.51</v>
          </cell>
          <cell r="Y216">
            <v>0</v>
          </cell>
          <cell r="Z216">
            <v>8.843</v>
          </cell>
          <cell r="AA216">
            <v>0</v>
          </cell>
          <cell r="AB216">
            <v>0</v>
          </cell>
          <cell r="AC216">
            <v>0</v>
          </cell>
          <cell r="AD216">
            <v>24.538</v>
          </cell>
          <cell r="AE216">
            <v>0</v>
          </cell>
          <cell r="AF216">
            <v>0</v>
          </cell>
          <cell r="AG216">
            <v>0</v>
          </cell>
          <cell r="AH216">
            <v>34.14</v>
          </cell>
          <cell r="AK216">
            <v>34.14</v>
          </cell>
          <cell r="AM216">
            <v>34.14</v>
          </cell>
          <cell r="AP216">
            <v>0</v>
          </cell>
        </row>
        <row r="217">
          <cell r="B217" t="str">
            <v>Ödeshög</v>
          </cell>
          <cell r="C217">
            <v>0</v>
          </cell>
          <cell r="D217">
            <v>0</v>
          </cell>
          <cell r="E217">
            <v>0</v>
          </cell>
          <cell r="F217">
            <v>0</v>
          </cell>
          <cell r="G217">
            <v>0</v>
          </cell>
          <cell r="H217">
            <v>0</v>
          </cell>
          <cell r="I217">
            <v>0.20899999999999999</v>
          </cell>
          <cell r="J217">
            <v>0</v>
          </cell>
          <cell r="K217">
            <v>0</v>
          </cell>
          <cell r="L217">
            <v>0</v>
          </cell>
          <cell r="M217">
            <v>0</v>
          </cell>
          <cell r="N217">
            <v>0</v>
          </cell>
          <cell r="O217">
            <v>0</v>
          </cell>
          <cell r="P217">
            <v>0</v>
          </cell>
          <cell r="Q217">
            <v>0</v>
          </cell>
          <cell r="R217">
            <v>0</v>
          </cell>
          <cell r="S217">
            <v>2.17</v>
          </cell>
          <cell r="T217">
            <v>13.957000000000001</v>
          </cell>
          <cell r="U217">
            <v>0</v>
          </cell>
          <cell r="V217">
            <v>0</v>
          </cell>
          <cell r="W217">
            <v>0</v>
          </cell>
          <cell r="X217">
            <v>0.26200000000000001</v>
          </cell>
          <cell r="Y217">
            <v>0</v>
          </cell>
          <cell r="Z217">
            <v>0</v>
          </cell>
          <cell r="AA217">
            <v>0</v>
          </cell>
          <cell r="AB217">
            <v>0</v>
          </cell>
          <cell r="AC217">
            <v>0</v>
          </cell>
          <cell r="AD217">
            <v>0</v>
          </cell>
          <cell r="AE217">
            <v>0</v>
          </cell>
          <cell r="AF217">
            <v>0</v>
          </cell>
          <cell r="AG217">
            <v>0</v>
          </cell>
          <cell r="AH217">
            <v>16.598000000000003</v>
          </cell>
          <cell r="AK217">
            <v>16.598000000000003</v>
          </cell>
          <cell r="AM217">
            <v>16.598000000000003</v>
          </cell>
          <cell r="AP217">
            <v>0</v>
          </cell>
        </row>
        <row r="218">
          <cell r="B218" t="str">
            <v>Örsundsbro</v>
          </cell>
          <cell r="C218">
            <v>0</v>
          </cell>
          <cell r="D218">
            <v>0</v>
          </cell>
          <cell r="E218">
            <v>0</v>
          </cell>
          <cell r="F218">
            <v>0</v>
          </cell>
          <cell r="G218">
            <v>0</v>
          </cell>
          <cell r="H218">
            <v>0</v>
          </cell>
          <cell r="I218">
            <v>4.8000000000000001E-2</v>
          </cell>
          <cell r="J218">
            <v>0</v>
          </cell>
          <cell r="K218">
            <v>0</v>
          </cell>
          <cell r="L218">
            <v>0</v>
          </cell>
          <cell r="M218">
            <v>0</v>
          </cell>
          <cell r="N218">
            <v>0</v>
          </cell>
          <cell r="O218">
            <v>0</v>
          </cell>
          <cell r="P218">
            <v>0</v>
          </cell>
          <cell r="Q218">
            <v>0</v>
          </cell>
          <cell r="R218">
            <v>0</v>
          </cell>
          <cell r="S218">
            <v>0</v>
          </cell>
          <cell r="T218">
            <v>7.3710000000000004</v>
          </cell>
          <cell r="U218">
            <v>0</v>
          </cell>
          <cell r="V218">
            <v>0</v>
          </cell>
          <cell r="W218">
            <v>0</v>
          </cell>
          <cell r="X218">
            <v>0.14499999999999999</v>
          </cell>
          <cell r="Y218">
            <v>0</v>
          </cell>
          <cell r="Z218">
            <v>0</v>
          </cell>
          <cell r="AA218">
            <v>0</v>
          </cell>
          <cell r="AB218">
            <v>0</v>
          </cell>
          <cell r="AC218">
            <v>0</v>
          </cell>
          <cell r="AD218">
            <v>0</v>
          </cell>
          <cell r="AE218">
            <v>0</v>
          </cell>
          <cell r="AF218">
            <v>0</v>
          </cell>
          <cell r="AG218">
            <v>0</v>
          </cell>
          <cell r="AH218">
            <v>7.5640000000000001</v>
          </cell>
          <cell r="AK218">
            <v>7.5640000000000001</v>
          </cell>
          <cell r="AM218">
            <v>7.5640000000000001</v>
          </cell>
          <cell r="AP218">
            <v>0</v>
          </cell>
        </row>
        <row r="219">
          <cell r="B219" t="str">
            <v>Laxå</v>
          </cell>
          <cell r="C219">
            <v>0</v>
          </cell>
          <cell r="D219">
            <v>0</v>
          </cell>
          <cell r="E219">
            <v>0</v>
          </cell>
          <cell r="F219">
            <v>0</v>
          </cell>
          <cell r="G219">
            <v>0</v>
          </cell>
          <cell r="H219">
            <v>0</v>
          </cell>
          <cell r="I219">
            <v>1.2450000000000001</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0.42599999999999999</v>
          </cell>
          <cell r="Y219">
            <v>35.396000000000001</v>
          </cell>
          <cell r="Z219">
            <v>1.175</v>
          </cell>
          <cell r="AA219">
            <v>0</v>
          </cell>
          <cell r="AB219">
            <v>0</v>
          </cell>
          <cell r="AC219">
            <v>0</v>
          </cell>
          <cell r="AD219">
            <v>0</v>
          </cell>
          <cell r="AE219">
            <v>0</v>
          </cell>
          <cell r="AF219">
            <v>0</v>
          </cell>
          <cell r="AG219">
            <v>0</v>
          </cell>
          <cell r="AH219">
            <v>38.241999999999997</v>
          </cell>
          <cell r="AK219">
            <v>38.241999999999997</v>
          </cell>
          <cell r="AM219">
            <v>38.242000000000004</v>
          </cell>
          <cell r="AP219">
            <v>0</v>
          </cell>
        </row>
        <row r="220">
          <cell r="B220" t="str">
            <v>Floda</v>
          </cell>
          <cell r="C220">
            <v>0</v>
          </cell>
          <cell r="D220">
            <v>0</v>
          </cell>
          <cell r="E220">
            <v>0</v>
          </cell>
          <cell r="F220">
            <v>0</v>
          </cell>
          <cell r="G220">
            <v>0</v>
          </cell>
          <cell r="H220">
            <v>0</v>
          </cell>
          <cell r="I220">
            <v>0.235294</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0.26400000000000001</v>
          </cell>
          <cell r="Y220">
            <v>0</v>
          </cell>
          <cell r="Z220">
            <v>0</v>
          </cell>
          <cell r="AA220">
            <v>0</v>
          </cell>
          <cell r="AB220">
            <v>0</v>
          </cell>
          <cell r="AC220">
            <v>0</v>
          </cell>
          <cell r="AD220">
            <v>0</v>
          </cell>
          <cell r="AE220">
            <v>0</v>
          </cell>
          <cell r="AF220">
            <v>0</v>
          </cell>
          <cell r="AG220">
            <v>11.2941</v>
          </cell>
          <cell r="AH220">
            <v>11.793394000000001</v>
          </cell>
          <cell r="AK220">
            <v>11.793394000000001</v>
          </cell>
          <cell r="AM220">
            <v>11.793393999999999</v>
          </cell>
          <cell r="AP220">
            <v>0</v>
          </cell>
        </row>
        <row r="221">
          <cell r="B221" t="str">
            <v>Gråbo</v>
          </cell>
          <cell r="C221">
            <v>0</v>
          </cell>
          <cell r="D221">
            <v>0</v>
          </cell>
          <cell r="E221">
            <v>0</v>
          </cell>
          <cell r="F221">
            <v>0</v>
          </cell>
          <cell r="G221">
            <v>0</v>
          </cell>
          <cell r="H221">
            <v>0</v>
          </cell>
          <cell r="I221">
            <v>0.3</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0.15</v>
          </cell>
          <cell r="Y221">
            <v>10.5</v>
          </cell>
          <cell r="Z221">
            <v>1.6</v>
          </cell>
          <cell r="AA221">
            <v>0</v>
          </cell>
          <cell r="AB221">
            <v>0</v>
          </cell>
          <cell r="AC221">
            <v>0</v>
          </cell>
          <cell r="AD221">
            <v>0</v>
          </cell>
          <cell r="AE221">
            <v>0</v>
          </cell>
          <cell r="AF221">
            <v>0</v>
          </cell>
          <cell r="AG221">
            <v>0</v>
          </cell>
          <cell r="AH221">
            <v>12.549999999999999</v>
          </cell>
          <cell r="AK221">
            <v>12.549999999999999</v>
          </cell>
          <cell r="AM221">
            <v>12.55</v>
          </cell>
          <cell r="AP221">
            <v>0</v>
          </cell>
        </row>
        <row r="222">
          <cell r="B222" t="str">
            <v>Lerum</v>
          </cell>
          <cell r="C222">
            <v>0</v>
          </cell>
          <cell r="D222">
            <v>0</v>
          </cell>
          <cell r="E222">
            <v>0</v>
          </cell>
          <cell r="F222">
            <v>0</v>
          </cell>
          <cell r="G222">
            <v>1</v>
          </cell>
          <cell r="H222">
            <v>0</v>
          </cell>
          <cell r="I222">
            <v>0</v>
          </cell>
          <cell r="J222">
            <v>0</v>
          </cell>
          <cell r="K222">
            <v>0</v>
          </cell>
          <cell r="L222">
            <v>0</v>
          </cell>
          <cell r="M222">
            <v>0</v>
          </cell>
          <cell r="N222">
            <v>3</v>
          </cell>
          <cell r="O222">
            <v>0</v>
          </cell>
          <cell r="P222">
            <v>8</v>
          </cell>
          <cell r="Q222">
            <v>4</v>
          </cell>
          <cell r="R222">
            <v>0</v>
          </cell>
          <cell r="S222">
            <v>0</v>
          </cell>
          <cell r="T222">
            <v>22</v>
          </cell>
          <cell r="U222">
            <v>0</v>
          </cell>
          <cell r="V222">
            <v>0</v>
          </cell>
          <cell r="W222">
            <v>0</v>
          </cell>
          <cell r="X222">
            <v>0.5</v>
          </cell>
          <cell r="Y222">
            <v>0</v>
          </cell>
          <cell r="Z222">
            <v>7.7</v>
          </cell>
          <cell r="AA222">
            <v>0</v>
          </cell>
          <cell r="AB222">
            <v>0</v>
          </cell>
          <cell r="AC222">
            <v>0</v>
          </cell>
          <cell r="AD222">
            <v>0</v>
          </cell>
          <cell r="AE222">
            <v>0</v>
          </cell>
          <cell r="AF222">
            <v>0</v>
          </cell>
          <cell r="AG222">
            <v>0</v>
          </cell>
          <cell r="AH222">
            <v>42.2</v>
          </cell>
          <cell r="AK222">
            <v>38.200000000000003</v>
          </cell>
          <cell r="AM222">
            <v>38.200000000000003</v>
          </cell>
          <cell r="AP222">
            <v>0</v>
          </cell>
        </row>
        <row r="223">
          <cell r="B223" t="str">
            <v>Stenkullen</v>
          </cell>
          <cell r="C223">
            <v>0</v>
          </cell>
          <cell r="D223">
            <v>0</v>
          </cell>
          <cell r="E223">
            <v>0</v>
          </cell>
          <cell r="F223">
            <v>0</v>
          </cell>
          <cell r="G223">
            <v>0</v>
          </cell>
          <cell r="H223">
            <v>0</v>
          </cell>
          <cell r="I223">
            <v>0.06</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1.4999999999999999E-2</v>
          </cell>
          <cell r="Y223">
            <v>0</v>
          </cell>
          <cell r="Z223">
            <v>1.5</v>
          </cell>
          <cell r="AA223">
            <v>0</v>
          </cell>
          <cell r="AB223">
            <v>0</v>
          </cell>
          <cell r="AC223">
            <v>0</v>
          </cell>
          <cell r="AD223">
            <v>0</v>
          </cell>
          <cell r="AE223">
            <v>0</v>
          </cell>
          <cell r="AF223">
            <v>0</v>
          </cell>
          <cell r="AG223">
            <v>0</v>
          </cell>
          <cell r="AH223">
            <v>1.575</v>
          </cell>
          <cell r="AK223">
            <v>1.575</v>
          </cell>
          <cell r="AM223">
            <v>1.575</v>
          </cell>
          <cell r="AP223">
            <v>0</v>
          </cell>
        </row>
        <row r="224">
          <cell r="B224" t="str">
            <v>Lessebo</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K224">
            <v>0</v>
          </cell>
          <cell r="AM224">
            <v>0</v>
          </cell>
          <cell r="AP224">
            <v>0</v>
          </cell>
        </row>
        <row r="225">
          <cell r="B225" t="str">
            <v>Lysekil</v>
          </cell>
          <cell r="C225">
            <v>0</v>
          </cell>
          <cell r="D225">
            <v>0</v>
          </cell>
          <cell r="E225">
            <v>0</v>
          </cell>
          <cell r="F225">
            <v>0</v>
          </cell>
          <cell r="G225">
            <v>0</v>
          </cell>
          <cell r="H225">
            <v>0</v>
          </cell>
          <cell r="I225">
            <v>10.269</v>
          </cell>
          <cell r="J225">
            <v>0</v>
          </cell>
          <cell r="K225">
            <v>0</v>
          </cell>
          <cell r="L225">
            <v>0</v>
          </cell>
          <cell r="M225">
            <v>0</v>
          </cell>
          <cell r="N225">
            <v>0</v>
          </cell>
          <cell r="O225">
            <v>0</v>
          </cell>
          <cell r="P225">
            <v>0</v>
          </cell>
          <cell r="Q225">
            <v>0</v>
          </cell>
          <cell r="R225">
            <v>42.923999999999999</v>
          </cell>
          <cell r="S225">
            <v>0</v>
          </cell>
          <cell r="T225">
            <v>0</v>
          </cell>
          <cell r="U225">
            <v>0</v>
          </cell>
          <cell r="V225">
            <v>0</v>
          </cell>
          <cell r="W225">
            <v>0</v>
          </cell>
          <cell r="X225">
            <v>1.2989999999999999</v>
          </cell>
          <cell r="Y225">
            <v>0</v>
          </cell>
          <cell r="Z225">
            <v>0</v>
          </cell>
          <cell r="AA225">
            <v>0</v>
          </cell>
          <cell r="AB225">
            <v>0</v>
          </cell>
          <cell r="AC225">
            <v>0</v>
          </cell>
          <cell r="AD225">
            <v>0</v>
          </cell>
          <cell r="AE225">
            <v>0</v>
          </cell>
          <cell r="AF225">
            <v>0</v>
          </cell>
          <cell r="AG225">
            <v>0</v>
          </cell>
          <cell r="AH225">
            <v>54.491999999999997</v>
          </cell>
          <cell r="AK225">
            <v>54.491999999999997</v>
          </cell>
          <cell r="AM225">
            <v>54.491999999999997</v>
          </cell>
          <cell r="AP225">
            <v>0</v>
          </cell>
        </row>
        <row r="226">
          <cell r="B226" t="str">
            <v>Lidköping</v>
          </cell>
          <cell r="C226">
            <v>0</v>
          </cell>
          <cell r="D226">
            <v>320.548</v>
          </cell>
          <cell r="E226">
            <v>0</v>
          </cell>
          <cell r="F226">
            <v>0</v>
          </cell>
          <cell r="G226">
            <v>20.954000000000001</v>
          </cell>
          <cell r="H226">
            <v>0</v>
          </cell>
          <cell r="I226">
            <v>3.5979999999999999</v>
          </cell>
          <cell r="J226">
            <v>3.5579999999999998</v>
          </cell>
          <cell r="K226">
            <v>0</v>
          </cell>
          <cell r="L226">
            <v>0</v>
          </cell>
          <cell r="M226">
            <v>6.8099699999999999</v>
          </cell>
          <cell r="N226">
            <v>0</v>
          </cell>
          <cell r="O226">
            <v>15.115</v>
          </cell>
          <cell r="P226">
            <v>0</v>
          </cell>
          <cell r="Q226">
            <v>0</v>
          </cell>
          <cell r="R226">
            <v>7.0590000000000002</v>
          </cell>
          <cell r="S226">
            <v>0</v>
          </cell>
          <cell r="T226">
            <v>0</v>
          </cell>
          <cell r="U226">
            <v>0</v>
          </cell>
          <cell r="V226">
            <v>0</v>
          </cell>
          <cell r="W226">
            <v>0</v>
          </cell>
          <cell r="X226">
            <v>11.478</v>
          </cell>
          <cell r="Y226">
            <v>0</v>
          </cell>
          <cell r="Z226">
            <v>0</v>
          </cell>
          <cell r="AA226">
            <v>0</v>
          </cell>
          <cell r="AB226">
            <v>0</v>
          </cell>
          <cell r="AC226">
            <v>0</v>
          </cell>
          <cell r="AD226">
            <v>0</v>
          </cell>
          <cell r="AE226">
            <v>0</v>
          </cell>
          <cell r="AF226">
            <v>0</v>
          </cell>
          <cell r="AG226">
            <v>0</v>
          </cell>
          <cell r="AH226">
            <v>389.11997000000008</v>
          </cell>
          <cell r="AK226">
            <v>382.31000000000006</v>
          </cell>
          <cell r="AM226">
            <v>382.31000000000006</v>
          </cell>
          <cell r="AP226">
            <v>0</v>
          </cell>
        </row>
        <row r="227">
          <cell r="B227" t="str">
            <v>Lilla Edet</v>
          </cell>
          <cell r="C227">
            <v>0</v>
          </cell>
          <cell r="D227">
            <v>0</v>
          </cell>
          <cell r="E227">
            <v>0</v>
          </cell>
          <cell r="F227">
            <v>0</v>
          </cell>
          <cell r="G227">
            <v>0</v>
          </cell>
          <cell r="H227">
            <v>0</v>
          </cell>
          <cell r="I227">
            <v>0.438</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0.36299999999999999</v>
          </cell>
          <cell r="Y227">
            <v>0</v>
          </cell>
          <cell r="Z227">
            <v>0</v>
          </cell>
          <cell r="AA227">
            <v>0</v>
          </cell>
          <cell r="AB227">
            <v>0</v>
          </cell>
          <cell r="AC227">
            <v>0</v>
          </cell>
          <cell r="AD227">
            <v>0</v>
          </cell>
          <cell r="AE227">
            <v>0</v>
          </cell>
          <cell r="AF227">
            <v>0</v>
          </cell>
          <cell r="AG227">
            <v>15.6471</v>
          </cell>
          <cell r="AH227">
            <v>16.4481</v>
          </cell>
          <cell r="AK227">
            <v>16.4481</v>
          </cell>
          <cell r="AM227">
            <v>16.4481</v>
          </cell>
          <cell r="AP227">
            <v>0</v>
          </cell>
        </row>
        <row r="228">
          <cell r="B228" t="str">
            <v>Frövi</v>
          </cell>
          <cell r="C228">
            <v>0</v>
          </cell>
          <cell r="D228">
            <v>0</v>
          </cell>
          <cell r="E228">
            <v>0</v>
          </cell>
          <cell r="F228">
            <v>0</v>
          </cell>
          <cell r="G228">
            <v>0</v>
          </cell>
          <cell r="H228">
            <v>0</v>
          </cell>
          <cell r="I228">
            <v>0.55000000000000004</v>
          </cell>
          <cell r="J228">
            <v>0</v>
          </cell>
          <cell r="K228">
            <v>0</v>
          </cell>
          <cell r="L228">
            <v>0</v>
          </cell>
          <cell r="M228">
            <v>0</v>
          </cell>
          <cell r="N228">
            <v>0</v>
          </cell>
          <cell r="O228">
            <v>0</v>
          </cell>
          <cell r="P228">
            <v>0</v>
          </cell>
          <cell r="Q228">
            <v>0</v>
          </cell>
          <cell r="R228">
            <v>17.5</v>
          </cell>
          <cell r="S228">
            <v>0</v>
          </cell>
          <cell r="T228">
            <v>0</v>
          </cell>
          <cell r="U228">
            <v>0</v>
          </cell>
          <cell r="V228">
            <v>0</v>
          </cell>
          <cell r="W228">
            <v>0</v>
          </cell>
          <cell r="X228">
            <v>0.08</v>
          </cell>
          <cell r="Y228">
            <v>0</v>
          </cell>
          <cell r="Z228">
            <v>0</v>
          </cell>
          <cell r="AA228">
            <v>0</v>
          </cell>
          <cell r="AB228">
            <v>0</v>
          </cell>
          <cell r="AC228">
            <v>0</v>
          </cell>
          <cell r="AD228">
            <v>0.352941</v>
          </cell>
          <cell r="AE228">
            <v>0</v>
          </cell>
          <cell r="AF228">
            <v>0</v>
          </cell>
          <cell r="AG228">
            <v>0</v>
          </cell>
          <cell r="AH228">
            <v>18.482941</v>
          </cell>
          <cell r="AK228">
            <v>18.482941</v>
          </cell>
          <cell r="AM228">
            <v>18.482940999999997</v>
          </cell>
          <cell r="AP228">
            <v>0</v>
          </cell>
        </row>
        <row r="229">
          <cell r="B229" t="str">
            <v>Lindesberg</v>
          </cell>
          <cell r="C229">
            <v>0</v>
          </cell>
          <cell r="D229">
            <v>0</v>
          </cell>
          <cell r="E229">
            <v>0</v>
          </cell>
          <cell r="F229">
            <v>0</v>
          </cell>
          <cell r="G229">
            <v>0</v>
          </cell>
          <cell r="H229">
            <v>0</v>
          </cell>
          <cell r="I229">
            <v>6.6</v>
          </cell>
          <cell r="J229">
            <v>0</v>
          </cell>
          <cell r="K229">
            <v>0</v>
          </cell>
          <cell r="L229">
            <v>0</v>
          </cell>
          <cell r="M229">
            <v>0</v>
          </cell>
          <cell r="N229">
            <v>0</v>
          </cell>
          <cell r="O229">
            <v>0</v>
          </cell>
          <cell r="P229">
            <v>0</v>
          </cell>
          <cell r="Q229">
            <v>0</v>
          </cell>
          <cell r="R229">
            <v>77</v>
          </cell>
          <cell r="S229">
            <v>0</v>
          </cell>
          <cell r="T229">
            <v>0</v>
          </cell>
          <cell r="U229">
            <v>0</v>
          </cell>
          <cell r="V229">
            <v>0</v>
          </cell>
          <cell r="W229">
            <v>0</v>
          </cell>
          <cell r="X229">
            <v>1.3</v>
          </cell>
          <cell r="Y229">
            <v>0</v>
          </cell>
          <cell r="Z229">
            <v>0</v>
          </cell>
          <cell r="AA229">
            <v>0</v>
          </cell>
          <cell r="AB229">
            <v>0</v>
          </cell>
          <cell r="AC229">
            <v>0</v>
          </cell>
          <cell r="AD229">
            <v>7.5294100000000004</v>
          </cell>
          <cell r="AE229">
            <v>0</v>
          </cell>
          <cell r="AF229">
            <v>0</v>
          </cell>
          <cell r="AG229">
            <v>0</v>
          </cell>
          <cell r="AH229">
            <v>92.42940999999999</v>
          </cell>
          <cell r="AK229">
            <v>92.42940999999999</v>
          </cell>
          <cell r="AM229">
            <v>92.429410000000004</v>
          </cell>
          <cell r="AP229">
            <v>0</v>
          </cell>
        </row>
        <row r="230">
          <cell r="B230" t="str">
            <v>Spillvattennät</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K230">
            <v>0</v>
          </cell>
          <cell r="AM230">
            <v>0</v>
          </cell>
          <cell r="AP230">
            <v>0</v>
          </cell>
        </row>
        <row r="231">
          <cell r="B231" t="str">
            <v>Vedevåg</v>
          </cell>
          <cell r="C231">
            <v>0</v>
          </cell>
          <cell r="D231">
            <v>0</v>
          </cell>
          <cell r="E231">
            <v>0</v>
          </cell>
          <cell r="F231">
            <v>0</v>
          </cell>
          <cell r="G231">
            <v>0</v>
          </cell>
          <cell r="H231">
            <v>0</v>
          </cell>
          <cell r="I231">
            <v>0.48</v>
          </cell>
          <cell r="J231">
            <v>0</v>
          </cell>
          <cell r="K231">
            <v>0</v>
          </cell>
          <cell r="L231">
            <v>0</v>
          </cell>
          <cell r="M231">
            <v>0</v>
          </cell>
          <cell r="N231">
            <v>0</v>
          </cell>
          <cell r="O231">
            <v>0</v>
          </cell>
          <cell r="P231">
            <v>0</v>
          </cell>
          <cell r="Q231">
            <v>0</v>
          </cell>
          <cell r="R231">
            <v>3.7</v>
          </cell>
          <cell r="S231">
            <v>0</v>
          </cell>
          <cell r="T231">
            <v>0</v>
          </cell>
          <cell r="U231">
            <v>0</v>
          </cell>
          <cell r="V231">
            <v>0</v>
          </cell>
          <cell r="W231">
            <v>0</v>
          </cell>
          <cell r="X231">
            <v>0.04</v>
          </cell>
          <cell r="Y231">
            <v>0</v>
          </cell>
          <cell r="Z231">
            <v>0</v>
          </cell>
          <cell r="AA231">
            <v>0</v>
          </cell>
          <cell r="AB231">
            <v>0</v>
          </cell>
          <cell r="AC231">
            <v>0</v>
          </cell>
          <cell r="AD231">
            <v>0.352941</v>
          </cell>
          <cell r="AE231">
            <v>0</v>
          </cell>
          <cell r="AF231">
            <v>0</v>
          </cell>
          <cell r="AG231">
            <v>0</v>
          </cell>
          <cell r="AH231">
            <v>4.5729410000000001</v>
          </cell>
          <cell r="AK231">
            <v>4.5729410000000001</v>
          </cell>
          <cell r="AM231">
            <v>4.5729410000000001</v>
          </cell>
          <cell r="AP231">
            <v>0</v>
          </cell>
        </row>
        <row r="232">
          <cell r="B232" t="str">
            <v>Ljungby</v>
          </cell>
          <cell r="C232">
            <v>0</v>
          </cell>
          <cell r="D232">
            <v>111.38500000000001</v>
          </cell>
          <cell r="E232">
            <v>0</v>
          </cell>
          <cell r="F232">
            <v>0</v>
          </cell>
          <cell r="G232">
            <v>0</v>
          </cell>
          <cell r="H232">
            <v>0</v>
          </cell>
          <cell r="I232">
            <v>1.51525</v>
          </cell>
          <cell r="J232">
            <v>0</v>
          </cell>
          <cell r="K232">
            <v>0</v>
          </cell>
          <cell r="L232">
            <v>11.53</v>
          </cell>
          <cell r="M232">
            <v>4.65585</v>
          </cell>
          <cell r="N232">
            <v>0</v>
          </cell>
          <cell r="O232">
            <v>18.469899999999999</v>
          </cell>
          <cell r="P232">
            <v>0</v>
          </cell>
          <cell r="Q232">
            <v>0</v>
          </cell>
          <cell r="R232">
            <v>0</v>
          </cell>
          <cell r="S232">
            <v>0</v>
          </cell>
          <cell r="T232">
            <v>0</v>
          </cell>
          <cell r="U232">
            <v>0</v>
          </cell>
          <cell r="V232">
            <v>0</v>
          </cell>
          <cell r="W232">
            <v>32.403399999999998</v>
          </cell>
          <cell r="X232">
            <v>6</v>
          </cell>
          <cell r="Y232">
            <v>0</v>
          </cell>
          <cell r="Z232">
            <v>8.77</v>
          </cell>
          <cell r="AA232">
            <v>0</v>
          </cell>
          <cell r="AB232">
            <v>0</v>
          </cell>
          <cell r="AC232">
            <v>0</v>
          </cell>
          <cell r="AD232">
            <v>0</v>
          </cell>
          <cell r="AE232">
            <v>1.75</v>
          </cell>
          <cell r="AF232">
            <v>0</v>
          </cell>
          <cell r="AG232">
            <v>0</v>
          </cell>
          <cell r="AH232">
            <v>196.4794</v>
          </cell>
          <cell r="AK232">
            <v>191.82355000000001</v>
          </cell>
          <cell r="AM232">
            <v>191.82355000000001</v>
          </cell>
          <cell r="AP232">
            <v>0</v>
          </cell>
        </row>
        <row r="233">
          <cell r="B233" t="str">
            <v>Färila</v>
          </cell>
          <cell r="C233">
            <v>0</v>
          </cell>
          <cell r="D233">
            <v>0</v>
          </cell>
          <cell r="E233">
            <v>0</v>
          </cell>
          <cell r="F233">
            <v>0</v>
          </cell>
          <cell r="G233">
            <v>0</v>
          </cell>
          <cell r="H233">
            <v>0</v>
          </cell>
          <cell r="I233">
            <v>0.15</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0.159</v>
          </cell>
          <cell r="Y233">
            <v>0</v>
          </cell>
          <cell r="Z233">
            <v>2.9769999999999999</v>
          </cell>
          <cell r="AA233">
            <v>0</v>
          </cell>
          <cell r="AB233">
            <v>0</v>
          </cell>
          <cell r="AC233">
            <v>0</v>
          </cell>
          <cell r="AD233">
            <v>0</v>
          </cell>
          <cell r="AE233">
            <v>0</v>
          </cell>
          <cell r="AF233">
            <v>0</v>
          </cell>
          <cell r="AG233">
            <v>8.8740000000000006</v>
          </cell>
          <cell r="AH233">
            <v>12.16</v>
          </cell>
          <cell r="AK233">
            <v>12.16</v>
          </cell>
          <cell r="AM233">
            <v>12.160000000000002</v>
          </cell>
          <cell r="AP233">
            <v>0</v>
          </cell>
        </row>
        <row r="234">
          <cell r="B234" t="str">
            <v>Järvsö</v>
          </cell>
          <cell r="C234">
            <v>0</v>
          </cell>
          <cell r="D234">
            <v>0</v>
          </cell>
          <cell r="E234">
            <v>0</v>
          </cell>
          <cell r="F234">
            <v>0</v>
          </cell>
          <cell r="G234">
            <v>0</v>
          </cell>
          <cell r="H234">
            <v>0</v>
          </cell>
          <cell r="I234">
            <v>0.97499999999999998</v>
          </cell>
          <cell r="J234">
            <v>0</v>
          </cell>
          <cell r="K234">
            <v>0</v>
          </cell>
          <cell r="L234">
            <v>0</v>
          </cell>
          <cell r="M234">
            <v>0</v>
          </cell>
          <cell r="N234">
            <v>0</v>
          </cell>
          <cell r="O234">
            <v>0</v>
          </cell>
          <cell r="P234">
            <v>3.056</v>
          </cell>
          <cell r="Q234">
            <v>1.528</v>
          </cell>
          <cell r="R234">
            <v>0</v>
          </cell>
          <cell r="S234">
            <v>0</v>
          </cell>
          <cell r="T234">
            <v>10.641999999999999</v>
          </cell>
          <cell r="U234">
            <v>0</v>
          </cell>
          <cell r="V234">
            <v>0</v>
          </cell>
          <cell r="W234">
            <v>0</v>
          </cell>
          <cell r="X234">
            <v>0.28299999999999997</v>
          </cell>
          <cell r="Y234">
            <v>0</v>
          </cell>
          <cell r="Z234">
            <v>0</v>
          </cell>
          <cell r="AA234">
            <v>0</v>
          </cell>
          <cell r="AB234">
            <v>0</v>
          </cell>
          <cell r="AC234">
            <v>0</v>
          </cell>
          <cell r="AD234">
            <v>0</v>
          </cell>
          <cell r="AE234">
            <v>0</v>
          </cell>
          <cell r="AF234">
            <v>0</v>
          </cell>
          <cell r="AG234">
            <v>0</v>
          </cell>
          <cell r="AH234">
            <v>14.955999999999998</v>
          </cell>
          <cell r="AK234">
            <v>13.427999999999997</v>
          </cell>
          <cell r="AM234">
            <v>13.427999999999999</v>
          </cell>
          <cell r="AP234">
            <v>0</v>
          </cell>
        </row>
        <row r="235">
          <cell r="B235" t="str">
            <v>Ljusdal</v>
          </cell>
          <cell r="C235">
            <v>0</v>
          </cell>
          <cell r="D235">
            <v>0</v>
          </cell>
          <cell r="E235">
            <v>0</v>
          </cell>
          <cell r="F235">
            <v>7.5010000000000003</v>
          </cell>
          <cell r="G235">
            <v>0</v>
          </cell>
          <cell r="H235">
            <v>0</v>
          </cell>
          <cell r="I235">
            <v>4.7850000000000001</v>
          </cell>
          <cell r="J235">
            <v>0</v>
          </cell>
          <cell r="K235">
            <v>0</v>
          </cell>
          <cell r="L235">
            <v>26.992999999999999</v>
          </cell>
          <cell r="M235">
            <v>0</v>
          </cell>
          <cell r="N235">
            <v>0</v>
          </cell>
          <cell r="O235">
            <v>0</v>
          </cell>
          <cell r="P235">
            <v>0</v>
          </cell>
          <cell r="Q235">
            <v>0</v>
          </cell>
          <cell r="R235">
            <v>0</v>
          </cell>
          <cell r="S235">
            <v>39.252000000000002</v>
          </cell>
          <cell r="T235">
            <v>1.2170000000000001</v>
          </cell>
          <cell r="U235">
            <v>0</v>
          </cell>
          <cell r="V235">
            <v>0</v>
          </cell>
          <cell r="W235">
            <v>0</v>
          </cell>
          <cell r="X235">
            <v>2.15</v>
          </cell>
          <cell r="Y235">
            <v>0</v>
          </cell>
          <cell r="Z235">
            <v>0</v>
          </cell>
          <cell r="AA235">
            <v>0</v>
          </cell>
          <cell r="AB235">
            <v>0</v>
          </cell>
          <cell r="AC235">
            <v>0</v>
          </cell>
          <cell r="AD235">
            <v>0</v>
          </cell>
          <cell r="AE235">
            <v>0</v>
          </cell>
          <cell r="AF235">
            <v>0</v>
          </cell>
          <cell r="AG235">
            <v>5.8849999999999998</v>
          </cell>
          <cell r="AH235">
            <v>87.783000000000015</v>
          </cell>
          <cell r="AK235">
            <v>87.783000000000015</v>
          </cell>
          <cell r="AM235">
            <v>87.783000000000015</v>
          </cell>
          <cell r="AP235">
            <v>0</v>
          </cell>
        </row>
        <row r="236">
          <cell r="B236" t="str">
            <v>Luleå</v>
          </cell>
          <cell r="C236">
            <v>0</v>
          </cell>
          <cell r="D236">
            <v>0</v>
          </cell>
          <cell r="E236">
            <v>738</v>
          </cell>
          <cell r="F236">
            <v>0</v>
          </cell>
          <cell r="G236">
            <v>0</v>
          </cell>
          <cell r="H236">
            <v>22.9</v>
          </cell>
          <cell r="I236">
            <v>0.1</v>
          </cell>
          <cell r="J236">
            <v>45.7</v>
          </cell>
          <cell r="K236">
            <v>0</v>
          </cell>
          <cell r="L236">
            <v>0</v>
          </cell>
          <cell r="M236">
            <v>0</v>
          </cell>
          <cell r="N236">
            <v>0</v>
          </cell>
          <cell r="O236">
            <v>0</v>
          </cell>
          <cell r="P236">
            <v>0</v>
          </cell>
          <cell r="Q236">
            <v>0</v>
          </cell>
          <cell r="R236">
            <v>0</v>
          </cell>
          <cell r="S236">
            <v>0</v>
          </cell>
          <cell r="T236">
            <v>0</v>
          </cell>
          <cell r="U236">
            <v>0</v>
          </cell>
          <cell r="V236">
            <v>0</v>
          </cell>
          <cell r="W236">
            <v>0</v>
          </cell>
          <cell r="X236">
            <v>41.9</v>
          </cell>
          <cell r="Y236">
            <v>0</v>
          </cell>
          <cell r="Z236">
            <v>41.6</v>
          </cell>
          <cell r="AA236">
            <v>0</v>
          </cell>
          <cell r="AB236">
            <v>0</v>
          </cell>
          <cell r="AC236">
            <v>0</v>
          </cell>
          <cell r="AD236">
            <v>0</v>
          </cell>
          <cell r="AE236">
            <v>0</v>
          </cell>
          <cell r="AF236">
            <v>0</v>
          </cell>
          <cell r="AG236">
            <v>0</v>
          </cell>
          <cell r="AH236">
            <v>890.2</v>
          </cell>
          <cell r="AK236">
            <v>890.2</v>
          </cell>
          <cell r="AM236">
            <v>890.19999999999993</v>
          </cell>
          <cell r="AP236">
            <v>0</v>
          </cell>
        </row>
        <row r="237">
          <cell r="B237" t="str">
            <v>Råneå</v>
          </cell>
          <cell r="C237">
            <v>0</v>
          </cell>
          <cell r="D237">
            <v>0</v>
          </cell>
          <cell r="E237">
            <v>0</v>
          </cell>
          <cell r="F237">
            <v>0</v>
          </cell>
          <cell r="G237">
            <v>0</v>
          </cell>
          <cell r="H237">
            <v>0</v>
          </cell>
          <cell r="I237">
            <v>0.7</v>
          </cell>
          <cell r="J237">
            <v>0</v>
          </cell>
          <cell r="K237">
            <v>0</v>
          </cell>
          <cell r="L237">
            <v>0</v>
          </cell>
          <cell r="M237">
            <v>0</v>
          </cell>
          <cell r="N237">
            <v>0</v>
          </cell>
          <cell r="O237">
            <v>0</v>
          </cell>
          <cell r="P237">
            <v>0</v>
          </cell>
          <cell r="Q237">
            <v>0</v>
          </cell>
          <cell r="R237">
            <v>0</v>
          </cell>
          <cell r="S237">
            <v>0</v>
          </cell>
          <cell r="T237">
            <v>10.9</v>
          </cell>
          <cell r="U237">
            <v>0</v>
          </cell>
          <cell r="V237">
            <v>0</v>
          </cell>
          <cell r="W237">
            <v>0</v>
          </cell>
          <cell r="X237">
            <v>0.47</v>
          </cell>
          <cell r="Y237">
            <v>0</v>
          </cell>
          <cell r="Z237">
            <v>17.100000000000001</v>
          </cell>
          <cell r="AA237">
            <v>0</v>
          </cell>
          <cell r="AB237">
            <v>0</v>
          </cell>
          <cell r="AC237">
            <v>0</v>
          </cell>
          <cell r="AD237">
            <v>0</v>
          </cell>
          <cell r="AE237">
            <v>0</v>
          </cell>
          <cell r="AF237">
            <v>0</v>
          </cell>
          <cell r="AG237">
            <v>0</v>
          </cell>
          <cell r="AH237">
            <v>29.17</v>
          </cell>
          <cell r="AK237">
            <v>29.17</v>
          </cell>
          <cell r="AM237">
            <v>29.17</v>
          </cell>
          <cell r="AP237">
            <v>0</v>
          </cell>
        </row>
        <row r="238">
          <cell r="B238" t="str">
            <v>Malmköping</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K238">
            <v>0</v>
          </cell>
          <cell r="AM238">
            <v>0</v>
          </cell>
          <cell r="AP238">
            <v>0</v>
          </cell>
        </row>
        <row r="239">
          <cell r="B239" t="str">
            <v>Malung</v>
          </cell>
          <cell r="C239">
            <v>0</v>
          </cell>
          <cell r="D239">
            <v>0</v>
          </cell>
          <cell r="E239">
            <v>0</v>
          </cell>
          <cell r="F239">
            <v>0</v>
          </cell>
          <cell r="G239">
            <v>0</v>
          </cell>
          <cell r="H239">
            <v>0</v>
          </cell>
          <cell r="I239">
            <v>0.12</v>
          </cell>
          <cell r="J239">
            <v>0</v>
          </cell>
          <cell r="K239">
            <v>0</v>
          </cell>
          <cell r="L239">
            <v>0</v>
          </cell>
          <cell r="M239">
            <v>0</v>
          </cell>
          <cell r="N239">
            <v>0</v>
          </cell>
          <cell r="O239">
            <v>0</v>
          </cell>
          <cell r="P239">
            <v>6.2</v>
          </cell>
          <cell r="Q239">
            <v>3.1</v>
          </cell>
          <cell r="R239">
            <v>0</v>
          </cell>
          <cell r="S239">
            <v>0</v>
          </cell>
          <cell r="T239">
            <v>26.7</v>
          </cell>
          <cell r="U239">
            <v>0</v>
          </cell>
          <cell r="V239">
            <v>0</v>
          </cell>
          <cell r="W239">
            <v>0</v>
          </cell>
          <cell r="X239">
            <v>0.5</v>
          </cell>
          <cell r="Y239">
            <v>0</v>
          </cell>
          <cell r="Z239">
            <v>0</v>
          </cell>
          <cell r="AA239">
            <v>0</v>
          </cell>
          <cell r="AB239">
            <v>0</v>
          </cell>
          <cell r="AC239">
            <v>0</v>
          </cell>
          <cell r="AD239">
            <v>0</v>
          </cell>
          <cell r="AE239">
            <v>0</v>
          </cell>
          <cell r="AF239">
            <v>0</v>
          </cell>
          <cell r="AG239">
            <v>0</v>
          </cell>
          <cell r="AH239">
            <v>33.519999999999996</v>
          </cell>
          <cell r="AK239">
            <v>30.419999999999995</v>
          </cell>
          <cell r="AM239">
            <v>30.42</v>
          </cell>
          <cell r="AP239">
            <v>0</v>
          </cell>
        </row>
        <row r="240">
          <cell r="B240" t="str">
            <v>Assbergs nätet</v>
          </cell>
          <cell r="C240">
            <v>0</v>
          </cell>
          <cell r="D240">
            <v>0</v>
          </cell>
          <cell r="E240">
            <v>0</v>
          </cell>
          <cell r="F240">
            <v>10.851900000000001</v>
          </cell>
          <cell r="G240">
            <v>0</v>
          </cell>
          <cell r="H240">
            <v>0</v>
          </cell>
          <cell r="I240">
            <v>0.9</v>
          </cell>
          <cell r="J240">
            <v>0</v>
          </cell>
          <cell r="K240">
            <v>0</v>
          </cell>
          <cell r="L240">
            <v>54.420499999999997</v>
          </cell>
          <cell r="M240">
            <v>2.1703899999999998</v>
          </cell>
          <cell r="N240">
            <v>0</v>
          </cell>
          <cell r="O240">
            <v>0</v>
          </cell>
          <cell r="P240">
            <v>34</v>
          </cell>
          <cell r="Q240">
            <v>17</v>
          </cell>
          <cell r="R240">
            <v>0</v>
          </cell>
          <cell r="S240">
            <v>0</v>
          </cell>
          <cell r="T240">
            <v>44.547800000000002</v>
          </cell>
          <cell r="U240">
            <v>0</v>
          </cell>
          <cell r="V240">
            <v>0</v>
          </cell>
          <cell r="W240">
            <v>0</v>
          </cell>
          <cell r="X240">
            <v>3.1503899999999998</v>
          </cell>
          <cell r="Y240">
            <v>0.5</v>
          </cell>
          <cell r="Z240">
            <v>0</v>
          </cell>
          <cell r="AA240">
            <v>0</v>
          </cell>
          <cell r="AB240">
            <v>0</v>
          </cell>
          <cell r="AC240">
            <v>0</v>
          </cell>
          <cell r="AD240">
            <v>0</v>
          </cell>
          <cell r="AE240">
            <v>0</v>
          </cell>
          <cell r="AF240">
            <v>0</v>
          </cell>
          <cell r="AG240">
            <v>0</v>
          </cell>
          <cell r="AH240">
            <v>150.54097999999999</v>
          </cell>
          <cell r="AK240">
            <v>131.37058999999999</v>
          </cell>
          <cell r="AM240">
            <v>131.37058999999999</v>
          </cell>
          <cell r="AP240">
            <v>0</v>
          </cell>
        </row>
        <row r="241">
          <cell r="B241" t="str">
            <v>Fritsla</v>
          </cell>
          <cell r="C241">
            <v>0</v>
          </cell>
          <cell r="D241">
            <v>0</v>
          </cell>
          <cell r="E241">
            <v>0</v>
          </cell>
          <cell r="F241">
            <v>0</v>
          </cell>
          <cell r="G241">
            <v>0</v>
          </cell>
          <cell r="H241">
            <v>0</v>
          </cell>
          <cell r="I241">
            <v>0.22</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0.23</v>
          </cell>
          <cell r="Y241">
            <v>10.27</v>
          </cell>
          <cell r="Z241">
            <v>0</v>
          </cell>
          <cell r="AA241">
            <v>0</v>
          </cell>
          <cell r="AB241">
            <v>0</v>
          </cell>
          <cell r="AC241">
            <v>0</v>
          </cell>
          <cell r="AD241">
            <v>0</v>
          </cell>
          <cell r="AE241">
            <v>0</v>
          </cell>
          <cell r="AF241">
            <v>0</v>
          </cell>
          <cell r="AG241">
            <v>0</v>
          </cell>
          <cell r="AH241">
            <v>10.719999999999999</v>
          </cell>
          <cell r="AK241">
            <v>10.719999999999999</v>
          </cell>
          <cell r="AM241">
            <v>10.72</v>
          </cell>
          <cell r="AP241">
            <v>0</v>
          </cell>
        </row>
        <row r="242">
          <cell r="B242" t="str">
            <v>Hyssna</v>
          </cell>
          <cell r="C242">
            <v>0</v>
          </cell>
          <cell r="D242">
            <v>0</v>
          </cell>
          <cell r="E242">
            <v>0</v>
          </cell>
          <cell r="F242">
            <v>0</v>
          </cell>
          <cell r="G242">
            <v>0</v>
          </cell>
          <cell r="H242">
            <v>0</v>
          </cell>
          <cell r="I242">
            <v>1.0999999999999999E-2</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0.05</v>
          </cell>
          <cell r="Y242">
            <v>1.714</v>
          </cell>
          <cell r="Z242">
            <v>0</v>
          </cell>
          <cell r="AA242">
            <v>0</v>
          </cell>
          <cell r="AB242">
            <v>0</v>
          </cell>
          <cell r="AC242">
            <v>0</v>
          </cell>
          <cell r="AD242">
            <v>0</v>
          </cell>
          <cell r="AE242">
            <v>0</v>
          </cell>
          <cell r="AF242">
            <v>0</v>
          </cell>
          <cell r="AG242">
            <v>0</v>
          </cell>
          <cell r="AH242">
            <v>1.7749999999999999</v>
          </cell>
          <cell r="AK242">
            <v>1.7749999999999999</v>
          </cell>
          <cell r="AM242">
            <v>1.7749999999999999</v>
          </cell>
          <cell r="AP242">
            <v>0</v>
          </cell>
        </row>
        <row r="243">
          <cell r="B243" t="str">
            <v>Mellerud</v>
          </cell>
          <cell r="C243">
            <v>0</v>
          </cell>
          <cell r="D243">
            <v>0</v>
          </cell>
          <cell r="E243">
            <v>0</v>
          </cell>
          <cell r="F243">
            <v>0</v>
          </cell>
          <cell r="G243">
            <v>0</v>
          </cell>
          <cell r="H243">
            <v>0</v>
          </cell>
          <cell r="I243">
            <v>0</v>
          </cell>
          <cell r="J243">
            <v>0</v>
          </cell>
          <cell r="K243">
            <v>1.34</v>
          </cell>
          <cell r="L243">
            <v>0</v>
          </cell>
          <cell r="M243">
            <v>0</v>
          </cell>
          <cell r="N243">
            <v>0</v>
          </cell>
          <cell r="O243">
            <v>0</v>
          </cell>
          <cell r="P243">
            <v>0</v>
          </cell>
          <cell r="Q243">
            <v>0</v>
          </cell>
          <cell r="R243">
            <v>0</v>
          </cell>
          <cell r="S243">
            <v>0</v>
          </cell>
          <cell r="T243">
            <v>4.22</v>
          </cell>
          <cell r="U243">
            <v>0</v>
          </cell>
          <cell r="V243">
            <v>0</v>
          </cell>
          <cell r="W243">
            <v>0</v>
          </cell>
          <cell r="X243">
            <v>0.46800000000000003</v>
          </cell>
          <cell r="Y243">
            <v>1.07</v>
          </cell>
          <cell r="Z243">
            <v>9.65</v>
          </cell>
          <cell r="AA243">
            <v>0</v>
          </cell>
          <cell r="AB243">
            <v>0</v>
          </cell>
          <cell r="AC243">
            <v>0</v>
          </cell>
          <cell r="AD243">
            <v>0</v>
          </cell>
          <cell r="AE243">
            <v>0</v>
          </cell>
          <cell r="AF243">
            <v>0</v>
          </cell>
          <cell r="AG243">
            <v>0</v>
          </cell>
          <cell r="AH243">
            <v>16.748000000000001</v>
          </cell>
          <cell r="AK243">
            <v>16.748000000000001</v>
          </cell>
          <cell r="AM243">
            <v>16.748000000000001</v>
          </cell>
          <cell r="AP243">
            <v>0</v>
          </cell>
        </row>
        <row r="244">
          <cell r="B244" t="str">
            <v>Mjölby-skänninge</v>
          </cell>
          <cell r="C244">
            <v>0</v>
          </cell>
          <cell r="D244">
            <v>0</v>
          </cell>
          <cell r="E244">
            <v>0</v>
          </cell>
          <cell r="F244">
            <v>8.89</v>
          </cell>
          <cell r="G244">
            <v>0</v>
          </cell>
          <cell r="H244">
            <v>0</v>
          </cell>
          <cell r="I244">
            <v>0.84</v>
          </cell>
          <cell r="J244">
            <v>0</v>
          </cell>
          <cell r="K244">
            <v>5.28</v>
          </cell>
          <cell r="L244">
            <v>75.150000000000006</v>
          </cell>
          <cell r="M244">
            <v>0</v>
          </cell>
          <cell r="N244">
            <v>0</v>
          </cell>
          <cell r="O244">
            <v>0</v>
          </cell>
          <cell r="P244">
            <v>0</v>
          </cell>
          <cell r="Q244">
            <v>0</v>
          </cell>
          <cell r="R244">
            <v>0</v>
          </cell>
          <cell r="S244">
            <v>8.89</v>
          </cell>
          <cell r="T244">
            <v>19.13</v>
          </cell>
          <cell r="U244">
            <v>0</v>
          </cell>
          <cell r="V244">
            <v>0</v>
          </cell>
          <cell r="W244">
            <v>0</v>
          </cell>
          <cell r="X244">
            <v>5.4269999999999996</v>
          </cell>
          <cell r="Y244">
            <v>0</v>
          </cell>
          <cell r="Z244">
            <v>0</v>
          </cell>
          <cell r="AA244">
            <v>0</v>
          </cell>
          <cell r="AB244">
            <v>0</v>
          </cell>
          <cell r="AC244">
            <v>0</v>
          </cell>
          <cell r="AD244">
            <v>0</v>
          </cell>
          <cell r="AE244">
            <v>0</v>
          </cell>
          <cell r="AF244">
            <v>0</v>
          </cell>
          <cell r="AG244">
            <v>9.1764700000000001</v>
          </cell>
          <cell r="AH244">
            <v>132.78346999999999</v>
          </cell>
          <cell r="AK244">
            <v>132.78346999999999</v>
          </cell>
          <cell r="AM244">
            <v>132.78346999999999</v>
          </cell>
          <cell r="AP244">
            <v>0</v>
          </cell>
        </row>
        <row r="245">
          <cell r="B245" t="str">
            <v>Mullsjö</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K245">
            <v>0</v>
          </cell>
          <cell r="AM245">
            <v>0</v>
          </cell>
          <cell r="AP245">
            <v>0</v>
          </cell>
        </row>
        <row r="246">
          <cell r="B246" t="str">
            <v>Munkfors</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K246">
            <v>0</v>
          </cell>
          <cell r="AM246">
            <v>0</v>
          </cell>
          <cell r="AP246">
            <v>0</v>
          </cell>
        </row>
        <row r="247">
          <cell r="B247" t="str">
            <v>Hallstahammar</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K247">
            <v>0</v>
          </cell>
          <cell r="AM247">
            <v>0</v>
          </cell>
          <cell r="AP247">
            <v>0</v>
          </cell>
        </row>
        <row r="248">
          <cell r="B248" t="str">
            <v>Kungsör</v>
          </cell>
          <cell r="C248">
            <v>0</v>
          </cell>
          <cell r="D248">
            <v>0</v>
          </cell>
          <cell r="E248">
            <v>0</v>
          </cell>
          <cell r="F248">
            <v>7.3</v>
          </cell>
          <cell r="G248">
            <v>0</v>
          </cell>
          <cell r="H248">
            <v>0</v>
          </cell>
          <cell r="I248">
            <v>0.7</v>
          </cell>
          <cell r="J248">
            <v>0</v>
          </cell>
          <cell r="K248">
            <v>0</v>
          </cell>
          <cell r="L248">
            <v>17.5</v>
          </cell>
          <cell r="M248">
            <v>0</v>
          </cell>
          <cell r="N248">
            <v>0</v>
          </cell>
          <cell r="O248">
            <v>0</v>
          </cell>
          <cell r="P248">
            <v>10.4</v>
          </cell>
          <cell r="Q248">
            <v>5.2</v>
          </cell>
          <cell r="R248">
            <v>0</v>
          </cell>
          <cell r="S248">
            <v>0</v>
          </cell>
          <cell r="T248">
            <v>8.1999999999999993</v>
          </cell>
          <cell r="U248">
            <v>0</v>
          </cell>
          <cell r="V248">
            <v>6.4</v>
          </cell>
          <cell r="W248">
            <v>0</v>
          </cell>
          <cell r="X248">
            <v>1.3</v>
          </cell>
          <cell r="Y248">
            <v>0</v>
          </cell>
          <cell r="Z248">
            <v>1.6</v>
          </cell>
          <cell r="AA248">
            <v>0</v>
          </cell>
          <cell r="AB248">
            <v>0</v>
          </cell>
          <cell r="AC248">
            <v>0</v>
          </cell>
          <cell r="AD248">
            <v>0</v>
          </cell>
          <cell r="AE248">
            <v>0</v>
          </cell>
          <cell r="AF248">
            <v>0</v>
          </cell>
          <cell r="AG248">
            <v>0</v>
          </cell>
          <cell r="AH248">
            <v>53.399999999999991</v>
          </cell>
          <cell r="AK248">
            <v>48.199999999999989</v>
          </cell>
          <cell r="AM248">
            <v>48.2</v>
          </cell>
          <cell r="AP248">
            <v>0</v>
          </cell>
        </row>
        <row r="249">
          <cell r="B249" t="str">
            <v>Västerås</v>
          </cell>
          <cell r="C249">
            <v>0</v>
          </cell>
          <cell r="D249">
            <v>0</v>
          </cell>
          <cell r="E249">
            <v>7.2882400000000001</v>
          </cell>
          <cell r="F249">
            <v>51.6053</v>
          </cell>
          <cell r="G249">
            <v>0</v>
          </cell>
          <cell r="H249">
            <v>0</v>
          </cell>
          <cell r="I249">
            <v>3.4209900000000002</v>
          </cell>
          <cell r="J249">
            <v>0</v>
          </cell>
          <cell r="K249">
            <v>2.6110000000000002</v>
          </cell>
          <cell r="L249">
            <v>153.98400000000001</v>
          </cell>
          <cell r="M249">
            <v>48.350700000000003</v>
          </cell>
          <cell r="N249">
            <v>0</v>
          </cell>
          <cell r="O249">
            <v>130.15799999999999</v>
          </cell>
          <cell r="P249">
            <v>364.21600000000001</v>
          </cell>
          <cell r="Q249">
            <v>182.108</v>
          </cell>
          <cell r="R249">
            <v>0</v>
          </cell>
          <cell r="S249">
            <v>149.977</v>
          </cell>
          <cell r="T249">
            <v>32.651299999999999</v>
          </cell>
          <cell r="U249">
            <v>653.68100000000004</v>
          </cell>
          <cell r="V249">
            <v>36.069000000000003</v>
          </cell>
          <cell r="W249">
            <v>81.693399999999997</v>
          </cell>
          <cell r="X249">
            <v>48.488700000000001</v>
          </cell>
          <cell r="Y249">
            <v>0</v>
          </cell>
          <cell r="Z249">
            <v>0</v>
          </cell>
          <cell r="AA249">
            <v>0</v>
          </cell>
          <cell r="AB249">
            <v>3.0840000000000001</v>
          </cell>
          <cell r="AC249">
            <v>12.965</v>
          </cell>
          <cell r="AD249">
            <v>6.0274700000000001</v>
          </cell>
          <cell r="AE249">
            <v>0</v>
          </cell>
          <cell r="AF249">
            <v>0</v>
          </cell>
          <cell r="AG249">
            <v>35.030900000000003</v>
          </cell>
          <cell r="AH249">
            <v>1821.3020000000001</v>
          </cell>
          <cell r="AK249">
            <v>1590.8433000000002</v>
          </cell>
          <cell r="AM249">
            <v>1590.8433</v>
          </cell>
          <cell r="AP249">
            <v>0</v>
          </cell>
        </row>
        <row r="250">
          <cell r="B250" t="str">
            <v>Mölndal</v>
          </cell>
          <cell r="C250">
            <v>0</v>
          </cell>
          <cell r="D250">
            <v>0</v>
          </cell>
          <cell r="E250">
            <v>0</v>
          </cell>
          <cell r="F250">
            <v>38.108400000000003</v>
          </cell>
          <cell r="G250">
            <v>0</v>
          </cell>
          <cell r="H250">
            <v>0</v>
          </cell>
          <cell r="I250">
            <v>0.93410700000000002</v>
          </cell>
          <cell r="J250">
            <v>0</v>
          </cell>
          <cell r="K250">
            <v>0</v>
          </cell>
          <cell r="L250">
            <v>100.956</v>
          </cell>
          <cell r="M250">
            <v>9.5012799999999995</v>
          </cell>
          <cell r="N250">
            <v>0</v>
          </cell>
          <cell r="O250">
            <v>36.152999999999999</v>
          </cell>
          <cell r="P250">
            <v>253.4</v>
          </cell>
          <cell r="Q250">
            <v>126.7</v>
          </cell>
          <cell r="R250">
            <v>0</v>
          </cell>
          <cell r="S250">
            <v>0</v>
          </cell>
          <cell r="T250">
            <v>42.234000000000002</v>
          </cell>
          <cell r="U250">
            <v>0</v>
          </cell>
          <cell r="V250">
            <v>0</v>
          </cell>
          <cell r="W250">
            <v>83.452200000000005</v>
          </cell>
          <cell r="X250">
            <v>12.5063</v>
          </cell>
          <cell r="Y250">
            <v>0</v>
          </cell>
          <cell r="Z250">
            <v>0</v>
          </cell>
          <cell r="AA250">
            <v>0</v>
          </cell>
          <cell r="AB250">
            <v>0</v>
          </cell>
          <cell r="AC250">
            <v>0</v>
          </cell>
          <cell r="AD250">
            <v>0</v>
          </cell>
          <cell r="AE250">
            <v>0</v>
          </cell>
          <cell r="AF250">
            <v>0</v>
          </cell>
          <cell r="AG250">
            <v>0</v>
          </cell>
          <cell r="AH250">
            <v>577.24528699999996</v>
          </cell>
          <cell r="AK250">
            <v>441.04400699999997</v>
          </cell>
          <cell r="AM250">
            <v>441.04400700000002</v>
          </cell>
          <cell r="AP250">
            <v>0</v>
          </cell>
        </row>
        <row r="251">
          <cell r="B251" t="str">
            <v>Mölndal Bra Miljöval</v>
          </cell>
          <cell r="C251">
            <v>0</v>
          </cell>
          <cell r="D251">
            <v>0</v>
          </cell>
          <cell r="E251">
            <v>0</v>
          </cell>
          <cell r="F251">
            <v>1.11117</v>
          </cell>
          <cell r="G251">
            <v>0</v>
          </cell>
          <cell r="H251">
            <v>0</v>
          </cell>
          <cell r="I251">
            <v>0</v>
          </cell>
          <cell r="J251">
            <v>0</v>
          </cell>
          <cell r="K251">
            <v>0</v>
          </cell>
          <cell r="L251">
            <v>11.173400000000001</v>
          </cell>
          <cell r="M251">
            <v>0.54391699999999998</v>
          </cell>
          <cell r="N251">
            <v>0</v>
          </cell>
          <cell r="O251">
            <v>0</v>
          </cell>
          <cell r="P251">
            <v>12.818</v>
          </cell>
          <cell r="Q251">
            <v>6.4089999999999998</v>
          </cell>
          <cell r="R251">
            <v>0</v>
          </cell>
          <cell r="S251">
            <v>5.1235299999999998E-2</v>
          </cell>
          <cell r="T251">
            <v>1.11117</v>
          </cell>
          <cell r="U251">
            <v>0</v>
          </cell>
          <cell r="V251">
            <v>0</v>
          </cell>
          <cell r="W251">
            <v>0</v>
          </cell>
          <cell r="X251">
            <v>1.1890000000000001</v>
          </cell>
          <cell r="Y251">
            <v>0</v>
          </cell>
          <cell r="Z251">
            <v>0</v>
          </cell>
          <cell r="AA251">
            <v>0</v>
          </cell>
          <cell r="AB251">
            <v>0</v>
          </cell>
          <cell r="AC251">
            <v>0</v>
          </cell>
          <cell r="AD251">
            <v>0</v>
          </cell>
          <cell r="AE251">
            <v>0</v>
          </cell>
          <cell r="AF251">
            <v>0</v>
          </cell>
          <cell r="AG251">
            <v>0</v>
          </cell>
          <cell r="AH251">
            <v>27.9978923</v>
          </cell>
          <cell r="AK251">
            <v>21.044975300000001</v>
          </cell>
          <cell r="AM251">
            <v>21.044975300000001</v>
          </cell>
          <cell r="AP251">
            <v>0</v>
          </cell>
        </row>
        <row r="252">
          <cell r="B252" t="str">
            <v>Sundbyberg-Solna</v>
          </cell>
          <cell r="C252">
            <v>0</v>
          </cell>
          <cell r="D252">
            <v>0</v>
          </cell>
          <cell r="E252">
            <v>0</v>
          </cell>
          <cell r="F252">
            <v>0</v>
          </cell>
          <cell r="G252">
            <v>22.545000000000002</v>
          </cell>
          <cell r="H252">
            <v>0</v>
          </cell>
          <cell r="I252">
            <v>0.95199999999999996</v>
          </cell>
          <cell r="J252">
            <v>0</v>
          </cell>
          <cell r="K252">
            <v>15.013999999999999</v>
          </cell>
          <cell r="L252">
            <v>0</v>
          </cell>
          <cell r="M252">
            <v>0</v>
          </cell>
          <cell r="N252">
            <v>0</v>
          </cell>
          <cell r="O252">
            <v>0</v>
          </cell>
          <cell r="P252">
            <v>0</v>
          </cell>
          <cell r="Q252">
            <v>0</v>
          </cell>
          <cell r="R252">
            <v>0</v>
          </cell>
          <cell r="S252">
            <v>0</v>
          </cell>
          <cell r="T252">
            <v>0</v>
          </cell>
          <cell r="U252">
            <v>0</v>
          </cell>
          <cell r="V252">
            <v>100.376</v>
          </cell>
          <cell r="W252">
            <v>0</v>
          </cell>
          <cell r="X252">
            <v>17.138400000000001</v>
          </cell>
          <cell r="Y252">
            <v>0</v>
          </cell>
          <cell r="Z252">
            <v>0</v>
          </cell>
          <cell r="AA252">
            <v>332.86099999999999</v>
          </cell>
          <cell r="AB252">
            <v>178.65299999999999</v>
          </cell>
          <cell r="AC252">
            <v>348.82900000000001</v>
          </cell>
          <cell r="AD252">
            <v>0</v>
          </cell>
          <cell r="AE252">
            <v>0</v>
          </cell>
          <cell r="AF252">
            <v>0</v>
          </cell>
          <cell r="AG252">
            <v>0</v>
          </cell>
          <cell r="AH252">
            <v>1016.3684000000001</v>
          </cell>
          <cell r="AK252">
            <v>1016.3684000000001</v>
          </cell>
          <cell r="AM252">
            <v>1016.3684000000001</v>
          </cell>
          <cell r="AP252">
            <v>0</v>
          </cell>
        </row>
        <row r="253">
          <cell r="B253" t="str">
            <v>Hallstavik</v>
          </cell>
          <cell r="C253">
            <v>0</v>
          </cell>
          <cell r="D253">
            <v>0</v>
          </cell>
          <cell r="E253">
            <v>0</v>
          </cell>
          <cell r="F253">
            <v>0</v>
          </cell>
          <cell r="G253">
            <v>0</v>
          </cell>
          <cell r="H253">
            <v>0</v>
          </cell>
          <cell r="I253">
            <v>2E-3</v>
          </cell>
          <cell r="J253">
            <v>0</v>
          </cell>
          <cell r="K253">
            <v>0</v>
          </cell>
          <cell r="L253">
            <v>0</v>
          </cell>
          <cell r="M253">
            <v>0</v>
          </cell>
          <cell r="N253">
            <v>0</v>
          </cell>
          <cell r="O253">
            <v>0</v>
          </cell>
          <cell r="P253">
            <v>0</v>
          </cell>
          <cell r="Q253">
            <v>0</v>
          </cell>
          <cell r="R253">
            <v>18.202000000000002</v>
          </cell>
          <cell r="S253">
            <v>0</v>
          </cell>
          <cell r="T253">
            <v>0</v>
          </cell>
          <cell r="U253">
            <v>0</v>
          </cell>
          <cell r="V253">
            <v>0</v>
          </cell>
          <cell r="W253">
            <v>0</v>
          </cell>
          <cell r="X253">
            <v>0.05</v>
          </cell>
          <cell r="Y253">
            <v>0</v>
          </cell>
          <cell r="Z253">
            <v>0</v>
          </cell>
          <cell r="AA253">
            <v>0</v>
          </cell>
          <cell r="AB253">
            <v>0</v>
          </cell>
          <cell r="AC253">
            <v>0</v>
          </cell>
          <cell r="AD253">
            <v>0</v>
          </cell>
          <cell r="AE253">
            <v>0</v>
          </cell>
          <cell r="AF253">
            <v>0</v>
          </cell>
          <cell r="AG253">
            <v>0</v>
          </cell>
          <cell r="AH253">
            <v>18.254000000000001</v>
          </cell>
          <cell r="AK253">
            <v>18.254000000000001</v>
          </cell>
          <cell r="AM253">
            <v>18.254000000000001</v>
          </cell>
          <cell r="AP253">
            <v>0</v>
          </cell>
        </row>
        <row r="254">
          <cell r="B254" t="str">
            <v>Norrtälje</v>
          </cell>
          <cell r="C254">
            <v>0</v>
          </cell>
          <cell r="D254">
            <v>0</v>
          </cell>
          <cell r="E254">
            <v>0</v>
          </cell>
          <cell r="F254">
            <v>0</v>
          </cell>
          <cell r="G254">
            <v>0</v>
          </cell>
          <cell r="H254">
            <v>0.55800000000000005</v>
          </cell>
          <cell r="I254">
            <v>0.246</v>
          </cell>
          <cell r="J254">
            <v>0</v>
          </cell>
          <cell r="K254">
            <v>0</v>
          </cell>
          <cell r="L254">
            <v>34.834899999999998</v>
          </cell>
          <cell r="M254">
            <v>0.98675599999999997</v>
          </cell>
          <cell r="N254">
            <v>0</v>
          </cell>
          <cell r="O254">
            <v>0</v>
          </cell>
          <cell r="P254">
            <v>56.143999999999998</v>
          </cell>
          <cell r="Q254">
            <v>28.071999999999999</v>
          </cell>
          <cell r="R254">
            <v>0</v>
          </cell>
          <cell r="S254">
            <v>0</v>
          </cell>
          <cell r="T254">
            <v>72.032300000000006</v>
          </cell>
          <cell r="U254">
            <v>0</v>
          </cell>
          <cell r="V254">
            <v>0</v>
          </cell>
          <cell r="W254">
            <v>0</v>
          </cell>
          <cell r="X254">
            <v>4.0597599999999998</v>
          </cell>
          <cell r="Y254">
            <v>0</v>
          </cell>
          <cell r="Z254">
            <v>0</v>
          </cell>
          <cell r="AA254">
            <v>0</v>
          </cell>
          <cell r="AB254">
            <v>0</v>
          </cell>
          <cell r="AC254">
            <v>0</v>
          </cell>
          <cell r="AD254">
            <v>0</v>
          </cell>
          <cell r="AE254">
            <v>0</v>
          </cell>
          <cell r="AF254">
            <v>0</v>
          </cell>
          <cell r="AG254">
            <v>0</v>
          </cell>
          <cell r="AH254">
            <v>168.86171600000003</v>
          </cell>
          <cell r="AK254">
            <v>139.80296000000001</v>
          </cell>
          <cell r="AM254">
            <v>139.80296000000001</v>
          </cell>
          <cell r="AP254">
            <v>0</v>
          </cell>
        </row>
        <row r="255">
          <cell r="B255" t="str">
            <v>Rimbo</v>
          </cell>
          <cell r="C255">
            <v>0</v>
          </cell>
          <cell r="D255">
            <v>0</v>
          </cell>
          <cell r="E255">
            <v>0</v>
          </cell>
          <cell r="F255">
            <v>0</v>
          </cell>
          <cell r="G255">
            <v>0</v>
          </cell>
          <cell r="H255">
            <v>0.84799999999999998</v>
          </cell>
          <cell r="I255">
            <v>1.653</v>
          </cell>
          <cell r="J255">
            <v>0</v>
          </cell>
          <cell r="K255">
            <v>0</v>
          </cell>
          <cell r="L255">
            <v>22.263999999999999</v>
          </cell>
          <cell r="M255">
            <v>0</v>
          </cell>
          <cell r="N255">
            <v>0</v>
          </cell>
          <cell r="O255">
            <v>0</v>
          </cell>
          <cell r="P255">
            <v>6.7</v>
          </cell>
          <cell r="Q255">
            <v>3.35</v>
          </cell>
          <cell r="R255">
            <v>0</v>
          </cell>
          <cell r="S255">
            <v>0</v>
          </cell>
          <cell r="T255">
            <v>0</v>
          </cell>
          <cell r="U255">
            <v>0</v>
          </cell>
          <cell r="V255">
            <v>0</v>
          </cell>
          <cell r="W255">
            <v>0</v>
          </cell>
          <cell r="X255">
            <v>0.63700000000000001</v>
          </cell>
          <cell r="Y255">
            <v>0</v>
          </cell>
          <cell r="Z255">
            <v>0</v>
          </cell>
          <cell r="AA255">
            <v>0</v>
          </cell>
          <cell r="AB255">
            <v>0</v>
          </cell>
          <cell r="AC255">
            <v>0</v>
          </cell>
          <cell r="AD255">
            <v>0</v>
          </cell>
          <cell r="AE255">
            <v>0</v>
          </cell>
          <cell r="AF255">
            <v>0</v>
          </cell>
          <cell r="AG255">
            <v>0</v>
          </cell>
          <cell r="AH255">
            <v>32.101999999999997</v>
          </cell>
          <cell r="AK255">
            <v>28.751999999999995</v>
          </cell>
          <cell r="AM255">
            <v>28.751999999999999</v>
          </cell>
          <cell r="AP255">
            <v>0</v>
          </cell>
        </row>
        <row r="256">
          <cell r="B256" t="str">
            <v>Nybro</v>
          </cell>
          <cell r="C256">
            <v>0</v>
          </cell>
          <cell r="D256">
            <v>0</v>
          </cell>
          <cell r="E256">
            <v>0</v>
          </cell>
          <cell r="F256">
            <v>5.66</v>
          </cell>
          <cell r="G256">
            <v>0</v>
          </cell>
          <cell r="H256">
            <v>0</v>
          </cell>
          <cell r="I256">
            <v>2.5499999999999998</v>
          </cell>
          <cell r="J256">
            <v>0</v>
          </cell>
          <cell r="K256">
            <v>0</v>
          </cell>
          <cell r="L256">
            <v>51.471899999999998</v>
          </cell>
          <cell r="M256">
            <v>2.9464999999999999</v>
          </cell>
          <cell r="N256">
            <v>0</v>
          </cell>
          <cell r="O256">
            <v>0</v>
          </cell>
          <cell r="P256">
            <v>0</v>
          </cell>
          <cell r="Q256">
            <v>0</v>
          </cell>
          <cell r="R256">
            <v>0</v>
          </cell>
          <cell r="S256">
            <v>0</v>
          </cell>
          <cell r="T256">
            <v>0</v>
          </cell>
          <cell r="U256">
            <v>0</v>
          </cell>
          <cell r="V256">
            <v>0</v>
          </cell>
          <cell r="W256">
            <v>0</v>
          </cell>
          <cell r="X256">
            <v>3.0964999999999998</v>
          </cell>
          <cell r="Y256">
            <v>0</v>
          </cell>
          <cell r="Z256">
            <v>1.34</v>
          </cell>
          <cell r="AA256">
            <v>0</v>
          </cell>
          <cell r="AB256">
            <v>0</v>
          </cell>
          <cell r="AC256">
            <v>0</v>
          </cell>
          <cell r="AD256">
            <v>0</v>
          </cell>
          <cell r="AE256">
            <v>0</v>
          </cell>
          <cell r="AF256">
            <v>0</v>
          </cell>
          <cell r="AG256">
            <v>90.400899999999993</v>
          </cell>
          <cell r="AH256">
            <v>157.4658</v>
          </cell>
          <cell r="AK256">
            <v>154.51930000000002</v>
          </cell>
          <cell r="AM256">
            <v>154.51929999999999</v>
          </cell>
          <cell r="AP256">
            <v>0</v>
          </cell>
        </row>
        <row r="257">
          <cell r="B257" t="str">
            <v>Anneberg</v>
          </cell>
          <cell r="C257">
            <v>0</v>
          </cell>
          <cell r="D257">
            <v>0</v>
          </cell>
          <cell r="E257">
            <v>0</v>
          </cell>
          <cell r="F257">
            <v>0</v>
          </cell>
          <cell r="G257">
            <v>0</v>
          </cell>
          <cell r="H257">
            <v>0</v>
          </cell>
          <cell r="I257">
            <v>5.8000000000000003E-2</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3.4000000000000002E-2</v>
          </cell>
          <cell r="Y257">
            <v>0</v>
          </cell>
          <cell r="Z257">
            <v>2.5590000000000002</v>
          </cell>
          <cell r="AA257">
            <v>0</v>
          </cell>
          <cell r="AB257">
            <v>0</v>
          </cell>
          <cell r="AC257">
            <v>0</v>
          </cell>
          <cell r="AD257">
            <v>0</v>
          </cell>
          <cell r="AE257">
            <v>0</v>
          </cell>
          <cell r="AF257">
            <v>0</v>
          </cell>
          <cell r="AG257">
            <v>0</v>
          </cell>
          <cell r="AH257">
            <v>2.6510000000000002</v>
          </cell>
          <cell r="AK257">
            <v>2.6510000000000002</v>
          </cell>
          <cell r="AM257">
            <v>2.6509999999999998</v>
          </cell>
          <cell r="AP257">
            <v>0</v>
          </cell>
        </row>
        <row r="258">
          <cell r="B258" t="str">
            <v>Bodafors</v>
          </cell>
          <cell r="C258">
            <v>0</v>
          </cell>
          <cell r="D258">
            <v>0</v>
          </cell>
          <cell r="E258">
            <v>0</v>
          </cell>
          <cell r="F258">
            <v>0</v>
          </cell>
          <cell r="G258">
            <v>0</v>
          </cell>
          <cell r="H258">
            <v>0</v>
          </cell>
          <cell r="I258">
            <v>1.5149999999999999</v>
          </cell>
          <cell r="J258">
            <v>0</v>
          </cell>
          <cell r="K258">
            <v>0</v>
          </cell>
          <cell r="L258">
            <v>0</v>
          </cell>
          <cell r="M258">
            <v>0</v>
          </cell>
          <cell r="N258">
            <v>0</v>
          </cell>
          <cell r="O258">
            <v>0</v>
          </cell>
          <cell r="P258">
            <v>0</v>
          </cell>
          <cell r="Q258">
            <v>0</v>
          </cell>
          <cell r="R258">
            <v>0</v>
          </cell>
          <cell r="S258">
            <v>0</v>
          </cell>
          <cell r="T258">
            <v>11.56</v>
          </cell>
          <cell r="U258">
            <v>0</v>
          </cell>
          <cell r="V258">
            <v>0</v>
          </cell>
          <cell r="W258">
            <v>0</v>
          </cell>
          <cell r="X258">
            <v>0.26100000000000001</v>
          </cell>
          <cell r="Y258">
            <v>0</v>
          </cell>
          <cell r="Z258">
            <v>0</v>
          </cell>
          <cell r="AA258">
            <v>0</v>
          </cell>
          <cell r="AB258">
            <v>0</v>
          </cell>
          <cell r="AC258">
            <v>0</v>
          </cell>
          <cell r="AD258">
            <v>0</v>
          </cell>
          <cell r="AE258">
            <v>0</v>
          </cell>
          <cell r="AF258">
            <v>0</v>
          </cell>
          <cell r="AG258">
            <v>0</v>
          </cell>
          <cell r="AH258">
            <v>13.336</v>
          </cell>
          <cell r="AK258">
            <v>13.336</v>
          </cell>
          <cell r="AM258">
            <v>13.336</v>
          </cell>
          <cell r="AP258">
            <v>0</v>
          </cell>
        </row>
        <row r="259">
          <cell r="B259" t="str">
            <v>Nässjö</v>
          </cell>
          <cell r="C259">
            <v>0</v>
          </cell>
          <cell r="D259">
            <v>0</v>
          </cell>
          <cell r="E259">
            <v>0</v>
          </cell>
          <cell r="F259">
            <v>0</v>
          </cell>
          <cell r="G259">
            <v>0</v>
          </cell>
          <cell r="H259">
            <v>0</v>
          </cell>
          <cell r="I259">
            <v>1.782</v>
          </cell>
          <cell r="J259">
            <v>1.944</v>
          </cell>
          <cell r="K259">
            <v>0</v>
          </cell>
          <cell r="L259">
            <v>121.855</v>
          </cell>
          <cell r="M259">
            <v>3.48902</v>
          </cell>
          <cell r="N259">
            <v>0</v>
          </cell>
          <cell r="O259">
            <v>0</v>
          </cell>
          <cell r="P259">
            <v>58.088000000000001</v>
          </cell>
          <cell r="Q259">
            <v>29.044</v>
          </cell>
          <cell r="R259">
            <v>0</v>
          </cell>
          <cell r="S259">
            <v>0</v>
          </cell>
          <cell r="T259">
            <v>0</v>
          </cell>
          <cell r="U259">
            <v>0</v>
          </cell>
          <cell r="V259">
            <v>0</v>
          </cell>
          <cell r="W259">
            <v>0</v>
          </cell>
          <cell r="X259">
            <v>4.4230200000000002</v>
          </cell>
          <cell r="Y259">
            <v>0</v>
          </cell>
          <cell r="Z259">
            <v>0</v>
          </cell>
          <cell r="AA259">
            <v>0</v>
          </cell>
          <cell r="AB259">
            <v>0</v>
          </cell>
          <cell r="AC259">
            <v>0</v>
          </cell>
          <cell r="AD259">
            <v>0</v>
          </cell>
          <cell r="AE259">
            <v>0</v>
          </cell>
          <cell r="AF259">
            <v>0</v>
          </cell>
          <cell r="AG259">
            <v>0</v>
          </cell>
          <cell r="AH259">
            <v>191.58104</v>
          </cell>
          <cell r="AK259">
            <v>159.04801999999998</v>
          </cell>
          <cell r="AM259">
            <v>159.04802000000001</v>
          </cell>
          <cell r="AP259">
            <v>0</v>
          </cell>
        </row>
        <row r="260">
          <cell r="B260" t="str">
            <v>Olofström</v>
          </cell>
          <cell r="C260">
            <v>0</v>
          </cell>
          <cell r="D260">
            <v>0</v>
          </cell>
          <cell r="E260">
            <v>0</v>
          </cell>
          <cell r="F260">
            <v>0</v>
          </cell>
          <cell r="G260">
            <v>0</v>
          </cell>
          <cell r="H260">
            <v>0.12</v>
          </cell>
          <cell r="I260">
            <v>0</v>
          </cell>
          <cell r="J260">
            <v>0</v>
          </cell>
          <cell r="K260">
            <v>0</v>
          </cell>
          <cell r="L260">
            <v>53</v>
          </cell>
          <cell r="M260">
            <v>0</v>
          </cell>
          <cell r="N260">
            <v>0</v>
          </cell>
          <cell r="O260">
            <v>0</v>
          </cell>
          <cell r="P260">
            <v>8.8000000000000007</v>
          </cell>
          <cell r="Q260">
            <v>4.4000000000000004</v>
          </cell>
          <cell r="R260">
            <v>0</v>
          </cell>
          <cell r="S260">
            <v>0</v>
          </cell>
          <cell r="T260">
            <v>0</v>
          </cell>
          <cell r="U260">
            <v>0</v>
          </cell>
          <cell r="V260">
            <v>0</v>
          </cell>
          <cell r="W260">
            <v>0</v>
          </cell>
          <cell r="X260">
            <v>1</v>
          </cell>
          <cell r="Y260">
            <v>0</v>
          </cell>
          <cell r="Z260">
            <v>0</v>
          </cell>
          <cell r="AA260">
            <v>0</v>
          </cell>
          <cell r="AB260">
            <v>0</v>
          </cell>
          <cell r="AC260">
            <v>0</v>
          </cell>
          <cell r="AD260">
            <v>0</v>
          </cell>
          <cell r="AE260">
            <v>2.2999999999999998</v>
          </cell>
          <cell r="AF260">
            <v>0</v>
          </cell>
          <cell r="AG260">
            <v>0</v>
          </cell>
          <cell r="AH260">
            <v>65.22</v>
          </cell>
          <cell r="AK260">
            <v>60.82</v>
          </cell>
          <cell r="AM260">
            <v>60.819999999999993</v>
          </cell>
          <cell r="AP260">
            <v>0</v>
          </cell>
        </row>
        <row r="261">
          <cell r="B261" t="str">
            <v>Oskarshamn</v>
          </cell>
          <cell r="C261">
            <v>0</v>
          </cell>
          <cell r="D261">
            <v>0</v>
          </cell>
          <cell r="E261">
            <v>0</v>
          </cell>
          <cell r="F261">
            <v>27</v>
          </cell>
          <cell r="G261">
            <v>39.6</v>
          </cell>
          <cell r="H261">
            <v>0</v>
          </cell>
          <cell r="I261">
            <v>1.1984999999999999</v>
          </cell>
          <cell r="J261">
            <v>0.6</v>
          </cell>
          <cell r="K261">
            <v>0</v>
          </cell>
          <cell r="L261">
            <v>7</v>
          </cell>
          <cell r="M261">
            <v>5.9548799999999999E-2</v>
          </cell>
          <cell r="N261">
            <v>0</v>
          </cell>
          <cell r="O261">
            <v>0</v>
          </cell>
          <cell r="P261">
            <v>18.600000000000001</v>
          </cell>
          <cell r="Q261">
            <v>9.3000000000000007</v>
          </cell>
          <cell r="R261">
            <v>0.4</v>
          </cell>
          <cell r="S261">
            <v>7</v>
          </cell>
          <cell r="T261">
            <v>27</v>
          </cell>
          <cell r="U261">
            <v>0</v>
          </cell>
          <cell r="V261">
            <v>0</v>
          </cell>
          <cell r="W261">
            <v>0</v>
          </cell>
          <cell r="X261">
            <v>2.6595499999999999</v>
          </cell>
          <cell r="Y261">
            <v>0</v>
          </cell>
          <cell r="Z261">
            <v>33.5</v>
          </cell>
          <cell r="AA261">
            <v>0</v>
          </cell>
          <cell r="AB261">
            <v>2.4</v>
          </cell>
          <cell r="AC261">
            <v>3.8</v>
          </cell>
          <cell r="AD261">
            <v>0</v>
          </cell>
          <cell r="AE261">
            <v>0</v>
          </cell>
          <cell r="AF261">
            <v>0</v>
          </cell>
          <cell r="AG261">
            <v>0</v>
          </cell>
          <cell r="AH261">
            <v>170.81759880000001</v>
          </cell>
          <cell r="AK261">
            <v>161.45805000000001</v>
          </cell>
          <cell r="AM261">
            <v>161.45805000000004</v>
          </cell>
          <cell r="AP261">
            <v>0</v>
          </cell>
        </row>
        <row r="262">
          <cell r="B262" t="str">
            <v>Oxelösund</v>
          </cell>
          <cell r="C262">
            <v>0</v>
          </cell>
          <cell r="D262">
            <v>0</v>
          </cell>
          <cell r="E262">
            <v>0</v>
          </cell>
          <cell r="F262">
            <v>0</v>
          </cell>
          <cell r="G262">
            <v>0</v>
          </cell>
          <cell r="H262">
            <v>0</v>
          </cell>
          <cell r="I262">
            <v>0.32200000000000001</v>
          </cell>
          <cell r="J262">
            <v>0</v>
          </cell>
          <cell r="K262">
            <v>0</v>
          </cell>
          <cell r="L262">
            <v>0</v>
          </cell>
          <cell r="M262">
            <v>0</v>
          </cell>
          <cell r="N262">
            <v>0</v>
          </cell>
          <cell r="O262">
            <v>0</v>
          </cell>
          <cell r="P262">
            <v>0</v>
          </cell>
          <cell r="Q262">
            <v>0</v>
          </cell>
          <cell r="R262">
            <v>96.100999999999999</v>
          </cell>
          <cell r="S262">
            <v>0</v>
          </cell>
          <cell r="T262">
            <v>0</v>
          </cell>
          <cell r="U262">
            <v>0</v>
          </cell>
          <cell r="V262">
            <v>0</v>
          </cell>
          <cell r="W262">
            <v>0</v>
          </cell>
          <cell r="X262">
            <v>2.4929999999999999</v>
          </cell>
          <cell r="Y262">
            <v>0</v>
          </cell>
          <cell r="Z262">
            <v>0</v>
          </cell>
          <cell r="AA262">
            <v>0</v>
          </cell>
          <cell r="AB262">
            <v>0</v>
          </cell>
          <cell r="AC262">
            <v>0</v>
          </cell>
          <cell r="AD262">
            <v>0</v>
          </cell>
          <cell r="AE262">
            <v>0</v>
          </cell>
          <cell r="AF262">
            <v>0</v>
          </cell>
          <cell r="AG262">
            <v>0</v>
          </cell>
          <cell r="AH262">
            <v>98.915999999999997</v>
          </cell>
          <cell r="AK262">
            <v>98.915999999999997</v>
          </cell>
          <cell r="AM262">
            <v>98.915999999999997</v>
          </cell>
          <cell r="AP262">
            <v>0</v>
          </cell>
        </row>
        <row r="263">
          <cell r="B263" t="str">
            <v>Åstorps Bioenergi</v>
          </cell>
          <cell r="C263">
            <v>0</v>
          </cell>
          <cell r="D263">
            <v>0</v>
          </cell>
          <cell r="E263">
            <v>0</v>
          </cell>
          <cell r="F263">
            <v>0</v>
          </cell>
          <cell r="G263">
            <v>0</v>
          </cell>
          <cell r="H263">
            <v>0</v>
          </cell>
          <cell r="I263">
            <v>0.4</v>
          </cell>
          <cell r="J263">
            <v>0</v>
          </cell>
          <cell r="K263">
            <v>0</v>
          </cell>
          <cell r="L263">
            <v>30</v>
          </cell>
          <cell r="M263">
            <v>0</v>
          </cell>
          <cell r="N263">
            <v>0</v>
          </cell>
          <cell r="O263">
            <v>0</v>
          </cell>
          <cell r="P263">
            <v>0</v>
          </cell>
          <cell r="Q263">
            <v>0</v>
          </cell>
          <cell r="R263">
            <v>0</v>
          </cell>
          <cell r="S263">
            <v>0</v>
          </cell>
          <cell r="T263">
            <v>0</v>
          </cell>
          <cell r="U263">
            <v>0</v>
          </cell>
          <cell r="V263">
            <v>0</v>
          </cell>
          <cell r="W263">
            <v>0</v>
          </cell>
          <cell r="X263">
            <v>0.3</v>
          </cell>
          <cell r="Y263">
            <v>0</v>
          </cell>
          <cell r="Z263">
            <v>0</v>
          </cell>
          <cell r="AA263">
            <v>0</v>
          </cell>
          <cell r="AB263">
            <v>0</v>
          </cell>
          <cell r="AC263">
            <v>0</v>
          </cell>
          <cell r="AD263">
            <v>0</v>
          </cell>
          <cell r="AE263">
            <v>0</v>
          </cell>
          <cell r="AF263">
            <v>0</v>
          </cell>
          <cell r="AG263">
            <v>0</v>
          </cell>
          <cell r="AH263">
            <v>30.7</v>
          </cell>
          <cell r="AK263">
            <v>30.7</v>
          </cell>
          <cell r="AM263">
            <v>30.7</v>
          </cell>
          <cell r="AP263">
            <v>0</v>
          </cell>
        </row>
        <row r="264">
          <cell r="B264" t="str">
            <v>Perstorp</v>
          </cell>
          <cell r="C264">
            <v>0</v>
          </cell>
          <cell r="D264">
            <v>0</v>
          </cell>
          <cell r="E264">
            <v>0</v>
          </cell>
          <cell r="F264">
            <v>0</v>
          </cell>
          <cell r="G264">
            <v>0</v>
          </cell>
          <cell r="H264">
            <v>0</v>
          </cell>
          <cell r="I264">
            <v>0.37</v>
          </cell>
          <cell r="J264">
            <v>0</v>
          </cell>
          <cell r="K264">
            <v>0</v>
          </cell>
          <cell r="L264">
            <v>0</v>
          </cell>
          <cell r="M264">
            <v>0</v>
          </cell>
          <cell r="N264">
            <v>0</v>
          </cell>
          <cell r="O264">
            <v>0</v>
          </cell>
          <cell r="P264">
            <v>0</v>
          </cell>
          <cell r="Q264">
            <v>0</v>
          </cell>
          <cell r="R264">
            <v>26.8</v>
          </cell>
          <cell r="S264">
            <v>0</v>
          </cell>
          <cell r="T264">
            <v>0</v>
          </cell>
          <cell r="U264">
            <v>0</v>
          </cell>
          <cell r="V264">
            <v>0</v>
          </cell>
          <cell r="W264">
            <v>0</v>
          </cell>
          <cell r="X264">
            <v>0.31</v>
          </cell>
          <cell r="Y264">
            <v>0</v>
          </cell>
          <cell r="Z264">
            <v>0</v>
          </cell>
          <cell r="AA264">
            <v>0</v>
          </cell>
          <cell r="AB264">
            <v>0</v>
          </cell>
          <cell r="AC264">
            <v>0</v>
          </cell>
          <cell r="AD264">
            <v>0</v>
          </cell>
          <cell r="AE264">
            <v>0</v>
          </cell>
          <cell r="AF264">
            <v>0</v>
          </cell>
          <cell r="AG264">
            <v>28</v>
          </cell>
          <cell r="AH264">
            <v>55.480000000000004</v>
          </cell>
          <cell r="AK264">
            <v>55.480000000000004</v>
          </cell>
          <cell r="AM264">
            <v>55.480000000000004</v>
          </cell>
          <cell r="AP264">
            <v>0</v>
          </cell>
        </row>
        <row r="265">
          <cell r="B265" t="str">
            <v>Norrfjärden</v>
          </cell>
          <cell r="C265">
            <v>0</v>
          </cell>
          <cell r="D265">
            <v>0</v>
          </cell>
          <cell r="E265">
            <v>0</v>
          </cell>
          <cell r="F265">
            <v>0</v>
          </cell>
          <cell r="G265">
            <v>0</v>
          </cell>
          <cell r="H265">
            <v>9.6000000000000002E-2</v>
          </cell>
          <cell r="I265">
            <v>8.9999999999999993E-3</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0.5</v>
          </cell>
          <cell r="Y265">
            <v>0</v>
          </cell>
          <cell r="Z265">
            <v>7.4</v>
          </cell>
          <cell r="AA265">
            <v>0</v>
          </cell>
          <cell r="AB265">
            <v>0</v>
          </cell>
          <cell r="AC265">
            <v>0</v>
          </cell>
          <cell r="AD265">
            <v>0</v>
          </cell>
          <cell r="AE265">
            <v>0</v>
          </cell>
          <cell r="AF265">
            <v>0</v>
          </cell>
          <cell r="AG265">
            <v>0</v>
          </cell>
          <cell r="AH265">
            <v>8.0050000000000008</v>
          </cell>
          <cell r="AK265">
            <v>8.0050000000000008</v>
          </cell>
          <cell r="AM265">
            <v>8.0050000000000008</v>
          </cell>
          <cell r="AP265">
            <v>0</v>
          </cell>
        </row>
        <row r="266">
          <cell r="B266" t="str">
            <v>Piteå</v>
          </cell>
          <cell r="C266">
            <v>0</v>
          </cell>
          <cell r="D266">
            <v>0</v>
          </cell>
          <cell r="E266">
            <v>0</v>
          </cell>
          <cell r="F266">
            <v>0</v>
          </cell>
          <cell r="G266">
            <v>9.0679999999999997E-2</v>
          </cell>
          <cell r="H266">
            <v>0</v>
          </cell>
          <cell r="I266">
            <v>0.247</v>
          </cell>
          <cell r="J266">
            <v>0</v>
          </cell>
          <cell r="K266">
            <v>0</v>
          </cell>
          <cell r="L266">
            <v>0</v>
          </cell>
          <cell r="M266">
            <v>0</v>
          </cell>
          <cell r="N266">
            <v>0</v>
          </cell>
          <cell r="O266">
            <v>0</v>
          </cell>
          <cell r="P266">
            <v>0</v>
          </cell>
          <cell r="Q266">
            <v>0</v>
          </cell>
          <cell r="R266">
            <v>265.89999999999998</v>
          </cell>
          <cell r="S266">
            <v>0</v>
          </cell>
          <cell r="T266">
            <v>0</v>
          </cell>
          <cell r="U266">
            <v>0</v>
          </cell>
          <cell r="V266">
            <v>0</v>
          </cell>
          <cell r="W266">
            <v>0</v>
          </cell>
          <cell r="X266">
            <v>2</v>
          </cell>
          <cell r="Y266">
            <v>0</v>
          </cell>
          <cell r="Z266">
            <v>0</v>
          </cell>
          <cell r="AA266">
            <v>0</v>
          </cell>
          <cell r="AB266">
            <v>0</v>
          </cell>
          <cell r="AC266">
            <v>0</v>
          </cell>
          <cell r="AD266">
            <v>0</v>
          </cell>
          <cell r="AE266">
            <v>1.589</v>
          </cell>
          <cell r="AF266">
            <v>0</v>
          </cell>
          <cell r="AG266">
            <v>0</v>
          </cell>
          <cell r="AH266">
            <v>269.82667999999995</v>
          </cell>
          <cell r="AK266">
            <v>269.82667999999995</v>
          </cell>
          <cell r="AM266">
            <v>269.82667999999995</v>
          </cell>
          <cell r="AP266">
            <v>0</v>
          </cell>
        </row>
        <row r="267">
          <cell r="B267" t="str">
            <v>Rosvik</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0.1</v>
          </cell>
          <cell r="Y267">
            <v>0</v>
          </cell>
          <cell r="Z267">
            <v>0</v>
          </cell>
          <cell r="AA267">
            <v>0</v>
          </cell>
          <cell r="AB267">
            <v>0</v>
          </cell>
          <cell r="AC267">
            <v>0</v>
          </cell>
          <cell r="AD267">
            <v>0</v>
          </cell>
          <cell r="AE267">
            <v>0</v>
          </cell>
          <cell r="AF267">
            <v>0</v>
          </cell>
          <cell r="AG267">
            <v>1.9176500000000001</v>
          </cell>
          <cell r="AH267">
            <v>2.0176500000000002</v>
          </cell>
          <cell r="AK267">
            <v>2.0176500000000002</v>
          </cell>
          <cell r="AM267">
            <v>2.0176500000000002</v>
          </cell>
          <cell r="AP267">
            <v>0</v>
          </cell>
        </row>
        <row r="268">
          <cell r="B268" t="str">
            <v>Sjulnäs</v>
          </cell>
          <cell r="C268">
            <v>0</v>
          </cell>
          <cell r="D268">
            <v>0</v>
          </cell>
          <cell r="E268">
            <v>0</v>
          </cell>
          <cell r="F268">
            <v>0</v>
          </cell>
          <cell r="G268">
            <v>0</v>
          </cell>
          <cell r="H268">
            <v>0.05</v>
          </cell>
          <cell r="I268">
            <v>2.1999999999999999E-2</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5.9400000000000001E-2</v>
          </cell>
          <cell r="Y268">
            <v>0</v>
          </cell>
          <cell r="Z268">
            <v>2.29</v>
          </cell>
          <cell r="AA268">
            <v>0</v>
          </cell>
          <cell r="AB268">
            <v>2.5999999999999999E-2</v>
          </cell>
          <cell r="AC268">
            <v>1.9E-2</v>
          </cell>
          <cell r="AD268">
            <v>0</v>
          </cell>
          <cell r="AE268">
            <v>0</v>
          </cell>
          <cell r="AF268">
            <v>0</v>
          </cell>
          <cell r="AG268">
            <v>0</v>
          </cell>
          <cell r="AH268">
            <v>2.4664000000000001</v>
          </cell>
          <cell r="AK268">
            <v>2.4664000000000001</v>
          </cell>
          <cell r="AM268">
            <v>2.4663999999999997</v>
          </cell>
          <cell r="AP268">
            <v>0</v>
          </cell>
        </row>
        <row r="269">
          <cell r="B269" t="str">
            <v>Hammarstrand</v>
          </cell>
          <cell r="C269">
            <v>0</v>
          </cell>
          <cell r="D269">
            <v>0</v>
          </cell>
          <cell r="E269">
            <v>0</v>
          </cell>
          <cell r="F269">
            <v>0</v>
          </cell>
          <cell r="G269">
            <v>0</v>
          </cell>
          <cell r="H269">
            <v>0.17</v>
          </cell>
          <cell r="I269">
            <v>0.37709999999999999</v>
          </cell>
          <cell r="J269">
            <v>0</v>
          </cell>
          <cell r="K269">
            <v>0</v>
          </cell>
          <cell r="L269">
            <v>0</v>
          </cell>
          <cell r="M269">
            <v>0</v>
          </cell>
          <cell r="N269">
            <v>0</v>
          </cell>
          <cell r="O269">
            <v>0</v>
          </cell>
          <cell r="P269">
            <v>0</v>
          </cell>
          <cell r="Q269">
            <v>0</v>
          </cell>
          <cell r="R269">
            <v>0</v>
          </cell>
          <cell r="S269">
            <v>0.97599999999999998</v>
          </cell>
          <cell r="T269">
            <v>6.899</v>
          </cell>
          <cell r="U269">
            <v>0</v>
          </cell>
          <cell r="V269">
            <v>0</v>
          </cell>
          <cell r="W269">
            <v>0</v>
          </cell>
          <cell r="X269">
            <v>0.42</v>
          </cell>
          <cell r="Y269">
            <v>0</v>
          </cell>
          <cell r="Z269">
            <v>4.3760000000000003</v>
          </cell>
          <cell r="AA269">
            <v>0</v>
          </cell>
          <cell r="AB269">
            <v>0.153</v>
          </cell>
          <cell r="AC269">
            <v>0.13300000000000001</v>
          </cell>
          <cell r="AD269">
            <v>0</v>
          </cell>
          <cell r="AE269">
            <v>0</v>
          </cell>
          <cell r="AF269">
            <v>0</v>
          </cell>
          <cell r="AG269">
            <v>0</v>
          </cell>
          <cell r="AH269">
            <v>13.504100000000001</v>
          </cell>
          <cell r="AK269">
            <v>13.504100000000001</v>
          </cell>
          <cell r="AM269">
            <v>13.504099999999999</v>
          </cell>
          <cell r="AP269">
            <v>0</v>
          </cell>
        </row>
        <row r="270">
          <cell r="B270" t="str">
            <v>Filipstad</v>
          </cell>
          <cell r="C270">
            <v>0</v>
          </cell>
          <cell r="D270">
            <v>0</v>
          </cell>
          <cell r="E270">
            <v>0</v>
          </cell>
          <cell r="F270">
            <v>17</v>
          </cell>
          <cell r="G270">
            <v>0</v>
          </cell>
          <cell r="H270">
            <v>0</v>
          </cell>
          <cell r="I270">
            <v>1.82</v>
          </cell>
          <cell r="J270">
            <v>0</v>
          </cell>
          <cell r="K270">
            <v>0</v>
          </cell>
          <cell r="L270">
            <v>5.9</v>
          </cell>
          <cell r="M270">
            <v>0</v>
          </cell>
          <cell r="N270">
            <v>0</v>
          </cell>
          <cell r="O270">
            <v>0</v>
          </cell>
          <cell r="P270">
            <v>10.199999999999999</v>
          </cell>
          <cell r="Q270">
            <v>5.0999999999999996</v>
          </cell>
          <cell r="R270">
            <v>0</v>
          </cell>
          <cell r="S270">
            <v>0</v>
          </cell>
          <cell r="T270">
            <v>6</v>
          </cell>
          <cell r="U270">
            <v>0</v>
          </cell>
          <cell r="V270">
            <v>0</v>
          </cell>
          <cell r="W270">
            <v>0</v>
          </cell>
          <cell r="X270">
            <v>0.78</v>
          </cell>
          <cell r="Y270">
            <v>8.6</v>
          </cell>
          <cell r="Z270">
            <v>0</v>
          </cell>
          <cell r="AA270">
            <v>0</v>
          </cell>
          <cell r="AB270">
            <v>0</v>
          </cell>
          <cell r="AC270">
            <v>0</v>
          </cell>
          <cell r="AD270">
            <v>0</v>
          </cell>
          <cell r="AE270">
            <v>0</v>
          </cell>
          <cell r="AF270">
            <v>0</v>
          </cell>
          <cell r="AG270">
            <v>0</v>
          </cell>
          <cell r="AH270">
            <v>50.300000000000004</v>
          </cell>
          <cell r="AK270">
            <v>45.2</v>
          </cell>
          <cell r="AM270">
            <v>45.2</v>
          </cell>
          <cell r="AP270">
            <v>0</v>
          </cell>
        </row>
        <row r="271">
          <cell r="B271" t="str">
            <v>Flen</v>
          </cell>
          <cell r="C271">
            <v>0</v>
          </cell>
          <cell r="D271">
            <v>0</v>
          </cell>
          <cell r="E271">
            <v>0</v>
          </cell>
          <cell r="F271">
            <v>16</v>
          </cell>
          <cell r="G271">
            <v>0</v>
          </cell>
          <cell r="H271">
            <v>0</v>
          </cell>
          <cell r="I271">
            <v>2</v>
          </cell>
          <cell r="J271">
            <v>0</v>
          </cell>
          <cell r="K271">
            <v>0</v>
          </cell>
          <cell r="L271">
            <v>0</v>
          </cell>
          <cell r="M271">
            <v>0</v>
          </cell>
          <cell r="N271">
            <v>0</v>
          </cell>
          <cell r="O271">
            <v>0</v>
          </cell>
          <cell r="P271">
            <v>19.2</v>
          </cell>
          <cell r="Q271">
            <v>9.6</v>
          </cell>
          <cell r="R271">
            <v>0</v>
          </cell>
          <cell r="S271">
            <v>11</v>
          </cell>
          <cell r="T271">
            <v>20</v>
          </cell>
          <cell r="U271">
            <v>0</v>
          </cell>
          <cell r="V271">
            <v>0</v>
          </cell>
          <cell r="W271">
            <v>0</v>
          </cell>
          <cell r="X271">
            <v>1</v>
          </cell>
          <cell r="Y271">
            <v>0</v>
          </cell>
          <cell r="Z271">
            <v>0</v>
          </cell>
          <cell r="AA271">
            <v>0</v>
          </cell>
          <cell r="AB271">
            <v>0</v>
          </cell>
          <cell r="AC271">
            <v>0</v>
          </cell>
          <cell r="AD271">
            <v>0</v>
          </cell>
          <cell r="AE271">
            <v>0</v>
          </cell>
          <cell r="AF271">
            <v>0</v>
          </cell>
          <cell r="AG271">
            <v>0</v>
          </cell>
          <cell r="AH271">
            <v>69.2</v>
          </cell>
          <cell r="AK271">
            <v>59.6</v>
          </cell>
          <cell r="AM271">
            <v>59.6</v>
          </cell>
          <cell r="AP271">
            <v>0</v>
          </cell>
        </row>
        <row r="272">
          <cell r="B272" t="str">
            <v>Gnesta</v>
          </cell>
          <cell r="C272">
            <v>0</v>
          </cell>
          <cell r="D272">
            <v>0</v>
          </cell>
          <cell r="E272">
            <v>0</v>
          </cell>
          <cell r="F272">
            <v>0</v>
          </cell>
          <cell r="G272">
            <v>0</v>
          </cell>
          <cell r="H272">
            <v>0</v>
          </cell>
          <cell r="I272">
            <v>1</v>
          </cell>
          <cell r="J272">
            <v>0</v>
          </cell>
          <cell r="K272">
            <v>0</v>
          </cell>
          <cell r="L272">
            <v>0</v>
          </cell>
          <cell r="M272">
            <v>0</v>
          </cell>
          <cell r="N272">
            <v>0</v>
          </cell>
          <cell r="O272">
            <v>0</v>
          </cell>
          <cell r="P272">
            <v>2.2000000000000002</v>
          </cell>
          <cell r="Q272">
            <v>1.1000000000000001</v>
          </cell>
          <cell r="R272">
            <v>0</v>
          </cell>
          <cell r="S272">
            <v>20.2</v>
          </cell>
          <cell r="T272">
            <v>1.3</v>
          </cell>
          <cell r="U272">
            <v>0</v>
          </cell>
          <cell r="V272">
            <v>0</v>
          </cell>
          <cell r="W272">
            <v>0</v>
          </cell>
          <cell r="X272">
            <v>0.5</v>
          </cell>
          <cell r="Y272">
            <v>0</v>
          </cell>
          <cell r="Z272">
            <v>0</v>
          </cell>
          <cell r="AA272">
            <v>0</v>
          </cell>
          <cell r="AB272">
            <v>0</v>
          </cell>
          <cell r="AC272">
            <v>0</v>
          </cell>
          <cell r="AD272">
            <v>0</v>
          </cell>
          <cell r="AE272">
            <v>0</v>
          </cell>
          <cell r="AF272">
            <v>0</v>
          </cell>
          <cell r="AG272">
            <v>0</v>
          </cell>
          <cell r="AH272">
            <v>25.2</v>
          </cell>
          <cell r="AK272">
            <v>24.099999999999998</v>
          </cell>
          <cell r="AM272">
            <v>24.1</v>
          </cell>
          <cell r="AP272">
            <v>0</v>
          </cell>
        </row>
        <row r="273">
          <cell r="B273" t="str">
            <v>Hörby</v>
          </cell>
          <cell r="C273">
            <v>0</v>
          </cell>
          <cell r="D273">
            <v>0</v>
          </cell>
          <cell r="E273">
            <v>0</v>
          </cell>
          <cell r="F273">
            <v>0</v>
          </cell>
          <cell r="G273">
            <v>0</v>
          </cell>
          <cell r="H273">
            <v>0</v>
          </cell>
          <cell r="I273">
            <v>0.6</v>
          </cell>
          <cell r="J273">
            <v>0</v>
          </cell>
          <cell r="K273">
            <v>0</v>
          </cell>
          <cell r="L273">
            <v>39.4</v>
          </cell>
          <cell r="M273">
            <v>0</v>
          </cell>
          <cell r="N273">
            <v>0</v>
          </cell>
          <cell r="O273">
            <v>0</v>
          </cell>
          <cell r="P273">
            <v>11.4</v>
          </cell>
          <cell r="Q273">
            <v>5.7</v>
          </cell>
          <cell r="R273">
            <v>0</v>
          </cell>
          <cell r="S273">
            <v>0</v>
          </cell>
          <cell r="T273">
            <v>0</v>
          </cell>
          <cell r="U273">
            <v>0</v>
          </cell>
          <cell r="V273">
            <v>0</v>
          </cell>
          <cell r="W273">
            <v>0</v>
          </cell>
          <cell r="X273">
            <v>0.7</v>
          </cell>
          <cell r="Y273">
            <v>0</v>
          </cell>
          <cell r="Z273">
            <v>0</v>
          </cell>
          <cell r="AA273">
            <v>0</v>
          </cell>
          <cell r="AB273">
            <v>0</v>
          </cell>
          <cell r="AC273">
            <v>0</v>
          </cell>
          <cell r="AD273">
            <v>0</v>
          </cell>
          <cell r="AE273">
            <v>0</v>
          </cell>
          <cell r="AF273">
            <v>0</v>
          </cell>
          <cell r="AG273">
            <v>0</v>
          </cell>
          <cell r="AH273">
            <v>52.1</v>
          </cell>
          <cell r="AK273">
            <v>46.4</v>
          </cell>
          <cell r="AM273">
            <v>46.400000000000006</v>
          </cell>
          <cell r="AP273">
            <v>0</v>
          </cell>
        </row>
        <row r="274">
          <cell r="B274" t="str">
            <v>Höör</v>
          </cell>
          <cell r="C274">
            <v>0</v>
          </cell>
          <cell r="D274">
            <v>0</v>
          </cell>
          <cell r="E274">
            <v>0</v>
          </cell>
          <cell r="F274">
            <v>0</v>
          </cell>
          <cell r="G274">
            <v>0</v>
          </cell>
          <cell r="H274">
            <v>0</v>
          </cell>
          <cell r="I274">
            <v>0</v>
          </cell>
          <cell r="J274">
            <v>0</v>
          </cell>
          <cell r="K274">
            <v>0</v>
          </cell>
          <cell r="L274">
            <v>28.9</v>
          </cell>
          <cell r="M274">
            <v>0</v>
          </cell>
          <cell r="N274">
            <v>0</v>
          </cell>
          <cell r="O274">
            <v>0</v>
          </cell>
          <cell r="P274">
            <v>9</v>
          </cell>
          <cell r="Q274">
            <v>4.5</v>
          </cell>
          <cell r="R274">
            <v>0</v>
          </cell>
          <cell r="S274">
            <v>0</v>
          </cell>
          <cell r="T274">
            <v>0</v>
          </cell>
          <cell r="U274">
            <v>0</v>
          </cell>
          <cell r="V274">
            <v>0</v>
          </cell>
          <cell r="W274">
            <v>0</v>
          </cell>
          <cell r="X274">
            <v>0.8</v>
          </cell>
          <cell r="Y274">
            <v>0</v>
          </cell>
          <cell r="Z274">
            <v>0</v>
          </cell>
          <cell r="AA274">
            <v>0</v>
          </cell>
          <cell r="AB274">
            <v>0</v>
          </cell>
          <cell r="AC274">
            <v>0</v>
          </cell>
          <cell r="AD274">
            <v>0</v>
          </cell>
          <cell r="AE274">
            <v>0.1</v>
          </cell>
          <cell r="AF274">
            <v>0</v>
          </cell>
          <cell r="AG274">
            <v>0</v>
          </cell>
          <cell r="AH274">
            <v>38.799999999999997</v>
          </cell>
          <cell r="AK274">
            <v>34.299999999999997</v>
          </cell>
          <cell r="AM274">
            <v>34.299999999999997</v>
          </cell>
          <cell r="AP274">
            <v>0</v>
          </cell>
        </row>
        <row r="275">
          <cell r="B275" t="str">
            <v>Karlsborg- Äger ej längre!</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K275">
            <v>0</v>
          </cell>
          <cell r="AM275">
            <v>0</v>
          </cell>
          <cell r="AP275">
            <v>0</v>
          </cell>
        </row>
        <row r="276">
          <cell r="B276" t="str">
            <v>Sjöbo</v>
          </cell>
          <cell r="C276">
            <v>0</v>
          </cell>
          <cell r="D276">
            <v>0</v>
          </cell>
          <cell r="E276">
            <v>0</v>
          </cell>
          <cell r="F276">
            <v>0</v>
          </cell>
          <cell r="G276">
            <v>0</v>
          </cell>
          <cell r="H276">
            <v>0</v>
          </cell>
          <cell r="I276">
            <v>0.6</v>
          </cell>
          <cell r="J276">
            <v>0</v>
          </cell>
          <cell r="K276">
            <v>0</v>
          </cell>
          <cell r="L276">
            <v>28.9</v>
          </cell>
          <cell r="M276">
            <v>0</v>
          </cell>
          <cell r="N276">
            <v>0</v>
          </cell>
          <cell r="O276">
            <v>0</v>
          </cell>
          <cell r="P276">
            <v>9.4</v>
          </cell>
          <cell r="Q276">
            <v>4.7</v>
          </cell>
          <cell r="R276">
            <v>0</v>
          </cell>
          <cell r="S276">
            <v>0</v>
          </cell>
          <cell r="T276">
            <v>0</v>
          </cell>
          <cell r="U276">
            <v>0</v>
          </cell>
          <cell r="V276">
            <v>0</v>
          </cell>
          <cell r="W276">
            <v>0</v>
          </cell>
          <cell r="X276">
            <v>0.5</v>
          </cell>
          <cell r="Y276">
            <v>0</v>
          </cell>
          <cell r="Z276">
            <v>0</v>
          </cell>
          <cell r="AA276">
            <v>0</v>
          </cell>
          <cell r="AB276">
            <v>0</v>
          </cell>
          <cell r="AC276">
            <v>0</v>
          </cell>
          <cell r="AD276">
            <v>0</v>
          </cell>
          <cell r="AE276">
            <v>0</v>
          </cell>
          <cell r="AF276">
            <v>0</v>
          </cell>
          <cell r="AG276">
            <v>0</v>
          </cell>
          <cell r="AH276">
            <v>39.4</v>
          </cell>
          <cell r="AK276">
            <v>34.699999999999996</v>
          </cell>
          <cell r="AM276">
            <v>34.700000000000003</v>
          </cell>
          <cell r="AP276">
            <v>0</v>
          </cell>
        </row>
        <row r="277">
          <cell r="B277" t="str">
            <v>Storfors</v>
          </cell>
          <cell r="C277">
            <v>0</v>
          </cell>
          <cell r="D277">
            <v>0</v>
          </cell>
          <cell r="E277">
            <v>0</v>
          </cell>
          <cell r="F277">
            <v>0</v>
          </cell>
          <cell r="G277">
            <v>0</v>
          </cell>
          <cell r="H277">
            <v>0</v>
          </cell>
          <cell r="I277">
            <v>6.0289999999999999</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0.51700000000000002</v>
          </cell>
          <cell r="Y277">
            <v>20.378</v>
          </cell>
          <cell r="Z277">
            <v>0</v>
          </cell>
          <cell r="AA277">
            <v>0</v>
          </cell>
          <cell r="AB277">
            <v>0</v>
          </cell>
          <cell r="AC277">
            <v>0</v>
          </cell>
          <cell r="AD277">
            <v>0</v>
          </cell>
          <cell r="AE277">
            <v>0</v>
          </cell>
          <cell r="AF277">
            <v>0</v>
          </cell>
          <cell r="AG277">
            <v>0</v>
          </cell>
          <cell r="AH277">
            <v>26.923999999999999</v>
          </cell>
          <cell r="AK277">
            <v>26.923999999999999</v>
          </cell>
          <cell r="AM277">
            <v>26.923999999999999</v>
          </cell>
          <cell r="AP277">
            <v>0</v>
          </cell>
        </row>
        <row r="278">
          <cell r="B278" t="str">
            <v>Sunne</v>
          </cell>
          <cell r="C278">
            <v>0.83699999999999997</v>
          </cell>
          <cell r="D278">
            <v>0</v>
          </cell>
          <cell r="E278">
            <v>0</v>
          </cell>
          <cell r="F278">
            <v>7.89</v>
          </cell>
          <cell r="G278">
            <v>0</v>
          </cell>
          <cell r="H278">
            <v>0</v>
          </cell>
          <cell r="I278">
            <v>1.8560000000000001</v>
          </cell>
          <cell r="J278">
            <v>0</v>
          </cell>
          <cell r="K278">
            <v>0</v>
          </cell>
          <cell r="L278">
            <v>0</v>
          </cell>
          <cell r="M278">
            <v>0</v>
          </cell>
          <cell r="N278">
            <v>0</v>
          </cell>
          <cell r="O278">
            <v>0</v>
          </cell>
          <cell r="P278">
            <v>12.87</v>
          </cell>
          <cell r="Q278">
            <v>6.4349999999999996</v>
          </cell>
          <cell r="R278">
            <v>0</v>
          </cell>
          <cell r="S278">
            <v>15.624000000000001</v>
          </cell>
          <cell r="T278">
            <v>10.08</v>
          </cell>
          <cell r="U278">
            <v>0</v>
          </cell>
          <cell r="V278">
            <v>0</v>
          </cell>
          <cell r="W278">
            <v>0</v>
          </cell>
          <cell r="X278">
            <v>0.92200000000000004</v>
          </cell>
          <cell r="Y278">
            <v>4.0380000000000003</v>
          </cell>
          <cell r="Z278">
            <v>0</v>
          </cell>
          <cell r="AA278">
            <v>0</v>
          </cell>
          <cell r="AB278">
            <v>0</v>
          </cell>
          <cell r="AC278">
            <v>0</v>
          </cell>
          <cell r="AD278">
            <v>0</v>
          </cell>
          <cell r="AE278">
            <v>0</v>
          </cell>
          <cell r="AF278">
            <v>0</v>
          </cell>
          <cell r="AG278">
            <v>0</v>
          </cell>
          <cell r="AH278">
            <v>54.11699999999999</v>
          </cell>
          <cell r="AK278">
            <v>47.681999999999988</v>
          </cell>
          <cell r="AM278">
            <v>47.682000000000002</v>
          </cell>
          <cell r="AP278">
            <v>0</v>
          </cell>
        </row>
        <row r="279">
          <cell r="B279" t="str">
            <v>Tomelilla</v>
          </cell>
          <cell r="C279">
            <v>0</v>
          </cell>
          <cell r="D279">
            <v>0</v>
          </cell>
          <cell r="E279">
            <v>0</v>
          </cell>
          <cell r="F279">
            <v>0</v>
          </cell>
          <cell r="G279">
            <v>0</v>
          </cell>
          <cell r="H279">
            <v>0</v>
          </cell>
          <cell r="I279">
            <v>0.1</v>
          </cell>
          <cell r="J279">
            <v>0</v>
          </cell>
          <cell r="K279">
            <v>0</v>
          </cell>
          <cell r="L279">
            <v>40.299999999999997</v>
          </cell>
          <cell r="M279">
            <v>0</v>
          </cell>
          <cell r="N279">
            <v>0</v>
          </cell>
          <cell r="O279">
            <v>0</v>
          </cell>
          <cell r="P279">
            <v>10.4</v>
          </cell>
          <cell r="Q279">
            <v>5.2</v>
          </cell>
          <cell r="R279">
            <v>0</v>
          </cell>
          <cell r="S279">
            <v>0</v>
          </cell>
          <cell r="T279">
            <v>0</v>
          </cell>
          <cell r="U279">
            <v>0</v>
          </cell>
          <cell r="V279">
            <v>0</v>
          </cell>
          <cell r="W279">
            <v>0</v>
          </cell>
          <cell r="X279">
            <v>0.7</v>
          </cell>
          <cell r="Y279">
            <v>0</v>
          </cell>
          <cell r="Z279">
            <v>0</v>
          </cell>
          <cell r="AA279">
            <v>0</v>
          </cell>
          <cell r="AB279">
            <v>0</v>
          </cell>
          <cell r="AC279">
            <v>0</v>
          </cell>
          <cell r="AD279">
            <v>0</v>
          </cell>
          <cell r="AE279">
            <v>0</v>
          </cell>
          <cell r="AF279">
            <v>0</v>
          </cell>
          <cell r="AG279">
            <v>0</v>
          </cell>
          <cell r="AH279">
            <v>51.5</v>
          </cell>
          <cell r="AK279">
            <v>46.3</v>
          </cell>
          <cell r="AM279">
            <v>46.300000000000004</v>
          </cell>
          <cell r="AP279">
            <v>0</v>
          </cell>
        </row>
        <row r="280">
          <cell r="B280" t="str">
            <v>Vadstena</v>
          </cell>
          <cell r="C280">
            <v>0</v>
          </cell>
          <cell r="D280">
            <v>0</v>
          </cell>
          <cell r="E280">
            <v>0</v>
          </cell>
          <cell r="F280">
            <v>2.1</v>
          </cell>
          <cell r="G280">
            <v>0</v>
          </cell>
          <cell r="H280">
            <v>0</v>
          </cell>
          <cell r="I280">
            <v>3.4</v>
          </cell>
          <cell r="J280">
            <v>0</v>
          </cell>
          <cell r="K280">
            <v>0</v>
          </cell>
          <cell r="L280">
            <v>0</v>
          </cell>
          <cell r="M280">
            <v>0</v>
          </cell>
          <cell r="N280">
            <v>0</v>
          </cell>
          <cell r="O280">
            <v>0</v>
          </cell>
          <cell r="P280">
            <v>15.4</v>
          </cell>
          <cell r="Q280">
            <v>7.7</v>
          </cell>
          <cell r="R280">
            <v>0</v>
          </cell>
          <cell r="S280">
            <v>9.1999999999999993</v>
          </cell>
          <cell r="T280">
            <v>29.5</v>
          </cell>
          <cell r="U280">
            <v>0</v>
          </cell>
          <cell r="V280">
            <v>0</v>
          </cell>
          <cell r="W280">
            <v>0</v>
          </cell>
          <cell r="X280">
            <v>0.8</v>
          </cell>
          <cell r="Y280">
            <v>0</v>
          </cell>
          <cell r="Z280">
            <v>0</v>
          </cell>
          <cell r="AA280">
            <v>0</v>
          </cell>
          <cell r="AB280">
            <v>0</v>
          </cell>
          <cell r="AC280">
            <v>0</v>
          </cell>
          <cell r="AD280">
            <v>0</v>
          </cell>
          <cell r="AE280">
            <v>0</v>
          </cell>
          <cell r="AF280">
            <v>0</v>
          </cell>
          <cell r="AG280">
            <v>0</v>
          </cell>
          <cell r="AH280">
            <v>60.399999999999991</v>
          </cell>
          <cell r="AK280">
            <v>52.699999999999989</v>
          </cell>
          <cell r="AM280">
            <v>52.7</v>
          </cell>
          <cell r="AP280">
            <v>0</v>
          </cell>
        </row>
        <row r="281">
          <cell r="B281" t="str">
            <v>Vansbro</v>
          </cell>
          <cell r="C281">
            <v>0</v>
          </cell>
          <cell r="D281">
            <v>0</v>
          </cell>
          <cell r="E281">
            <v>0</v>
          </cell>
          <cell r="F281">
            <v>12.5</v>
          </cell>
          <cell r="G281">
            <v>0</v>
          </cell>
          <cell r="H281">
            <v>0</v>
          </cell>
          <cell r="I281">
            <v>0.31900000000000001</v>
          </cell>
          <cell r="J281">
            <v>0</v>
          </cell>
          <cell r="K281">
            <v>0</v>
          </cell>
          <cell r="L281">
            <v>0</v>
          </cell>
          <cell r="M281">
            <v>0</v>
          </cell>
          <cell r="N281">
            <v>0</v>
          </cell>
          <cell r="O281">
            <v>0</v>
          </cell>
          <cell r="P281">
            <v>4</v>
          </cell>
          <cell r="Q281">
            <v>2</v>
          </cell>
          <cell r="R281">
            <v>0</v>
          </cell>
          <cell r="S281">
            <v>0</v>
          </cell>
          <cell r="T281">
            <v>8</v>
          </cell>
          <cell r="U281">
            <v>0</v>
          </cell>
          <cell r="V281">
            <v>0</v>
          </cell>
          <cell r="W281">
            <v>0</v>
          </cell>
          <cell r="X281">
            <v>0.3</v>
          </cell>
          <cell r="Y281">
            <v>0</v>
          </cell>
          <cell r="Z281">
            <v>0</v>
          </cell>
          <cell r="AA281">
            <v>0</v>
          </cell>
          <cell r="AB281">
            <v>0</v>
          </cell>
          <cell r="AC281">
            <v>0</v>
          </cell>
          <cell r="AD281">
            <v>0</v>
          </cell>
          <cell r="AE281">
            <v>0</v>
          </cell>
          <cell r="AF281">
            <v>0</v>
          </cell>
          <cell r="AG281">
            <v>0</v>
          </cell>
          <cell r="AH281">
            <v>25.119000000000003</v>
          </cell>
          <cell r="AK281">
            <v>23.119000000000003</v>
          </cell>
          <cell r="AM281">
            <v>23.119000000000003</v>
          </cell>
          <cell r="AP281">
            <v>0</v>
          </cell>
        </row>
        <row r="282">
          <cell r="B282" t="str">
            <v>Vingåker</v>
          </cell>
          <cell r="C282">
            <v>0</v>
          </cell>
          <cell r="D282">
            <v>0</v>
          </cell>
          <cell r="E282">
            <v>0</v>
          </cell>
          <cell r="F282">
            <v>5.9</v>
          </cell>
          <cell r="G282">
            <v>0</v>
          </cell>
          <cell r="H282">
            <v>0</v>
          </cell>
          <cell r="I282">
            <v>1</v>
          </cell>
          <cell r="J282">
            <v>0</v>
          </cell>
          <cell r="K282">
            <v>0</v>
          </cell>
          <cell r="L282">
            <v>0</v>
          </cell>
          <cell r="M282">
            <v>0</v>
          </cell>
          <cell r="N282">
            <v>0</v>
          </cell>
          <cell r="O282">
            <v>0</v>
          </cell>
          <cell r="P282">
            <v>11.2</v>
          </cell>
          <cell r="Q282">
            <v>5.6</v>
          </cell>
          <cell r="R282">
            <v>0</v>
          </cell>
          <cell r="S282">
            <v>0</v>
          </cell>
          <cell r="T282">
            <v>19.7</v>
          </cell>
          <cell r="U282">
            <v>0</v>
          </cell>
          <cell r="V282">
            <v>0</v>
          </cell>
          <cell r="W282">
            <v>0</v>
          </cell>
          <cell r="X282">
            <v>0.6</v>
          </cell>
          <cell r="Y282">
            <v>0</v>
          </cell>
          <cell r="Z282">
            <v>0</v>
          </cell>
          <cell r="AA282">
            <v>0</v>
          </cell>
          <cell r="AB282">
            <v>0</v>
          </cell>
          <cell r="AC282">
            <v>0</v>
          </cell>
          <cell r="AD282">
            <v>0</v>
          </cell>
          <cell r="AE282">
            <v>0</v>
          </cell>
          <cell r="AF282">
            <v>0</v>
          </cell>
          <cell r="AG282">
            <v>0</v>
          </cell>
          <cell r="AH282">
            <v>38.4</v>
          </cell>
          <cell r="AK282">
            <v>32.799999999999997</v>
          </cell>
          <cell r="AM282">
            <v>32.800000000000004</v>
          </cell>
          <cell r="AP282">
            <v>0</v>
          </cell>
        </row>
        <row r="283">
          <cell r="B283" t="str">
            <v>Vårgårda</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K283">
            <v>0</v>
          </cell>
          <cell r="AM283">
            <v>0</v>
          </cell>
          <cell r="AP283">
            <v>0</v>
          </cell>
        </row>
        <row r="284">
          <cell r="B284" t="str">
            <v>Västerdala,samma nät som Vansbro. Ta bort detta.</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K284">
            <v>0</v>
          </cell>
          <cell r="AM284">
            <v>0</v>
          </cell>
          <cell r="AP284">
            <v>0</v>
          </cell>
        </row>
        <row r="285">
          <cell r="B285" t="str">
            <v>Älvdalen</v>
          </cell>
          <cell r="C285">
            <v>0</v>
          </cell>
          <cell r="D285">
            <v>0</v>
          </cell>
          <cell r="E285">
            <v>0</v>
          </cell>
          <cell r="F285">
            <v>0</v>
          </cell>
          <cell r="G285">
            <v>0</v>
          </cell>
          <cell r="H285">
            <v>0</v>
          </cell>
          <cell r="I285">
            <v>0.18</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0.13900000000000001</v>
          </cell>
          <cell r="Y285">
            <v>0</v>
          </cell>
          <cell r="Z285">
            <v>7.0659999999999998</v>
          </cell>
          <cell r="AA285">
            <v>0</v>
          </cell>
          <cell r="AB285">
            <v>0</v>
          </cell>
          <cell r="AC285">
            <v>0</v>
          </cell>
          <cell r="AD285">
            <v>0</v>
          </cell>
          <cell r="AE285">
            <v>0</v>
          </cell>
          <cell r="AF285">
            <v>0</v>
          </cell>
          <cell r="AG285">
            <v>0</v>
          </cell>
          <cell r="AH285">
            <v>7.3849999999999998</v>
          </cell>
          <cell r="AK285">
            <v>7.3849999999999998</v>
          </cell>
          <cell r="AM285">
            <v>7.3849999999999998</v>
          </cell>
          <cell r="AP285">
            <v>0</v>
          </cell>
        </row>
        <row r="286">
          <cell r="B286" t="str">
            <v>Bräkne-Hoby</v>
          </cell>
          <cell r="C286">
            <v>0</v>
          </cell>
          <cell r="D286">
            <v>0</v>
          </cell>
          <cell r="E286">
            <v>0</v>
          </cell>
          <cell r="F286">
            <v>6</v>
          </cell>
          <cell r="G286">
            <v>0</v>
          </cell>
          <cell r="H286">
            <v>0</v>
          </cell>
          <cell r="I286">
            <v>0.06</v>
          </cell>
          <cell r="J286">
            <v>0</v>
          </cell>
          <cell r="K286">
            <v>0</v>
          </cell>
          <cell r="L286">
            <v>6.2</v>
          </cell>
          <cell r="M286">
            <v>0</v>
          </cell>
          <cell r="N286">
            <v>0</v>
          </cell>
          <cell r="O286">
            <v>0</v>
          </cell>
          <cell r="P286">
            <v>0</v>
          </cell>
          <cell r="Q286">
            <v>0</v>
          </cell>
          <cell r="R286">
            <v>0</v>
          </cell>
          <cell r="S286">
            <v>0</v>
          </cell>
          <cell r="T286">
            <v>6.5</v>
          </cell>
          <cell r="U286">
            <v>0</v>
          </cell>
          <cell r="V286">
            <v>0</v>
          </cell>
          <cell r="W286">
            <v>0</v>
          </cell>
          <cell r="X286">
            <v>0.46200000000000002</v>
          </cell>
          <cell r="Y286">
            <v>0</v>
          </cell>
          <cell r="Z286">
            <v>2.1</v>
          </cell>
          <cell r="AA286">
            <v>0</v>
          </cell>
          <cell r="AB286">
            <v>0</v>
          </cell>
          <cell r="AC286">
            <v>0</v>
          </cell>
          <cell r="AD286">
            <v>0</v>
          </cell>
          <cell r="AE286">
            <v>0</v>
          </cell>
          <cell r="AF286">
            <v>0</v>
          </cell>
          <cell r="AG286">
            <v>0</v>
          </cell>
          <cell r="AH286">
            <v>21.321999999999999</v>
          </cell>
          <cell r="AK286">
            <v>21.321999999999999</v>
          </cell>
          <cell r="AM286">
            <v>21.321999999999999</v>
          </cell>
          <cell r="AP286">
            <v>0</v>
          </cell>
        </row>
        <row r="287">
          <cell r="B287" t="str">
            <v>Ronneby-Kallinge</v>
          </cell>
          <cell r="C287">
            <v>0</v>
          </cell>
          <cell r="D287">
            <v>0</v>
          </cell>
          <cell r="E287">
            <v>0</v>
          </cell>
          <cell r="F287">
            <v>24.1</v>
          </cell>
          <cell r="G287">
            <v>0</v>
          </cell>
          <cell r="H287">
            <v>0</v>
          </cell>
          <cell r="I287">
            <v>2</v>
          </cell>
          <cell r="J287">
            <v>0</v>
          </cell>
          <cell r="K287">
            <v>0</v>
          </cell>
          <cell r="L287">
            <v>24.8</v>
          </cell>
          <cell r="M287">
            <v>0</v>
          </cell>
          <cell r="N287">
            <v>0</v>
          </cell>
          <cell r="O287">
            <v>0</v>
          </cell>
          <cell r="P287">
            <v>22.2</v>
          </cell>
          <cell r="Q287">
            <v>11.1</v>
          </cell>
          <cell r="R287">
            <v>0</v>
          </cell>
          <cell r="S287">
            <v>0</v>
          </cell>
          <cell r="T287">
            <v>26.3</v>
          </cell>
          <cell r="U287">
            <v>0</v>
          </cell>
          <cell r="V287">
            <v>0</v>
          </cell>
          <cell r="W287">
            <v>0</v>
          </cell>
          <cell r="X287">
            <v>2.82</v>
          </cell>
          <cell r="Y287">
            <v>35.700000000000003</v>
          </cell>
          <cell r="Z287">
            <v>0</v>
          </cell>
          <cell r="AA287">
            <v>0</v>
          </cell>
          <cell r="AB287">
            <v>0</v>
          </cell>
          <cell r="AC287">
            <v>0</v>
          </cell>
          <cell r="AD287">
            <v>0</v>
          </cell>
          <cell r="AE287">
            <v>0</v>
          </cell>
          <cell r="AF287">
            <v>0</v>
          </cell>
          <cell r="AG287">
            <v>0</v>
          </cell>
          <cell r="AH287">
            <v>137.92000000000002</v>
          </cell>
          <cell r="AK287">
            <v>126.82000000000002</v>
          </cell>
          <cell r="AM287">
            <v>126.82</v>
          </cell>
          <cell r="AP287">
            <v>0</v>
          </cell>
        </row>
        <row r="288">
          <cell r="B288" t="str">
            <v>Rättvik</v>
          </cell>
          <cell r="C288">
            <v>0</v>
          </cell>
          <cell r="D288">
            <v>0</v>
          </cell>
          <cell r="E288">
            <v>0</v>
          </cell>
          <cell r="F288">
            <v>25</v>
          </cell>
          <cell r="G288">
            <v>0</v>
          </cell>
          <cell r="H288">
            <v>0</v>
          </cell>
          <cell r="I288">
            <v>0</v>
          </cell>
          <cell r="J288">
            <v>0.7</v>
          </cell>
          <cell r="K288">
            <v>0</v>
          </cell>
          <cell r="L288">
            <v>6</v>
          </cell>
          <cell r="M288">
            <v>0</v>
          </cell>
          <cell r="N288">
            <v>0</v>
          </cell>
          <cell r="O288">
            <v>0</v>
          </cell>
          <cell r="P288">
            <v>15</v>
          </cell>
          <cell r="Q288">
            <v>7.5</v>
          </cell>
          <cell r="R288">
            <v>0</v>
          </cell>
          <cell r="S288">
            <v>0.5</v>
          </cell>
          <cell r="T288">
            <v>19</v>
          </cell>
          <cell r="U288">
            <v>0</v>
          </cell>
          <cell r="V288">
            <v>0</v>
          </cell>
          <cell r="W288">
            <v>0</v>
          </cell>
          <cell r="X288">
            <v>1.3</v>
          </cell>
          <cell r="Y288">
            <v>0</v>
          </cell>
          <cell r="Z288">
            <v>0</v>
          </cell>
          <cell r="AA288">
            <v>0</v>
          </cell>
          <cell r="AB288">
            <v>0</v>
          </cell>
          <cell r="AC288">
            <v>0</v>
          </cell>
          <cell r="AD288">
            <v>0</v>
          </cell>
          <cell r="AE288">
            <v>0</v>
          </cell>
          <cell r="AF288">
            <v>0</v>
          </cell>
          <cell r="AG288">
            <v>0</v>
          </cell>
          <cell r="AH288">
            <v>67.5</v>
          </cell>
          <cell r="AK288">
            <v>60</v>
          </cell>
          <cell r="AM288">
            <v>60</v>
          </cell>
          <cell r="AP288">
            <v>0</v>
          </cell>
        </row>
        <row r="289">
          <cell r="B289" t="str">
            <v>Heby</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K289">
            <v>0</v>
          </cell>
          <cell r="AM289">
            <v>0</v>
          </cell>
          <cell r="AP289">
            <v>0</v>
          </cell>
        </row>
        <row r="290">
          <cell r="B290" t="str">
            <v>Morgongåva</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K290">
            <v>0</v>
          </cell>
          <cell r="AM290">
            <v>0</v>
          </cell>
          <cell r="AP290">
            <v>0</v>
          </cell>
        </row>
        <row r="291">
          <cell r="B291" t="str">
            <v>Sala-Heby</v>
          </cell>
          <cell r="C291">
            <v>0</v>
          </cell>
          <cell r="D291">
            <v>0</v>
          </cell>
          <cell r="E291">
            <v>1</v>
          </cell>
          <cell r="F291">
            <v>0</v>
          </cell>
          <cell r="G291">
            <v>4.0999999999999996</v>
          </cell>
          <cell r="H291">
            <v>1</v>
          </cell>
          <cell r="I291">
            <v>0</v>
          </cell>
          <cell r="J291">
            <v>0</v>
          </cell>
          <cell r="K291">
            <v>0</v>
          </cell>
          <cell r="L291">
            <v>0</v>
          </cell>
          <cell r="M291">
            <v>2.3928099999999999</v>
          </cell>
          <cell r="N291">
            <v>0</v>
          </cell>
          <cell r="O291">
            <v>0</v>
          </cell>
          <cell r="P291">
            <v>31.6</v>
          </cell>
          <cell r="Q291">
            <v>15.8</v>
          </cell>
          <cell r="R291">
            <v>0</v>
          </cell>
          <cell r="S291">
            <v>0</v>
          </cell>
          <cell r="T291">
            <v>106.16800000000001</v>
          </cell>
          <cell r="U291">
            <v>0</v>
          </cell>
          <cell r="V291">
            <v>0</v>
          </cell>
          <cell r="W291">
            <v>0</v>
          </cell>
          <cell r="X291">
            <v>4.2928100000000002</v>
          </cell>
          <cell r="Y291">
            <v>0</v>
          </cell>
          <cell r="Z291">
            <v>24</v>
          </cell>
          <cell r="AA291">
            <v>0</v>
          </cell>
          <cell r="AB291">
            <v>0.04</v>
          </cell>
          <cell r="AC291">
            <v>0.1</v>
          </cell>
          <cell r="AD291">
            <v>0</v>
          </cell>
          <cell r="AE291">
            <v>0</v>
          </cell>
          <cell r="AF291">
            <v>0</v>
          </cell>
          <cell r="AG291">
            <v>0</v>
          </cell>
          <cell r="AH291">
            <v>174.69361999999998</v>
          </cell>
          <cell r="AK291">
            <v>156.50080999999997</v>
          </cell>
          <cell r="AM291">
            <v>156.50081</v>
          </cell>
          <cell r="AP291">
            <v>0</v>
          </cell>
        </row>
        <row r="292">
          <cell r="B292" t="str">
            <v>Tärnsjö</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K292">
            <v>0</v>
          </cell>
          <cell r="AM292">
            <v>0</v>
          </cell>
          <cell r="AP292">
            <v>0</v>
          </cell>
        </row>
        <row r="293">
          <cell r="B293" t="str">
            <v>Östervåla</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K293">
            <v>0</v>
          </cell>
          <cell r="AM293">
            <v>0</v>
          </cell>
          <cell r="AP293">
            <v>0</v>
          </cell>
        </row>
        <row r="294">
          <cell r="B294" t="str">
            <v>Sandviken</v>
          </cell>
          <cell r="C294">
            <v>0</v>
          </cell>
          <cell r="D294">
            <v>0</v>
          </cell>
          <cell r="E294">
            <v>0</v>
          </cell>
          <cell r="F294">
            <v>0</v>
          </cell>
          <cell r="G294">
            <v>0</v>
          </cell>
          <cell r="H294">
            <v>0</v>
          </cell>
          <cell r="I294">
            <v>2</v>
          </cell>
          <cell r="J294">
            <v>0</v>
          </cell>
          <cell r="K294">
            <v>0</v>
          </cell>
          <cell r="L294">
            <v>32.737000000000002</v>
          </cell>
          <cell r="M294">
            <v>2.1181999999999999</v>
          </cell>
          <cell r="N294">
            <v>0</v>
          </cell>
          <cell r="O294">
            <v>13.023899999999999</v>
          </cell>
          <cell r="P294">
            <v>72.400000000000006</v>
          </cell>
          <cell r="Q294">
            <v>36.200000000000003</v>
          </cell>
          <cell r="R294">
            <v>0</v>
          </cell>
          <cell r="S294">
            <v>45.551900000000003</v>
          </cell>
          <cell r="T294">
            <v>0</v>
          </cell>
          <cell r="U294">
            <v>0</v>
          </cell>
          <cell r="V294">
            <v>0</v>
          </cell>
          <cell r="W294">
            <v>78.533799999999999</v>
          </cell>
          <cell r="X294">
            <v>9.7181999999999995</v>
          </cell>
          <cell r="Y294">
            <v>8.9885800000000007</v>
          </cell>
          <cell r="Z294">
            <v>78.400000000000006</v>
          </cell>
          <cell r="AA294">
            <v>0</v>
          </cell>
          <cell r="AB294">
            <v>0</v>
          </cell>
          <cell r="AC294">
            <v>0</v>
          </cell>
          <cell r="AD294">
            <v>0</v>
          </cell>
          <cell r="AE294">
            <v>5.0999999999999996</v>
          </cell>
          <cell r="AF294">
            <v>0.99520500000000001</v>
          </cell>
          <cell r="AG294">
            <v>0</v>
          </cell>
          <cell r="AH294">
            <v>349.56678500000004</v>
          </cell>
          <cell r="AK294">
            <v>311.24858500000005</v>
          </cell>
          <cell r="AM294">
            <v>311.24858500000005</v>
          </cell>
          <cell r="AP294">
            <v>0</v>
          </cell>
        </row>
        <row r="295">
          <cell r="B295" t="str">
            <v>Skara</v>
          </cell>
          <cell r="C295">
            <v>0</v>
          </cell>
          <cell r="D295">
            <v>0</v>
          </cell>
          <cell r="E295">
            <v>6</v>
          </cell>
          <cell r="F295">
            <v>0</v>
          </cell>
          <cell r="G295">
            <v>0</v>
          </cell>
          <cell r="H295">
            <v>0</v>
          </cell>
          <cell r="I295">
            <v>1.8</v>
          </cell>
          <cell r="J295">
            <v>0</v>
          </cell>
          <cell r="K295">
            <v>0</v>
          </cell>
          <cell r="L295">
            <v>87</v>
          </cell>
          <cell r="M295">
            <v>0</v>
          </cell>
          <cell r="N295">
            <v>0</v>
          </cell>
          <cell r="O295">
            <v>0</v>
          </cell>
          <cell r="P295">
            <v>26.8</v>
          </cell>
          <cell r="Q295">
            <v>13.4</v>
          </cell>
          <cell r="R295">
            <v>0</v>
          </cell>
          <cell r="S295">
            <v>0</v>
          </cell>
          <cell r="T295">
            <v>0</v>
          </cell>
          <cell r="U295">
            <v>0</v>
          </cell>
          <cell r="V295">
            <v>0</v>
          </cell>
          <cell r="W295">
            <v>0</v>
          </cell>
          <cell r="X295">
            <v>1.63</v>
          </cell>
          <cell r="Y295">
            <v>0</v>
          </cell>
          <cell r="Z295">
            <v>0</v>
          </cell>
          <cell r="AA295">
            <v>0</v>
          </cell>
          <cell r="AB295">
            <v>0</v>
          </cell>
          <cell r="AC295">
            <v>0</v>
          </cell>
          <cell r="AD295">
            <v>0</v>
          </cell>
          <cell r="AE295">
            <v>0</v>
          </cell>
          <cell r="AF295">
            <v>0</v>
          </cell>
          <cell r="AG295">
            <v>0</v>
          </cell>
          <cell r="AH295">
            <v>123.22999999999999</v>
          </cell>
          <cell r="AK295">
            <v>109.82999999999998</v>
          </cell>
          <cell r="AM295">
            <v>109.83</v>
          </cell>
          <cell r="AP295">
            <v>0</v>
          </cell>
        </row>
        <row r="296">
          <cell r="B296" t="str">
            <v>Boliden</v>
          </cell>
          <cell r="C296">
            <v>0</v>
          </cell>
          <cell r="D296">
            <v>0</v>
          </cell>
          <cell r="E296">
            <v>0</v>
          </cell>
          <cell r="F296">
            <v>0</v>
          </cell>
          <cell r="G296">
            <v>0</v>
          </cell>
          <cell r="H296">
            <v>4.9000000000000002E-2</v>
          </cell>
          <cell r="I296">
            <v>6.5000000000000002E-2</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0.139733</v>
          </cell>
          <cell r="Y296">
            <v>0</v>
          </cell>
          <cell r="Z296">
            <v>10.138</v>
          </cell>
          <cell r="AA296">
            <v>0</v>
          </cell>
          <cell r="AB296">
            <v>0</v>
          </cell>
          <cell r="AC296">
            <v>0</v>
          </cell>
          <cell r="AD296">
            <v>0</v>
          </cell>
          <cell r="AE296">
            <v>0</v>
          </cell>
          <cell r="AF296">
            <v>0</v>
          </cell>
          <cell r="AG296">
            <v>0</v>
          </cell>
          <cell r="AH296">
            <v>10.391733</v>
          </cell>
          <cell r="AK296">
            <v>10.391733</v>
          </cell>
          <cell r="AM296">
            <v>10.391732999999999</v>
          </cell>
          <cell r="AP296">
            <v>0</v>
          </cell>
        </row>
        <row r="297">
          <cell r="B297" t="str">
            <v>Bureå</v>
          </cell>
          <cell r="C297">
            <v>0</v>
          </cell>
          <cell r="D297">
            <v>0</v>
          </cell>
          <cell r="E297">
            <v>0</v>
          </cell>
          <cell r="F297">
            <v>0</v>
          </cell>
          <cell r="G297">
            <v>0</v>
          </cell>
          <cell r="H297">
            <v>0</v>
          </cell>
          <cell r="I297">
            <v>5.8999999999999997E-2</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8.8200000000000001E-2</v>
          </cell>
          <cell r="Y297">
            <v>0</v>
          </cell>
          <cell r="Z297">
            <v>10.539</v>
          </cell>
          <cell r="AA297">
            <v>0</v>
          </cell>
          <cell r="AB297">
            <v>0</v>
          </cell>
          <cell r="AC297">
            <v>0</v>
          </cell>
          <cell r="AD297">
            <v>0</v>
          </cell>
          <cell r="AE297">
            <v>0</v>
          </cell>
          <cell r="AF297">
            <v>0</v>
          </cell>
          <cell r="AG297">
            <v>0</v>
          </cell>
          <cell r="AH297">
            <v>10.686199999999999</v>
          </cell>
          <cell r="AK297">
            <v>10.686199999999999</v>
          </cell>
          <cell r="AM297">
            <v>10.686199999999999</v>
          </cell>
          <cell r="AP297">
            <v>0</v>
          </cell>
        </row>
        <row r="298">
          <cell r="B298" t="str">
            <v>Burträsk</v>
          </cell>
          <cell r="C298">
            <v>0</v>
          </cell>
          <cell r="D298">
            <v>0</v>
          </cell>
          <cell r="E298">
            <v>0</v>
          </cell>
          <cell r="F298">
            <v>6.9409999999999998</v>
          </cell>
          <cell r="G298">
            <v>0</v>
          </cell>
          <cell r="H298">
            <v>0.26600000000000001</v>
          </cell>
          <cell r="I298">
            <v>0.53300000000000003</v>
          </cell>
          <cell r="J298">
            <v>0</v>
          </cell>
          <cell r="K298">
            <v>0</v>
          </cell>
          <cell r="L298">
            <v>0</v>
          </cell>
          <cell r="M298">
            <v>0</v>
          </cell>
          <cell r="N298">
            <v>0</v>
          </cell>
          <cell r="O298">
            <v>0</v>
          </cell>
          <cell r="P298">
            <v>0</v>
          </cell>
          <cell r="Q298">
            <v>0</v>
          </cell>
          <cell r="R298">
            <v>0</v>
          </cell>
          <cell r="S298">
            <v>7.8789999999999996</v>
          </cell>
          <cell r="T298">
            <v>0</v>
          </cell>
          <cell r="U298">
            <v>0</v>
          </cell>
          <cell r="V298">
            <v>0</v>
          </cell>
          <cell r="W298">
            <v>0</v>
          </cell>
          <cell r="X298">
            <v>0.29899999999999999</v>
          </cell>
          <cell r="Y298">
            <v>0</v>
          </cell>
          <cell r="Z298">
            <v>3.4830000000000001</v>
          </cell>
          <cell r="AA298">
            <v>0</v>
          </cell>
          <cell r="AB298">
            <v>0</v>
          </cell>
          <cell r="AC298">
            <v>0</v>
          </cell>
          <cell r="AD298">
            <v>0</v>
          </cell>
          <cell r="AE298">
            <v>0</v>
          </cell>
          <cell r="AF298">
            <v>0</v>
          </cell>
          <cell r="AG298">
            <v>0</v>
          </cell>
          <cell r="AH298">
            <v>19.401</v>
          </cell>
          <cell r="AK298">
            <v>19.401</v>
          </cell>
          <cell r="AM298">
            <v>19.400999999999996</v>
          </cell>
          <cell r="AP298">
            <v>0</v>
          </cell>
        </row>
        <row r="299">
          <cell r="B299" t="str">
            <v>Byske</v>
          </cell>
          <cell r="C299">
            <v>0</v>
          </cell>
          <cell r="D299">
            <v>0</v>
          </cell>
          <cell r="E299">
            <v>0</v>
          </cell>
          <cell r="F299">
            <v>0</v>
          </cell>
          <cell r="G299">
            <v>0</v>
          </cell>
          <cell r="H299">
            <v>0</v>
          </cell>
          <cell r="I299">
            <v>0.14299999999999999</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0.10299999999999999</v>
          </cell>
          <cell r="Y299">
            <v>0</v>
          </cell>
          <cell r="Z299">
            <v>11.978</v>
          </cell>
          <cell r="AA299">
            <v>0</v>
          </cell>
          <cell r="AB299">
            <v>0</v>
          </cell>
          <cell r="AC299">
            <v>0</v>
          </cell>
          <cell r="AD299">
            <v>0</v>
          </cell>
          <cell r="AE299">
            <v>0</v>
          </cell>
          <cell r="AF299">
            <v>0</v>
          </cell>
          <cell r="AG299">
            <v>0</v>
          </cell>
          <cell r="AH299">
            <v>12.224</v>
          </cell>
          <cell r="AK299">
            <v>12.224</v>
          </cell>
          <cell r="AM299">
            <v>12.224</v>
          </cell>
          <cell r="AP299">
            <v>0</v>
          </cell>
        </row>
        <row r="300">
          <cell r="B300" t="str">
            <v>Jörn</v>
          </cell>
          <cell r="C300">
            <v>0</v>
          </cell>
          <cell r="D300">
            <v>0</v>
          </cell>
          <cell r="E300">
            <v>0</v>
          </cell>
          <cell r="F300">
            <v>0</v>
          </cell>
          <cell r="G300">
            <v>0</v>
          </cell>
          <cell r="H300">
            <v>0</v>
          </cell>
          <cell r="I300">
            <v>0.14699999999999999</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4.99E-2</v>
          </cell>
          <cell r="Y300">
            <v>0</v>
          </cell>
          <cell r="Z300">
            <v>1.2370000000000001</v>
          </cell>
          <cell r="AA300">
            <v>0</v>
          </cell>
          <cell r="AB300">
            <v>0</v>
          </cell>
          <cell r="AC300">
            <v>0</v>
          </cell>
          <cell r="AD300">
            <v>0</v>
          </cell>
          <cell r="AE300">
            <v>0</v>
          </cell>
          <cell r="AF300">
            <v>0</v>
          </cell>
          <cell r="AG300">
            <v>7.4388199999999998</v>
          </cell>
          <cell r="AH300">
            <v>8.8727199999999993</v>
          </cell>
          <cell r="AK300">
            <v>8.8727199999999993</v>
          </cell>
          <cell r="AM300">
            <v>8.8727199999999993</v>
          </cell>
          <cell r="AP300">
            <v>0</v>
          </cell>
        </row>
        <row r="301">
          <cell r="B301" t="str">
            <v>Kristineberg - Ej Fjärrvärme</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K301">
            <v>0</v>
          </cell>
          <cell r="AM301">
            <v>0</v>
          </cell>
          <cell r="AP301">
            <v>0</v>
          </cell>
        </row>
        <row r="302">
          <cell r="B302" t="str">
            <v>Kåge</v>
          </cell>
          <cell r="C302">
            <v>0</v>
          </cell>
          <cell r="D302">
            <v>0</v>
          </cell>
          <cell r="E302">
            <v>0</v>
          </cell>
          <cell r="F302">
            <v>0</v>
          </cell>
          <cell r="G302">
            <v>0</v>
          </cell>
          <cell r="H302">
            <v>8.4000000000000005E-2</v>
          </cell>
          <cell r="I302">
            <v>7.0000000000000001E-3</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5.5278000000000001E-2</v>
          </cell>
          <cell r="Y302">
            <v>0</v>
          </cell>
          <cell r="Z302">
            <v>7.0119999999999996</v>
          </cell>
          <cell r="AA302">
            <v>0</v>
          </cell>
          <cell r="AB302">
            <v>0</v>
          </cell>
          <cell r="AC302">
            <v>0</v>
          </cell>
          <cell r="AD302">
            <v>0</v>
          </cell>
          <cell r="AE302">
            <v>0</v>
          </cell>
          <cell r="AF302">
            <v>0</v>
          </cell>
          <cell r="AG302">
            <v>0</v>
          </cell>
          <cell r="AH302">
            <v>7.1582779999999993</v>
          </cell>
          <cell r="AK302">
            <v>7.1582779999999993</v>
          </cell>
          <cell r="AM302">
            <v>7.1582779999999993</v>
          </cell>
          <cell r="AP302">
            <v>0</v>
          </cell>
        </row>
        <row r="303">
          <cell r="B303" t="str">
            <v>Lidbacken</v>
          </cell>
          <cell r="C303">
            <v>0</v>
          </cell>
          <cell r="D303">
            <v>0</v>
          </cell>
          <cell r="E303">
            <v>0</v>
          </cell>
          <cell r="F303">
            <v>0</v>
          </cell>
          <cell r="G303">
            <v>0</v>
          </cell>
          <cell r="H303">
            <v>0</v>
          </cell>
          <cell r="I303">
            <v>0.105</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3.5000000000000003E-2</v>
          </cell>
          <cell r="Y303">
            <v>0</v>
          </cell>
          <cell r="Z303">
            <v>3.5409999999999999</v>
          </cell>
          <cell r="AA303">
            <v>0</v>
          </cell>
          <cell r="AB303">
            <v>0</v>
          </cell>
          <cell r="AC303">
            <v>0</v>
          </cell>
          <cell r="AD303">
            <v>0</v>
          </cell>
          <cell r="AE303">
            <v>0</v>
          </cell>
          <cell r="AF303">
            <v>0</v>
          </cell>
          <cell r="AG303">
            <v>0</v>
          </cell>
          <cell r="AH303">
            <v>3.681</v>
          </cell>
          <cell r="AK303">
            <v>3.681</v>
          </cell>
          <cell r="AM303">
            <v>3.681</v>
          </cell>
          <cell r="AP303">
            <v>0</v>
          </cell>
        </row>
        <row r="304">
          <cell r="B304" t="str">
            <v>Lycksele</v>
          </cell>
          <cell r="C304">
            <v>0</v>
          </cell>
          <cell r="D304">
            <v>0</v>
          </cell>
          <cell r="E304">
            <v>0</v>
          </cell>
          <cell r="F304">
            <v>12.7773</v>
          </cell>
          <cell r="G304">
            <v>0</v>
          </cell>
          <cell r="H304">
            <v>0</v>
          </cell>
          <cell r="I304">
            <v>8.1035800000000005E-2</v>
          </cell>
          <cell r="J304">
            <v>0.46500000000000002</v>
          </cell>
          <cell r="K304">
            <v>0</v>
          </cell>
          <cell r="L304">
            <v>31.2393</v>
          </cell>
          <cell r="M304">
            <v>2.4429599999999998</v>
          </cell>
          <cell r="N304">
            <v>0</v>
          </cell>
          <cell r="O304">
            <v>0</v>
          </cell>
          <cell r="P304">
            <v>0</v>
          </cell>
          <cell r="Q304">
            <v>0</v>
          </cell>
          <cell r="R304">
            <v>0</v>
          </cell>
          <cell r="S304">
            <v>26.221699999999998</v>
          </cell>
          <cell r="T304">
            <v>5.7669800000000002</v>
          </cell>
          <cell r="U304">
            <v>0</v>
          </cell>
          <cell r="V304">
            <v>0</v>
          </cell>
          <cell r="W304">
            <v>26.226299999999998</v>
          </cell>
          <cell r="X304">
            <v>3.5662600000000002</v>
          </cell>
          <cell r="Y304">
            <v>0</v>
          </cell>
          <cell r="Z304">
            <v>0</v>
          </cell>
          <cell r="AA304">
            <v>0</v>
          </cell>
          <cell r="AB304">
            <v>0</v>
          </cell>
          <cell r="AC304">
            <v>0</v>
          </cell>
          <cell r="AD304">
            <v>0</v>
          </cell>
          <cell r="AE304">
            <v>0</v>
          </cell>
          <cell r="AF304">
            <v>0</v>
          </cell>
          <cell r="AG304">
            <v>0</v>
          </cell>
          <cell r="AH304">
            <v>108.78683580000001</v>
          </cell>
          <cell r="AK304">
            <v>106.34387580000001</v>
          </cell>
          <cell r="AM304">
            <v>106.34387580000001</v>
          </cell>
          <cell r="AP304">
            <v>0</v>
          </cell>
        </row>
        <row r="305">
          <cell r="B305" t="str">
            <v>Lövånger</v>
          </cell>
          <cell r="C305">
            <v>0</v>
          </cell>
          <cell r="D305">
            <v>0</v>
          </cell>
          <cell r="E305">
            <v>0</v>
          </cell>
          <cell r="F305">
            <v>0</v>
          </cell>
          <cell r="G305">
            <v>0</v>
          </cell>
          <cell r="H305">
            <v>0</v>
          </cell>
          <cell r="I305">
            <v>1.2999999999999999E-2</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0.124</v>
          </cell>
          <cell r="Y305">
            <v>0</v>
          </cell>
          <cell r="Z305">
            <v>2.5209999999999999</v>
          </cell>
          <cell r="AA305">
            <v>0</v>
          </cell>
          <cell r="AB305">
            <v>0</v>
          </cell>
          <cell r="AC305">
            <v>0</v>
          </cell>
          <cell r="AD305">
            <v>0</v>
          </cell>
          <cell r="AE305">
            <v>0</v>
          </cell>
          <cell r="AF305">
            <v>0</v>
          </cell>
          <cell r="AG305">
            <v>0</v>
          </cell>
          <cell r="AH305">
            <v>2.6579999999999999</v>
          </cell>
          <cell r="AK305">
            <v>2.6579999999999999</v>
          </cell>
          <cell r="AM305">
            <v>2.6579999999999999</v>
          </cell>
          <cell r="AP305">
            <v>0</v>
          </cell>
        </row>
        <row r="306">
          <cell r="B306" t="str">
            <v>Malå</v>
          </cell>
          <cell r="C306">
            <v>0</v>
          </cell>
          <cell r="D306">
            <v>0</v>
          </cell>
          <cell r="E306">
            <v>0</v>
          </cell>
          <cell r="F306">
            <v>54.701999999999998</v>
          </cell>
          <cell r="G306">
            <v>0</v>
          </cell>
          <cell r="H306">
            <v>0</v>
          </cell>
          <cell r="I306">
            <v>1.1719999999999999</v>
          </cell>
          <cell r="J306">
            <v>0</v>
          </cell>
          <cell r="K306">
            <v>0</v>
          </cell>
          <cell r="L306">
            <v>0</v>
          </cell>
          <cell r="M306">
            <v>2.4363899999999998</v>
          </cell>
          <cell r="N306">
            <v>0</v>
          </cell>
          <cell r="O306">
            <v>0</v>
          </cell>
          <cell r="P306">
            <v>0</v>
          </cell>
          <cell r="Q306">
            <v>0</v>
          </cell>
          <cell r="R306">
            <v>0</v>
          </cell>
          <cell r="S306">
            <v>0</v>
          </cell>
          <cell r="T306">
            <v>0</v>
          </cell>
          <cell r="U306">
            <v>0</v>
          </cell>
          <cell r="V306">
            <v>0</v>
          </cell>
          <cell r="W306">
            <v>0</v>
          </cell>
          <cell r="X306">
            <v>2.74139</v>
          </cell>
          <cell r="Y306">
            <v>0</v>
          </cell>
          <cell r="Z306">
            <v>10.374499999999999</v>
          </cell>
          <cell r="AA306">
            <v>0</v>
          </cell>
          <cell r="AB306">
            <v>0</v>
          </cell>
          <cell r="AC306">
            <v>0</v>
          </cell>
          <cell r="AD306">
            <v>0</v>
          </cell>
          <cell r="AE306">
            <v>0</v>
          </cell>
          <cell r="AF306">
            <v>0</v>
          </cell>
          <cell r="AG306">
            <v>0</v>
          </cell>
          <cell r="AH306">
            <v>71.426280000000006</v>
          </cell>
          <cell r="AK306">
            <v>68.989890000000003</v>
          </cell>
          <cell r="AM306">
            <v>68.989889999999988</v>
          </cell>
          <cell r="AP306">
            <v>0</v>
          </cell>
        </row>
        <row r="307">
          <cell r="B307" t="str">
            <v>Norsjö</v>
          </cell>
          <cell r="C307">
            <v>0</v>
          </cell>
          <cell r="D307">
            <v>0</v>
          </cell>
          <cell r="E307">
            <v>0</v>
          </cell>
          <cell r="F307">
            <v>0</v>
          </cell>
          <cell r="G307">
            <v>0</v>
          </cell>
          <cell r="H307">
            <v>0.42799999999999999</v>
          </cell>
          <cell r="I307">
            <v>1.135</v>
          </cell>
          <cell r="J307">
            <v>0</v>
          </cell>
          <cell r="K307">
            <v>0</v>
          </cell>
          <cell r="L307">
            <v>0</v>
          </cell>
          <cell r="M307">
            <v>0</v>
          </cell>
          <cell r="N307">
            <v>0</v>
          </cell>
          <cell r="O307">
            <v>0</v>
          </cell>
          <cell r="P307">
            <v>0</v>
          </cell>
          <cell r="Q307">
            <v>0</v>
          </cell>
          <cell r="R307">
            <v>6.125</v>
          </cell>
          <cell r="S307">
            <v>0</v>
          </cell>
          <cell r="T307">
            <v>0</v>
          </cell>
          <cell r="U307">
            <v>0</v>
          </cell>
          <cell r="V307">
            <v>0</v>
          </cell>
          <cell r="W307">
            <v>0</v>
          </cell>
          <cell r="X307">
            <v>0.126</v>
          </cell>
          <cell r="Y307">
            <v>0</v>
          </cell>
          <cell r="Z307">
            <v>8.9350000000000005</v>
          </cell>
          <cell r="AA307">
            <v>0</v>
          </cell>
          <cell r="AB307">
            <v>0</v>
          </cell>
          <cell r="AC307">
            <v>0</v>
          </cell>
          <cell r="AD307">
            <v>0</v>
          </cell>
          <cell r="AE307">
            <v>0</v>
          </cell>
          <cell r="AF307">
            <v>0</v>
          </cell>
          <cell r="AG307">
            <v>0</v>
          </cell>
          <cell r="AH307">
            <v>16.749000000000002</v>
          </cell>
          <cell r="AK307">
            <v>16.749000000000002</v>
          </cell>
          <cell r="AM307">
            <v>16.749000000000002</v>
          </cell>
          <cell r="AP307">
            <v>0</v>
          </cell>
        </row>
        <row r="308">
          <cell r="B308" t="str">
            <v>Robertsfors</v>
          </cell>
          <cell r="C308">
            <v>0</v>
          </cell>
          <cell r="D308">
            <v>0</v>
          </cell>
          <cell r="E308">
            <v>0</v>
          </cell>
          <cell r="F308">
            <v>0</v>
          </cell>
          <cell r="G308">
            <v>0</v>
          </cell>
          <cell r="H308">
            <v>0</v>
          </cell>
          <cell r="I308">
            <v>7.4999999999999997E-2</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0.17799999999999999</v>
          </cell>
          <cell r="Y308">
            <v>0</v>
          </cell>
          <cell r="Z308">
            <v>12.554</v>
          </cell>
          <cell r="AA308">
            <v>0</v>
          </cell>
          <cell r="AB308">
            <v>0</v>
          </cell>
          <cell r="AC308">
            <v>0</v>
          </cell>
          <cell r="AD308">
            <v>0</v>
          </cell>
          <cell r="AE308">
            <v>0</v>
          </cell>
          <cell r="AF308">
            <v>0</v>
          </cell>
          <cell r="AG308">
            <v>0</v>
          </cell>
          <cell r="AH308">
            <v>12.807</v>
          </cell>
          <cell r="AK308">
            <v>12.807</v>
          </cell>
          <cell r="AM308">
            <v>12.807</v>
          </cell>
          <cell r="AP308">
            <v>0</v>
          </cell>
        </row>
        <row r="309">
          <cell r="B309" t="str">
            <v>Skellefteå</v>
          </cell>
          <cell r="C309">
            <v>0</v>
          </cell>
          <cell r="D309">
            <v>0</v>
          </cell>
          <cell r="E309">
            <v>0</v>
          </cell>
          <cell r="F309">
            <v>92.341499999999996</v>
          </cell>
          <cell r="G309">
            <v>0</v>
          </cell>
          <cell r="H309">
            <v>0</v>
          </cell>
          <cell r="I309">
            <v>0.54500000000000004</v>
          </cell>
          <cell r="J309">
            <v>2.56955</v>
          </cell>
          <cell r="K309">
            <v>0</v>
          </cell>
          <cell r="L309">
            <v>51.204700000000003</v>
          </cell>
          <cell r="M309">
            <v>9.8904300000000003</v>
          </cell>
          <cell r="N309">
            <v>0</v>
          </cell>
          <cell r="O309">
            <v>0</v>
          </cell>
          <cell r="P309">
            <v>0</v>
          </cell>
          <cell r="Q309">
            <v>0</v>
          </cell>
          <cell r="R309">
            <v>0</v>
          </cell>
          <cell r="S309">
            <v>30.9223</v>
          </cell>
          <cell r="T309">
            <v>15.463200000000001</v>
          </cell>
          <cell r="U309">
            <v>0</v>
          </cell>
          <cell r="V309">
            <v>0</v>
          </cell>
          <cell r="W309">
            <v>57.9283</v>
          </cell>
          <cell r="X309">
            <v>10.805400000000001</v>
          </cell>
          <cell r="Y309">
            <v>0</v>
          </cell>
          <cell r="Z309">
            <v>0.680037</v>
          </cell>
          <cell r="AA309">
            <v>2.0676999999999999</v>
          </cell>
          <cell r="AB309">
            <v>0</v>
          </cell>
          <cell r="AC309">
            <v>0</v>
          </cell>
          <cell r="AD309">
            <v>0</v>
          </cell>
          <cell r="AE309">
            <v>0</v>
          </cell>
          <cell r="AF309">
            <v>0</v>
          </cell>
          <cell r="AG309">
            <v>8.5350000000000001</v>
          </cell>
          <cell r="AH309">
            <v>282.95311700000008</v>
          </cell>
          <cell r="AK309">
            <v>273.0626870000001</v>
          </cell>
          <cell r="AM309">
            <v>273.06268700000004</v>
          </cell>
          <cell r="AP309">
            <v>0</v>
          </cell>
        </row>
        <row r="310">
          <cell r="B310" t="str">
            <v>Storuman</v>
          </cell>
          <cell r="C310">
            <v>0</v>
          </cell>
          <cell r="D310">
            <v>0</v>
          </cell>
          <cell r="E310">
            <v>0</v>
          </cell>
          <cell r="F310">
            <v>0</v>
          </cell>
          <cell r="G310">
            <v>0</v>
          </cell>
          <cell r="H310">
            <v>0</v>
          </cell>
          <cell r="I310">
            <v>0.64300000000000002</v>
          </cell>
          <cell r="J310">
            <v>0</v>
          </cell>
          <cell r="K310">
            <v>0</v>
          </cell>
          <cell r="L310">
            <v>0</v>
          </cell>
          <cell r="M310">
            <v>0</v>
          </cell>
          <cell r="N310">
            <v>0</v>
          </cell>
          <cell r="O310">
            <v>0</v>
          </cell>
          <cell r="P310">
            <v>0</v>
          </cell>
          <cell r="Q310">
            <v>0</v>
          </cell>
          <cell r="R310">
            <v>0</v>
          </cell>
          <cell r="S310">
            <v>0</v>
          </cell>
          <cell r="T310">
            <v>23.8</v>
          </cell>
          <cell r="U310">
            <v>0</v>
          </cell>
          <cell r="V310">
            <v>0</v>
          </cell>
          <cell r="W310">
            <v>5.9080000000000004</v>
          </cell>
          <cell r="X310">
            <v>0.68799999999999994</v>
          </cell>
          <cell r="Y310">
            <v>0</v>
          </cell>
          <cell r="Z310">
            <v>8.9030000000000005</v>
          </cell>
          <cell r="AA310">
            <v>0</v>
          </cell>
          <cell r="AB310">
            <v>0</v>
          </cell>
          <cell r="AC310">
            <v>0</v>
          </cell>
          <cell r="AD310">
            <v>0</v>
          </cell>
          <cell r="AE310">
            <v>0</v>
          </cell>
          <cell r="AF310">
            <v>0</v>
          </cell>
          <cell r="AG310">
            <v>0</v>
          </cell>
          <cell r="AH310">
            <v>39.942</v>
          </cell>
          <cell r="AK310">
            <v>39.942</v>
          </cell>
          <cell r="AM310">
            <v>39.942000000000007</v>
          </cell>
          <cell r="AP310">
            <v>0</v>
          </cell>
        </row>
        <row r="311">
          <cell r="B311" t="str">
            <v>Ursviken-Skelleftehamn</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39.15</v>
          </cell>
          <cell r="S311">
            <v>0</v>
          </cell>
          <cell r="T311">
            <v>0</v>
          </cell>
          <cell r="U311">
            <v>0</v>
          </cell>
          <cell r="V311">
            <v>0</v>
          </cell>
          <cell r="W311">
            <v>0</v>
          </cell>
          <cell r="X311">
            <v>0.86775000000000002</v>
          </cell>
          <cell r="Y311">
            <v>0</v>
          </cell>
          <cell r="Z311">
            <v>0</v>
          </cell>
          <cell r="AA311">
            <v>0</v>
          </cell>
          <cell r="AB311">
            <v>0</v>
          </cell>
          <cell r="AC311">
            <v>0</v>
          </cell>
          <cell r="AD311">
            <v>0</v>
          </cell>
          <cell r="AE311">
            <v>0</v>
          </cell>
          <cell r="AF311">
            <v>0</v>
          </cell>
          <cell r="AG311">
            <v>0</v>
          </cell>
          <cell r="AH311">
            <v>40.017749999999999</v>
          </cell>
          <cell r="AK311">
            <v>40.017749999999999</v>
          </cell>
          <cell r="AM311">
            <v>40.017749999999999</v>
          </cell>
          <cell r="AP311">
            <v>0</v>
          </cell>
        </row>
        <row r="312">
          <cell r="B312" t="str">
            <v>Vindeln</v>
          </cell>
          <cell r="C312">
            <v>0</v>
          </cell>
          <cell r="D312">
            <v>0</v>
          </cell>
          <cell r="E312">
            <v>0</v>
          </cell>
          <cell r="F312">
            <v>0</v>
          </cell>
          <cell r="G312">
            <v>0</v>
          </cell>
          <cell r="H312">
            <v>0</v>
          </cell>
          <cell r="I312">
            <v>0.50700000000000001</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0.2</v>
          </cell>
          <cell r="Y312">
            <v>0</v>
          </cell>
          <cell r="Z312">
            <v>20.004000000000001</v>
          </cell>
          <cell r="AA312">
            <v>0</v>
          </cell>
          <cell r="AB312">
            <v>0</v>
          </cell>
          <cell r="AC312">
            <v>0</v>
          </cell>
          <cell r="AD312">
            <v>0</v>
          </cell>
          <cell r="AE312">
            <v>0</v>
          </cell>
          <cell r="AF312">
            <v>0</v>
          </cell>
          <cell r="AG312">
            <v>0</v>
          </cell>
          <cell r="AH312">
            <v>20.711000000000002</v>
          </cell>
          <cell r="AK312">
            <v>20.711000000000002</v>
          </cell>
          <cell r="AM312">
            <v>20.711000000000002</v>
          </cell>
          <cell r="AP312">
            <v>0</v>
          </cell>
        </row>
        <row r="313">
          <cell r="B313" t="str">
            <v>Ånäset</v>
          </cell>
          <cell r="C313">
            <v>0</v>
          </cell>
          <cell r="D313">
            <v>0</v>
          </cell>
          <cell r="E313">
            <v>0</v>
          </cell>
          <cell r="F313">
            <v>0</v>
          </cell>
          <cell r="G313">
            <v>0</v>
          </cell>
          <cell r="H313">
            <v>0</v>
          </cell>
          <cell r="I313">
            <v>8.0000000000000002E-3</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4.48E-2</v>
          </cell>
          <cell r="Y313">
            <v>0</v>
          </cell>
          <cell r="Z313">
            <v>3.4489999999999998</v>
          </cell>
          <cell r="AA313">
            <v>0</v>
          </cell>
          <cell r="AB313">
            <v>0</v>
          </cell>
          <cell r="AC313">
            <v>0</v>
          </cell>
          <cell r="AD313">
            <v>0</v>
          </cell>
          <cell r="AE313">
            <v>0</v>
          </cell>
          <cell r="AF313">
            <v>0</v>
          </cell>
          <cell r="AG313">
            <v>0</v>
          </cell>
          <cell r="AH313">
            <v>3.5017999999999998</v>
          </cell>
          <cell r="AK313">
            <v>3.5017999999999998</v>
          </cell>
          <cell r="AM313">
            <v>3.5017999999999998</v>
          </cell>
          <cell r="AP313">
            <v>0</v>
          </cell>
        </row>
        <row r="314">
          <cell r="B314" t="str">
            <v>Skultorp</v>
          </cell>
          <cell r="C314">
            <v>0</v>
          </cell>
          <cell r="D314">
            <v>0</v>
          </cell>
          <cell r="E314">
            <v>0</v>
          </cell>
          <cell r="F314">
            <v>0</v>
          </cell>
          <cell r="G314">
            <v>0</v>
          </cell>
          <cell r="H314">
            <v>0</v>
          </cell>
          <cell r="I314">
            <v>0.37</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8.5999999999999993E-2</v>
          </cell>
          <cell r="Y314">
            <v>11.9</v>
          </cell>
          <cell r="Z314">
            <v>0</v>
          </cell>
          <cell r="AA314">
            <v>0</v>
          </cell>
          <cell r="AB314">
            <v>0</v>
          </cell>
          <cell r="AC314">
            <v>0</v>
          </cell>
          <cell r="AD314">
            <v>0</v>
          </cell>
          <cell r="AE314">
            <v>0</v>
          </cell>
          <cell r="AF314">
            <v>0</v>
          </cell>
          <cell r="AG314">
            <v>0</v>
          </cell>
          <cell r="AH314">
            <v>12.356</v>
          </cell>
          <cell r="AK314">
            <v>12.356</v>
          </cell>
          <cell r="AM314">
            <v>12.356</v>
          </cell>
          <cell r="AP314">
            <v>0</v>
          </cell>
        </row>
        <row r="315">
          <cell r="B315" t="str">
            <v>Skövde</v>
          </cell>
          <cell r="C315">
            <v>0</v>
          </cell>
          <cell r="D315">
            <v>162.93600000000001</v>
          </cell>
          <cell r="E315">
            <v>0</v>
          </cell>
          <cell r="F315">
            <v>0</v>
          </cell>
          <cell r="G315">
            <v>2</v>
          </cell>
          <cell r="H315">
            <v>0</v>
          </cell>
          <cell r="I315">
            <v>5.4334899999999999</v>
          </cell>
          <cell r="J315">
            <v>47.7</v>
          </cell>
          <cell r="K315">
            <v>0</v>
          </cell>
          <cell r="L315">
            <v>189.7</v>
          </cell>
          <cell r="M315">
            <v>1.54392</v>
          </cell>
          <cell r="N315">
            <v>0</v>
          </cell>
          <cell r="O315">
            <v>0</v>
          </cell>
          <cell r="P315">
            <v>99.8</v>
          </cell>
          <cell r="Q315">
            <v>49.9</v>
          </cell>
          <cell r="R315">
            <v>7.3</v>
          </cell>
          <cell r="S315">
            <v>0</v>
          </cell>
          <cell r="T315">
            <v>0</v>
          </cell>
          <cell r="U315">
            <v>0</v>
          </cell>
          <cell r="V315">
            <v>0</v>
          </cell>
          <cell r="W315">
            <v>0</v>
          </cell>
          <cell r="X315">
            <v>7.04392</v>
          </cell>
          <cell r="Y315">
            <v>0</v>
          </cell>
          <cell r="Z315">
            <v>0</v>
          </cell>
          <cell r="AA315">
            <v>0</v>
          </cell>
          <cell r="AB315">
            <v>0</v>
          </cell>
          <cell r="AC315">
            <v>0</v>
          </cell>
          <cell r="AD315">
            <v>0</v>
          </cell>
          <cell r="AE315">
            <v>0</v>
          </cell>
          <cell r="AF315">
            <v>0</v>
          </cell>
          <cell r="AG315">
            <v>0</v>
          </cell>
          <cell r="AH315">
            <v>523.45732999999996</v>
          </cell>
          <cell r="AK315">
            <v>472.01340999999996</v>
          </cell>
          <cell r="AM315">
            <v>472.01341000000002</v>
          </cell>
          <cell r="AP315">
            <v>0</v>
          </cell>
        </row>
        <row r="316">
          <cell r="B316" t="str">
            <v>Stöpen</v>
          </cell>
          <cell r="C316">
            <v>0</v>
          </cell>
          <cell r="D316">
            <v>0</v>
          </cell>
          <cell r="E316">
            <v>0</v>
          </cell>
          <cell r="F316">
            <v>0</v>
          </cell>
          <cell r="G316">
            <v>0</v>
          </cell>
          <cell r="H316">
            <v>0</v>
          </cell>
          <cell r="I316">
            <v>0.25700000000000001</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0.06</v>
          </cell>
          <cell r="Y316">
            <v>0</v>
          </cell>
          <cell r="Z316">
            <v>5.6680000000000001</v>
          </cell>
          <cell r="AA316">
            <v>0</v>
          </cell>
          <cell r="AB316">
            <v>0</v>
          </cell>
          <cell r="AC316">
            <v>0</v>
          </cell>
          <cell r="AD316">
            <v>0</v>
          </cell>
          <cell r="AE316">
            <v>0</v>
          </cell>
          <cell r="AF316">
            <v>0</v>
          </cell>
          <cell r="AG316">
            <v>0</v>
          </cell>
          <cell r="AH316">
            <v>5.9850000000000003</v>
          </cell>
          <cell r="AK316">
            <v>5.9850000000000003</v>
          </cell>
          <cell r="AM316">
            <v>5.9849999999999994</v>
          </cell>
          <cell r="AP316">
            <v>0</v>
          </cell>
        </row>
        <row r="317">
          <cell r="B317" t="str">
            <v>Tidan</v>
          </cell>
          <cell r="C317">
            <v>0</v>
          </cell>
          <cell r="D317">
            <v>0</v>
          </cell>
          <cell r="E317">
            <v>0</v>
          </cell>
          <cell r="F317">
            <v>0</v>
          </cell>
          <cell r="G317">
            <v>0</v>
          </cell>
          <cell r="H317">
            <v>0</v>
          </cell>
          <cell r="I317">
            <v>6.8999999999999999E-3</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2.9000000000000001E-2</v>
          </cell>
          <cell r="Y317">
            <v>0</v>
          </cell>
          <cell r="Z317">
            <v>2.2320000000000002</v>
          </cell>
          <cell r="AA317">
            <v>0</v>
          </cell>
          <cell r="AB317">
            <v>0</v>
          </cell>
          <cell r="AC317">
            <v>0</v>
          </cell>
          <cell r="AD317">
            <v>0</v>
          </cell>
          <cell r="AE317">
            <v>0</v>
          </cell>
          <cell r="AF317">
            <v>0</v>
          </cell>
          <cell r="AG317">
            <v>0</v>
          </cell>
          <cell r="AH317">
            <v>2.2679</v>
          </cell>
          <cell r="AK317">
            <v>2.2679</v>
          </cell>
          <cell r="AM317">
            <v>2.2679</v>
          </cell>
          <cell r="AP317">
            <v>0</v>
          </cell>
        </row>
        <row r="318">
          <cell r="B318" t="str">
            <v>Timmersdala</v>
          </cell>
          <cell r="C318">
            <v>0</v>
          </cell>
          <cell r="D318">
            <v>0</v>
          </cell>
          <cell r="E318">
            <v>0</v>
          </cell>
          <cell r="F318">
            <v>0</v>
          </cell>
          <cell r="G318">
            <v>0</v>
          </cell>
          <cell r="H318">
            <v>0</v>
          </cell>
          <cell r="I318">
            <v>3.9E-2</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5.5E-2</v>
          </cell>
          <cell r="Y318">
            <v>0</v>
          </cell>
          <cell r="Z318">
            <v>3.7269999999999999</v>
          </cell>
          <cell r="AA318">
            <v>0</v>
          </cell>
          <cell r="AB318">
            <v>0</v>
          </cell>
          <cell r="AC318">
            <v>0</v>
          </cell>
          <cell r="AD318">
            <v>0</v>
          </cell>
          <cell r="AE318">
            <v>0</v>
          </cell>
          <cell r="AF318">
            <v>0</v>
          </cell>
          <cell r="AG318">
            <v>0</v>
          </cell>
          <cell r="AH318">
            <v>3.8209999999999997</v>
          </cell>
          <cell r="AK318">
            <v>3.8209999999999997</v>
          </cell>
          <cell r="AM318">
            <v>3.8210000000000002</v>
          </cell>
          <cell r="AP318">
            <v>0</v>
          </cell>
        </row>
        <row r="319">
          <cell r="B319" t="str">
            <v>Smedjebacken</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K319">
            <v>0</v>
          </cell>
          <cell r="AM319">
            <v>0</v>
          </cell>
          <cell r="AP319">
            <v>0</v>
          </cell>
        </row>
        <row r="320">
          <cell r="B320" t="str">
            <v>Söderbärke</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K320">
            <v>0</v>
          </cell>
          <cell r="AM320">
            <v>0</v>
          </cell>
          <cell r="AP320">
            <v>0</v>
          </cell>
        </row>
        <row r="321">
          <cell r="B321" t="str">
            <v>Sollentuna</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9.5760000000000005</v>
          </cell>
          <cell r="Y321">
            <v>0</v>
          </cell>
          <cell r="Z321">
            <v>0</v>
          </cell>
          <cell r="AA321">
            <v>0</v>
          </cell>
          <cell r="AB321">
            <v>0</v>
          </cell>
          <cell r="AC321">
            <v>0</v>
          </cell>
          <cell r="AD321">
            <v>0</v>
          </cell>
          <cell r="AE321">
            <v>0</v>
          </cell>
          <cell r="AF321">
            <v>0</v>
          </cell>
          <cell r="AG321">
            <v>0</v>
          </cell>
          <cell r="AH321">
            <v>9.5760000000000005</v>
          </cell>
          <cell r="AK321">
            <v>9.5760000000000005</v>
          </cell>
          <cell r="AM321">
            <v>9.5760000000000005</v>
          </cell>
          <cell r="AP321">
            <v>0</v>
          </cell>
        </row>
        <row r="322">
          <cell r="B322" t="str">
            <v>Svenljunga</v>
          </cell>
          <cell r="C322">
            <v>0</v>
          </cell>
          <cell r="D322">
            <v>0</v>
          </cell>
          <cell r="E322">
            <v>0</v>
          </cell>
          <cell r="F322">
            <v>0</v>
          </cell>
          <cell r="G322">
            <v>0</v>
          </cell>
          <cell r="H322">
            <v>0.4</v>
          </cell>
          <cell r="I322">
            <v>2.5</v>
          </cell>
          <cell r="J322">
            <v>0</v>
          </cell>
          <cell r="K322">
            <v>0</v>
          </cell>
          <cell r="L322">
            <v>0</v>
          </cell>
          <cell r="M322">
            <v>0</v>
          </cell>
          <cell r="N322">
            <v>0</v>
          </cell>
          <cell r="O322">
            <v>46.6</v>
          </cell>
          <cell r="P322">
            <v>0</v>
          </cell>
          <cell r="Q322">
            <v>0</v>
          </cell>
          <cell r="R322">
            <v>0</v>
          </cell>
          <cell r="S322">
            <v>0</v>
          </cell>
          <cell r="T322">
            <v>0</v>
          </cell>
          <cell r="U322">
            <v>0</v>
          </cell>
          <cell r="V322">
            <v>0</v>
          </cell>
          <cell r="W322">
            <v>0</v>
          </cell>
          <cell r="X322">
            <v>1.1000000000000001</v>
          </cell>
          <cell r="Y322">
            <v>0</v>
          </cell>
          <cell r="Z322">
            <v>0</v>
          </cell>
          <cell r="AA322">
            <v>0</v>
          </cell>
          <cell r="AB322">
            <v>0</v>
          </cell>
          <cell r="AC322">
            <v>0</v>
          </cell>
          <cell r="AD322">
            <v>0</v>
          </cell>
          <cell r="AE322">
            <v>0</v>
          </cell>
          <cell r="AF322">
            <v>0</v>
          </cell>
          <cell r="AG322">
            <v>0</v>
          </cell>
          <cell r="AH322">
            <v>50.6</v>
          </cell>
          <cell r="AK322">
            <v>50.6</v>
          </cell>
          <cell r="AM322">
            <v>50.6</v>
          </cell>
          <cell r="AP322">
            <v>0</v>
          </cell>
        </row>
        <row r="323">
          <cell r="B323" t="str">
            <v>Kungsbacka</v>
          </cell>
          <cell r="C323">
            <v>0</v>
          </cell>
          <cell r="D323">
            <v>0</v>
          </cell>
          <cell r="E323">
            <v>0</v>
          </cell>
          <cell r="F323">
            <v>11.9</v>
          </cell>
          <cell r="G323">
            <v>11.14</v>
          </cell>
          <cell r="H323">
            <v>0</v>
          </cell>
          <cell r="I323">
            <v>0.3</v>
          </cell>
          <cell r="J323">
            <v>0</v>
          </cell>
          <cell r="K323">
            <v>0</v>
          </cell>
          <cell r="L323">
            <v>25.83</v>
          </cell>
          <cell r="M323">
            <v>0.63183299999999998</v>
          </cell>
          <cell r="N323">
            <v>0</v>
          </cell>
          <cell r="O323">
            <v>0</v>
          </cell>
          <cell r="P323">
            <v>47.92</v>
          </cell>
          <cell r="Q323">
            <v>23.96</v>
          </cell>
          <cell r="R323">
            <v>0</v>
          </cell>
          <cell r="S323">
            <v>3.43</v>
          </cell>
          <cell r="T323">
            <v>80.485699999999994</v>
          </cell>
          <cell r="U323">
            <v>0</v>
          </cell>
          <cell r="V323">
            <v>0</v>
          </cell>
          <cell r="W323">
            <v>0</v>
          </cell>
          <cell r="X323">
            <v>3.8018299999999998</v>
          </cell>
          <cell r="Y323">
            <v>0</v>
          </cell>
          <cell r="Z323">
            <v>0</v>
          </cell>
          <cell r="AA323">
            <v>0</v>
          </cell>
          <cell r="AB323">
            <v>0.9</v>
          </cell>
          <cell r="AC323">
            <v>1.1599999999999999</v>
          </cell>
          <cell r="AD323">
            <v>0</v>
          </cell>
          <cell r="AE323">
            <v>0</v>
          </cell>
          <cell r="AF323">
            <v>0</v>
          </cell>
          <cell r="AG323">
            <v>0</v>
          </cell>
          <cell r="AH323">
            <v>187.49936300000002</v>
          </cell>
          <cell r="AK323">
            <v>162.90753000000001</v>
          </cell>
          <cell r="AM323">
            <v>162.90752999999998</v>
          </cell>
          <cell r="AP323">
            <v>0</v>
          </cell>
        </row>
        <row r="324">
          <cell r="B324" t="str">
            <v>Trosa</v>
          </cell>
          <cell r="C324">
            <v>0</v>
          </cell>
          <cell r="D324">
            <v>0</v>
          </cell>
          <cell r="E324">
            <v>0</v>
          </cell>
          <cell r="F324">
            <v>8.73</v>
          </cell>
          <cell r="G324">
            <v>0.36</v>
          </cell>
          <cell r="H324">
            <v>0</v>
          </cell>
          <cell r="I324">
            <v>0.06</v>
          </cell>
          <cell r="J324">
            <v>0</v>
          </cell>
          <cell r="K324">
            <v>0</v>
          </cell>
          <cell r="L324">
            <v>7.64</v>
          </cell>
          <cell r="M324">
            <v>0</v>
          </cell>
          <cell r="N324">
            <v>0</v>
          </cell>
          <cell r="O324">
            <v>0</v>
          </cell>
          <cell r="P324">
            <v>8.9</v>
          </cell>
          <cell r="Q324">
            <v>4.45</v>
          </cell>
          <cell r="R324">
            <v>0</v>
          </cell>
          <cell r="S324">
            <v>0</v>
          </cell>
          <cell r="T324">
            <v>5.46</v>
          </cell>
          <cell r="U324">
            <v>0</v>
          </cell>
          <cell r="V324">
            <v>0</v>
          </cell>
          <cell r="W324">
            <v>0</v>
          </cell>
          <cell r="X324">
            <v>0.81</v>
          </cell>
          <cell r="Y324">
            <v>0</v>
          </cell>
          <cell r="Z324">
            <v>0</v>
          </cell>
          <cell r="AA324">
            <v>0</v>
          </cell>
          <cell r="AB324">
            <v>0</v>
          </cell>
          <cell r="AC324">
            <v>0</v>
          </cell>
          <cell r="AD324">
            <v>0</v>
          </cell>
          <cell r="AE324">
            <v>0</v>
          </cell>
          <cell r="AF324">
            <v>0</v>
          </cell>
          <cell r="AG324">
            <v>0</v>
          </cell>
          <cell r="AH324">
            <v>31.959999999999997</v>
          </cell>
          <cell r="AK324">
            <v>27.509999999999998</v>
          </cell>
          <cell r="AM324">
            <v>27.509999999999998</v>
          </cell>
          <cell r="AP324">
            <v>0</v>
          </cell>
        </row>
        <row r="325">
          <cell r="B325" t="str">
            <v>Vagnhärad</v>
          </cell>
          <cell r="C325">
            <v>0</v>
          </cell>
          <cell r="D325">
            <v>0</v>
          </cell>
          <cell r="E325">
            <v>0</v>
          </cell>
          <cell r="F325">
            <v>0</v>
          </cell>
          <cell r="G325">
            <v>0</v>
          </cell>
          <cell r="H325">
            <v>0</v>
          </cell>
          <cell r="I325">
            <v>0.21</v>
          </cell>
          <cell r="J325">
            <v>0</v>
          </cell>
          <cell r="K325">
            <v>0</v>
          </cell>
          <cell r="L325">
            <v>1.89</v>
          </cell>
          <cell r="M325">
            <v>0</v>
          </cell>
          <cell r="N325">
            <v>0</v>
          </cell>
          <cell r="O325">
            <v>0</v>
          </cell>
          <cell r="P325">
            <v>1.42</v>
          </cell>
          <cell r="Q325">
            <v>0.71</v>
          </cell>
          <cell r="R325">
            <v>0</v>
          </cell>
          <cell r="S325">
            <v>0</v>
          </cell>
          <cell r="T325">
            <v>7.1</v>
          </cell>
          <cell r="U325">
            <v>0</v>
          </cell>
          <cell r="V325">
            <v>0</v>
          </cell>
          <cell r="W325">
            <v>0</v>
          </cell>
          <cell r="X325">
            <v>0.17</v>
          </cell>
          <cell r="Y325">
            <v>0</v>
          </cell>
          <cell r="Z325">
            <v>0</v>
          </cell>
          <cell r="AA325">
            <v>0</v>
          </cell>
          <cell r="AB325">
            <v>0</v>
          </cell>
          <cell r="AC325">
            <v>0</v>
          </cell>
          <cell r="AD325">
            <v>0</v>
          </cell>
          <cell r="AE325">
            <v>0</v>
          </cell>
          <cell r="AF325">
            <v>0</v>
          </cell>
          <cell r="AG325">
            <v>0</v>
          </cell>
          <cell r="AH325">
            <v>10.79</v>
          </cell>
          <cell r="AK325">
            <v>10.079999999999998</v>
          </cell>
          <cell r="AM325">
            <v>10.08</v>
          </cell>
          <cell r="AP325">
            <v>0</v>
          </cell>
        </row>
        <row r="326">
          <cell r="B326" t="str">
            <v>Åmål</v>
          </cell>
          <cell r="C326">
            <v>0</v>
          </cell>
          <cell r="D326">
            <v>0</v>
          </cell>
          <cell r="E326">
            <v>0</v>
          </cell>
          <cell r="F326">
            <v>9.5500000000000007</v>
          </cell>
          <cell r="G326">
            <v>0</v>
          </cell>
          <cell r="H326">
            <v>0</v>
          </cell>
          <cell r="I326">
            <v>3.69</v>
          </cell>
          <cell r="J326">
            <v>0</v>
          </cell>
          <cell r="K326">
            <v>0</v>
          </cell>
          <cell r="L326">
            <v>9.5500000000000007</v>
          </cell>
          <cell r="M326">
            <v>0</v>
          </cell>
          <cell r="N326">
            <v>0</v>
          </cell>
          <cell r="O326">
            <v>0</v>
          </cell>
          <cell r="P326">
            <v>8.56</v>
          </cell>
          <cell r="Q326">
            <v>4.28</v>
          </cell>
          <cell r="R326">
            <v>0</v>
          </cell>
          <cell r="S326">
            <v>0</v>
          </cell>
          <cell r="T326">
            <v>28.66</v>
          </cell>
          <cell r="U326">
            <v>0</v>
          </cell>
          <cell r="V326">
            <v>0</v>
          </cell>
          <cell r="W326">
            <v>0</v>
          </cell>
          <cell r="X326">
            <v>1.02</v>
          </cell>
          <cell r="Y326">
            <v>0</v>
          </cell>
          <cell r="Z326">
            <v>0</v>
          </cell>
          <cell r="AA326">
            <v>0</v>
          </cell>
          <cell r="AB326">
            <v>0</v>
          </cell>
          <cell r="AC326">
            <v>0</v>
          </cell>
          <cell r="AD326">
            <v>0</v>
          </cell>
          <cell r="AE326">
            <v>0</v>
          </cell>
          <cell r="AF326">
            <v>0</v>
          </cell>
          <cell r="AG326">
            <v>0</v>
          </cell>
          <cell r="AH326">
            <v>61.030000000000008</v>
          </cell>
          <cell r="AK326">
            <v>56.750000000000007</v>
          </cell>
          <cell r="AM326">
            <v>56.750000000000007</v>
          </cell>
          <cell r="AP326">
            <v>0</v>
          </cell>
        </row>
        <row r="327">
          <cell r="B327" t="str">
            <v>Stenungsund</v>
          </cell>
          <cell r="C327">
            <v>0</v>
          </cell>
          <cell r="D327">
            <v>0</v>
          </cell>
          <cell r="E327">
            <v>0</v>
          </cell>
          <cell r="F327">
            <v>0</v>
          </cell>
          <cell r="G327">
            <v>0</v>
          </cell>
          <cell r="H327">
            <v>0</v>
          </cell>
          <cell r="I327">
            <v>2.8999999999999998E-3</v>
          </cell>
          <cell r="J327">
            <v>0</v>
          </cell>
          <cell r="K327">
            <v>0</v>
          </cell>
          <cell r="L327">
            <v>0</v>
          </cell>
          <cell r="M327">
            <v>0</v>
          </cell>
          <cell r="N327">
            <v>2.6309999999999998</v>
          </cell>
          <cell r="O327">
            <v>0</v>
          </cell>
          <cell r="P327">
            <v>0</v>
          </cell>
          <cell r="Q327">
            <v>0</v>
          </cell>
          <cell r="R327">
            <v>89.52</v>
          </cell>
          <cell r="S327">
            <v>0</v>
          </cell>
          <cell r="T327">
            <v>0</v>
          </cell>
          <cell r="U327">
            <v>0</v>
          </cell>
          <cell r="V327">
            <v>0</v>
          </cell>
          <cell r="W327">
            <v>0</v>
          </cell>
          <cell r="X327">
            <v>1</v>
          </cell>
          <cell r="Y327">
            <v>0</v>
          </cell>
          <cell r="Z327">
            <v>0</v>
          </cell>
          <cell r="AA327">
            <v>0</v>
          </cell>
          <cell r="AB327">
            <v>0</v>
          </cell>
          <cell r="AC327">
            <v>0</v>
          </cell>
          <cell r="AD327">
            <v>0</v>
          </cell>
          <cell r="AE327">
            <v>0</v>
          </cell>
          <cell r="AF327">
            <v>0</v>
          </cell>
          <cell r="AG327">
            <v>0</v>
          </cell>
          <cell r="AH327">
            <v>93.153899999999993</v>
          </cell>
          <cell r="AK327">
            <v>93.153899999999993</v>
          </cell>
          <cell r="AM327">
            <v>93.153899999999993</v>
          </cell>
          <cell r="AP327">
            <v>0</v>
          </cell>
        </row>
        <row r="328">
          <cell r="B328" t="str">
            <v>Stora Höga</v>
          </cell>
          <cell r="C328">
            <v>0</v>
          </cell>
          <cell r="D328">
            <v>0</v>
          </cell>
          <cell r="E328">
            <v>0</v>
          </cell>
          <cell r="F328">
            <v>0</v>
          </cell>
          <cell r="G328">
            <v>0</v>
          </cell>
          <cell r="H328">
            <v>0</v>
          </cell>
          <cell r="I328">
            <v>0.17</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0.05</v>
          </cell>
          <cell r="Y328">
            <v>0.75</v>
          </cell>
          <cell r="Z328">
            <v>0</v>
          </cell>
          <cell r="AA328">
            <v>0</v>
          </cell>
          <cell r="AB328">
            <v>0</v>
          </cell>
          <cell r="AC328">
            <v>0</v>
          </cell>
          <cell r="AD328">
            <v>0</v>
          </cell>
          <cell r="AE328">
            <v>0</v>
          </cell>
          <cell r="AF328">
            <v>0</v>
          </cell>
          <cell r="AG328">
            <v>0</v>
          </cell>
          <cell r="AH328">
            <v>0.97</v>
          </cell>
          <cell r="AK328">
            <v>0.97</v>
          </cell>
          <cell r="AM328">
            <v>0.97000000000000008</v>
          </cell>
          <cell r="AP328">
            <v>0</v>
          </cell>
        </row>
        <row r="329">
          <cell r="B329" t="str">
            <v>Strängnäs</v>
          </cell>
          <cell r="C329">
            <v>0</v>
          </cell>
          <cell r="D329">
            <v>23.479900000000001</v>
          </cell>
          <cell r="E329">
            <v>0</v>
          </cell>
          <cell r="F329">
            <v>2.8086199999999999</v>
          </cell>
          <cell r="G329">
            <v>0</v>
          </cell>
          <cell r="H329">
            <v>0</v>
          </cell>
          <cell r="I329">
            <v>4.90632</v>
          </cell>
          <cell r="J329">
            <v>0</v>
          </cell>
          <cell r="K329">
            <v>0</v>
          </cell>
          <cell r="L329">
            <v>5.10792</v>
          </cell>
          <cell r="M329">
            <v>3.4120200000000001</v>
          </cell>
          <cell r="N329">
            <v>0</v>
          </cell>
          <cell r="O329">
            <v>119.53700000000001</v>
          </cell>
          <cell r="P329">
            <v>23.303999999999998</v>
          </cell>
          <cell r="Q329">
            <v>11.651999999999999</v>
          </cell>
          <cell r="R329">
            <v>0</v>
          </cell>
          <cell r="S329">
            <v>0</v>
          </cell>
          <cell r="T329">
            <v>0</v>
          </cell>
          <cell r="U329">
            <v>0</v>
          </cell>
          <cell r="V329">
            <v>0</v>
          </cell>
          <cell r="W329">
            <v>0</v>
          </cell>
          <cell r="X329">
            <v>3.8180200000000002</v>
          </cell>
          <cell r="Y329">
            <v>0</v>
          </cell>
          <cell r="Z329">
            <v>12.96</v>
          </cell>
          <cell r="AA329">
            <v>0</v>
          </cell>
          <cell r="AB329">
            <v>0</v>
          </cell>
          <cell r="AC329">
            <v>0</v>
          </cell>
          <cell r="AD329">
            <v>0</v>
          </cell>
          <cell r="AE329">
            <v>0</v>
          </cell>
          <cell r="AF329">
            <v>0</v>
          </cell>
          <cell r="AG329">
            <v>10.058</v>
          </cell>
          <cell r="AH329">
            <v>209.39179999999999</v>
          </cell>
          <cell r="AK329">
            <v>194.32777999999999</v>
          </cell>
          <cell r="AM329">
            <v>194.32777999999999</v>
          </cell>
          <cell r="AP329">
            <v>0</v>
          </cell>
        </row>
        <row r="330">
          <cell r="B330" t="str">
            <v>Sundby Park</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K330">
            <v>0</v>
          </cell>
          <cell r="AM330">
            <v>0</v>
          </cell>
          <cell r="AP330">
            <v>0</v>
          </cell>
        </row>
        <row r="331">
          <cell r="B331" t="str">
            <v>Åkers styckebruk</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K331">
            <v>0</v>
          </cell>
          <cell r="AM331">
            <v>0</v>
          </cell>
          <cell r="AP331">
            <v>0</v>
          </cell>
        </row>
        <row r="332">
          <cell r="B332" t="str">
            <v>Kvissleby</v>
          </cell>
          <cell r="C332">
            <v>0</v>
          </cell>
          <cell r="D332">
            <v>0</v>
          </cell>
          <cell r="E332">
            <v>0</v>
          </cell>
          <cell r="F332">
            <v>0</v>
          </cell>
          <cell r="G332">
            <v>0</v>
          </cell>
          <cell r="H332">
            <v>0</v>
          </cell>
          <cell r="I332">
            <v>0</v>
          </cell>
          <cell r="J332">
            <v>0</v>
          </cell>
          <cell r="K332">
            <v>4.3949999999999996</v>
          </cell>
          <cell r="L332">
            <v>0</v>
          </cell>
          <cell r="M332">
            <v>0</v>
          </cell>
          <cell r="N332">
            <v>0</v>
          </cell>
          <cell r="O332">
            <v>0</v>
          </cell>
          <cell r="P332">
            <v>10.358000000000001</v>
          </cell>
          <cell r="Q332">
            <v>5.1790000000000003</v>
          </cell>
          <cell r="R332">
            <v>0</v>
          </cell>
          <cell r="S332">
            <v>20.632999999999999</v>
          </cell>
          <cell r="T332">
            <v>0</v>
          </cell>
          <cell r="U332">
            <v>0</v>
          </cell>
          <cell r="V332">
            <v>0</v>
          </cell>
          <cell r="W332">
            <v>0</v>
          </cell>
          <cell r="X332">
            <v>0.6</v>
          </cell>
          <cell r="Y332">
            <v>0</v>
          </cell>
          <cell r="Z332">
            <v>0</v>
          </cell>
          <cell r="AA332">
            <v>0</v>
          </cell>
          <cell r="AB332">
            <v>0</v>
          </cell>
          <cell r="AC332">
            <v>0</v>
          </cell>
          <cell r="AD332">
            <v>0</v>
          </cell>
          <cell r="AE332">
            <v>0</v>
          </cell>
          <cell r="AF332">
            <v>0</v>
          </cell>
          <cell r="AG332">
            <v>0</v>
          </cell>
          <cell r="AH332">
            <v>35.985999999999997</v>
          </cell>
          <cell r="AK332">
            <v>30.806999999999995</v>
          </cell>
          <cell r="AM332">
            <v>30.807000000000002</v>
          </cell>
          <cell r="AP332">
            <v>0</v>
          </cell>
        </row>
        <row r="333">
          <cell r="B333" t="str">
            <v>Matfors</v>
          </cell>
          <cell r="C333">
            <v>0</v>
          </cell>
          <cell r="D333">
            <v>0</v>
          </cell>
          <cell r="E333">
            <v>0</v>
          </cell>
          <cell r="F333">
            <v>0.68</v>
          </cell>
          <cell r="G333">
            <v>0</v>
          </cell>
          <cell r="H333">
            <v>0</v>
          </cell>
          <cell r="I333">
            <v>0.23799999999999999</v>
          </cell>
          <cell r="J333">
            <v>0</v>
          </cell>
          <cell r="K333">
            <v>0</v>
          </cell>
          <cell r="L333">
            <v>0</v>
          </cell>
          <cell r="M333">
            <v>0</v>
          </cell>
          <cell r="N333">
            <v>0</v>
          </cell>
          <cell r="O333">
            <v>0</v>
          </cell>
          <cell r="P333">
            <v>5</v>
          </cell>
          <cell r="Q333">
            <v>2.5</v>
          </cell>
          <cell r="R333">
            <v>0</v>
          </cell>
          <cell r="S333">
            <v>1.7250000000000001</v>
          </cell>
          <cell r="T333">
            <v>13.6</v>
          </cell>
          <cell r="U333">
            <v>0</v>
          </cell>
          <cell r="V333">
            <v>0.61599999999999999</v>
          </cell>
          <cell r="W333">
            <v>0</v>
          </cell>
          <cell r="X333">
            <v>0.6</v>
          </cell>
          <cell r="Y333">
            <v>0</v>
          </cell>
          <cell r="Z333">
            <v>0</v>
          </cell>
          <cell r="AA333">
            <v>0</v>
          </cell>
          <cell r="AB333">
            <v>0</v>
          </cell>
          <cell r="AC333">
            <v>0</v>
          </cell>
          <cell r="AD333">
            <v>0</v>
          </cell>
          <cell r="AE333">
            <v>0</v>
          </cell>
          <cell r="AF333">
            <v>0</v>
          </cell>
          <cell r="AG333">
            <v>0</v>
          </cell>
          <cell r="AH333">
            <v>22.459000000000003</v>
          </cell>
          <cell r="AK333">
            <v>19.959000000000003</v>
          </cell>
          <cell r="AM333">
            <v>19.959</v>
          </cell>
          <cell r="AP333">
            <v>0</v>
          </cell>
        </row>
        <row r="334">
          <cell r="B334" t="str">
            <v>Sundsvall</v>
          </cell>
          <cell r="C334">
            <v>0</v>
          </cell>
          <cell r="D334">
            <v>397.40800000000002</v>
          </cell>
          <cell r="E334">
            <v>1.4139999999999999</v>
          </cell>
          <cell r="F334">
            <v>0</v>
          </cell>
          <cell r="G334">
            <v>0</v>
          </cell>
          <cell r="H334">
            <v>48.326000000000001</v>
          </cell>
          <cell r="I334">
            <v>1.048</v>
          </cell>
          <cell r="J334">
            <v>0</v>
          </cell>
          <cell r="K334">
            <v>69.400000000000006</v>
          </cell>
          <cell r="L334">
            <v>0</v>
          </cell>
          <cell r="M334">
            <v>11.6</v>
          </cell>
          <cell r="N334">
            <v>0</v>
          </cell>
          <cell r="O334">
            <v>0</v>
          </cell>
          <cell r="P334">
            <v>105.24</v>
          </cell>
          <cell r="Q334">
            <v>52.62</v>
          </cell>
          <cell r="R334">
            <v>98.819000000000003</v>
          </cell>
          <cell r="S334">
            <v>0</v>
          </cell>
          <cell r="T334">
            <v>0</v>
          </cell>
          <cell r="U334">
            <v>0</v>
          </cell>
          <cell r="V334">
            <v>37.228999999999999</v>
          </cell>
          <cell r="W334">
            <v>0</v>
          </cell>
          <cell r="X334">
            <v>30.866</v>
          </cell>
          <cell r="Y334">
            <v>0</v>
          </cell>
          <cell r="Z334">
            <v>9.1835299999999993</v>
          </cell>
          <cell r="AA334">
            <v>0</v>
          </cell>
          <cell r="AB334">
            <v>0</v>
          </cell>
          <cell r="AC334">
            <v>0</v>
          </cell>
          <cell r="AD334">
            <v>0</v>
          </cell>
          <cell r="AE334">
            <v>0</v>
          </cell>
          <cell r="AF334">
            <v>0</v>
          </cell>
          <cell r="AG334">
            <v>18.702000000000002</v>
          </cell>
          <cell r="AH334">
            <v>829.23553000000004</v>
          </cell>
          <cell r="AK334">
            <v>765.01553000000001</v>
          </cell>
          <cell r="AM334">
            <v>765.01553000000001</v>
          </cell>
          <cell r="AP334">
            <v>0</v>
          </cell>
        </row>
        <row r="335">
          <cell r="B335" t="str">
            <v>Tunadal</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K335">
            <v>0</v>
          </cell>
          <cell r="AM335">
            <v>0</v>
          </cell>
          <cell r="AP335">
            <v>0</v>
          </cell>
        </row>
        <row r="336">
          <cell r="B336" t="str">
            <v>Övriga nät Sundsvall energi</v>
          </cell>
          <cell r="C336">
            <v>0</v>
          </cell>
          <cell r="D336">
            <v>0</v>
          </cell>
          <cell r="E336">
            <v>0</v>
          </cell>
          <cell r="F336">
            <v>0</v>
          </cell>
          <cell r="G336">
            <v>0</v>
          </cell>
          <cell r="H336">
            <v>0</v>
          </cell>
          <cell r="I336">
            <v>0.65600000000000003</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0.1</v>
          </cell>
          <cell r="Y336">
            <v>0</v>
          </cell>
          <cell r="Z336">
            <v>7.13</v>
          </cell>
          <cell r="AA336">
            <v>0</v>
          </cell>
          <cell r="AB336">
            <v>0</v>
          </cell>
          <cell r="AC336">
            <v>0</v>
          </cell>
          <cell r="AD336">
            <v>0</v>
          </cell>
          <cell r="AE336">
            <v>0</v>
          </cell>
          <cell r="AF336">
            <v>0</v>
          </cell>
          <cell r="AG336">
            <v>0</v>
          </cell>
          <cell r="AH336">
            <v>7.8860000000000001</v>
          </cell>
          <cell r="AK336">
            <v>7.8860000000000001</v>
          </cell>
          <cell r="AM336">
            <v>7.8859999999999992</v>
          </cell>
          <cell r="AP336">
            <v>0</v>
          </cell>
        </row>
        <row r="337">
          <cell r="B337" t="str">
            <v>Ramnäs</v>
          </cell>
          <cell r="C337">
            <v>0</v>
          </cell>
          <cell r="D337">
            <v>0</v>
          </cell>
          <cell r="E337">
            <v>0</v>
          </cell>
          <cell r="F337">
            <v>0</v>
          </cell>
          <cell r="G337">
            <v>0</v>
          </cell>
          <cell r="H337">
            <v>0.2</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0.111</v>
          </cell>
          <cell r="Y337">
            <v>0</v>
          </cell>
          <cell r="Z337">
            <v>4.0999999999999996</v>
          </cell>
          <cell r="AA337">
            <v>0</v>
          </cell>
          <cell r="AB337">
            <v>0</v>
          </cell>
          <cell r="AC337">
            <v>0</v>
          </cell>
          <cell r="AD337">
            <v>0</v>
          </cell>
          <cell r="AE337">
            <v>0</v>
          </cell>
          <cell r="AF337">
            <v>0</v>
          </cell>
          <cell r="AG337">
            <v>0.5</v>
          </cell>
          <cell r="AH337">
            <v>4.9109999999999996</v>
          </cell>
          <cell r="AK337">
            <v>4.9109999999999996</v>
          </cell>
          <cell r="AM337">
            <v>4.9109999999999996</v>
          </cell>
          <cell r="AP337">
            <v>0</v>
          </cell>
        </row>
        <row r="338">
          <cell r="B338" t="str">
            <v>Surahammar</v>
          </cell>
          <cell r="C338">
            <v>0</v>
          </cell>
          <cell r="D338">
            <v>7.8</v>
          </cell>
          <cell r="E338">
            <v>0</v>
          </cell>
          <cell r="F338">
            <v>0</v>
          </cell>
          <cell r="G338">
            <v>0</v>
          </cell>
          <cell r="H338">
            <v>0</v>
          </cell>
          <cell r="I338">
            <v>0.3</v>
          </cell>
          <cell r="J338">
            <v>0</v>
          </cell>
          <cell r="K338">
            <v>0</v>
          </cell>
          <cell r="L338">
            <v>32</v>
          </cell>
          <cell r="M338">
            <v>0</v>
          </cell>
          <cell r="N338">
            <v>0</v>
          </cell>
          <cell r="O338">
            <v>0</v>
          </cell>
          <cell r="P338">
            <v>9.6</v>
          </cell>
          <cell r="Q338">
            <v>4.8</v>
          </cell>
          <cell r="R338">
            <v>0</v>
          </cell>
          <cell r="S338">
            <v>0</v>
          </cell>
          <cell r="T338">
            <v>0</v>
          </cell>
          <cell r="U338">
            <v>0</v>
          </cell>
          <cell r="V338">
            <v>0</v>
          </cell>
          <cell r="W338">
            <v>13</v>
          </cell>
          <cell r="X338">
            <v>1.05</v>
          </cell>
          <cell r="Y338">
            <v>0</v>
          </cell>
          <cell r="Z338">
            <v>0</v>
          </cell>
          <cell r="AA338">
            <v>0</v>
          </cell>
          <cell r="AB338">
            <v>0</v>
          </cell>
          <cell r="AC338">
            <v>0</v>
          </cell>
          <cell r="AD338">
            <v>0</v>
          </cell>
          <cell r="AE338">
            <v>0</v>
          </cell>
          <cell r="AF338">
            <v>0</v>
          </cell>
          <cell r="AG338">
            <v>0</v>
          </cell>
          <cell r="AH338">
            <v>63.75</v>
          </cell>
          <cell r="AK338">
            <v>58.95</v>
          </cell>
          <cell r="AM338">
            <v>58.949999999999996</v>
          </cell>
          <cell r="AP338">
            <v>0</v>
          </cell>
        </row>
        <row r="339">
          <cell r="B339" t="str">
            <v>Virsbo</v>
          </cell>
          <cell r="C339">
            <v>0</v>
          </cell>
          <cell r="D339">
            <v>0</v>
          </cell>
          <cell r="E339">
            <v>0</v>
          </cell>
          <cell r="F339">
            <v>0</v>
          </cell>
          <cell r="G339">
            <v>0</v>
          </cell>
          <cell r="H339">
            <v>0.2</v>
          </cell>
          <cell r="I339">
            <v>0.2</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8.4000000000000005E-2</v>
          </cell>
          <cell r="Y339">
            <v>0</v>
          </cell>
          <cell r="Z339">
            <v>3.1</v>
          </cell>
          <cell r="AA339">
            <v>0</v>
          </cell>
          <cell r="AB339">
            <v>0</v>
          </cell>
          <cell r="AC339">
            <v>0</v>
          </cell>
          <cell r="AD339">
            <v>0</v>
          </cell>
          <cell r="AE339">
            <v>0</v>
          </cell>
          <cell r="AF339">
            <v>0</v>
          </cell>
          <cell r="AG339">
            <v>0</v>
          </cell>
          <cell r="AH339">
            <v>3.5840000000000001</v>
          </cell>
          <cell r="AK339">
            <v>3.5840000000000001</v>
          </cell>
          <cell r="AM339">
            <v>3.5840000000000005</v>
          </cell>
          <cell r="AP339">
            <v>0</v>
          </cell>
        </row>
        <row r="340">
          <cell r="B340" t="str">
            <v>Västsura</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1.7999999999999999E-2</v>
          </cell>
          <cell r="Y340">
            <v>0</v>
          </cell>
          <cell r="Z340">
            <v>1</v>
          </cell>
          <cell r="AA340">
            <v>0</v>
          </cell>
          <cell r="AB340">
            <v>0</v>
          </cell>
          <cell r="AC340">
            <v>0</v>
          </cell>
          <cell r="AD340">
            <v>0</v>
          </cell>
          <cell r="AE340">
            <v>0</v>
          </cell>
          <cell r="AF340">
            <v>0</v>
          </cell>
          <cell r="AG340">
            <v>0</v>
          </cell>
          <cell r="AH340">
            <v>1.018</v>
          </cell>
          <cell r="AK340">
            <v>1.018</v>
          </cell>
          <cell r="AM340">
            <v>1.018</v>
          </cell>
          <cell r="AP340">
            <v>0</v>
          </cell>
        </row>
        <row r="341">
          <cell r="B341" t="str">
            <v>Rörvik</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0.10199999999999999</v>
          </cell>
          <cell r="Y341">
            <v>0</v>
          </cell>
          <cell r="Z341">
            <v>0</v>
          </cell>
          <cell r="AA341">
            <v>0</v>
          </cell>
          <cell r="AB341">
            <v>0</v>
          </cell>
          <cell r="AC341">
            <v>0</v>
          </cell>
          <cell r="AD341">
            <v>0</v>
          </cell>
          <cell r="AE341">
            <v>0</v>
          </cell>
          <cell r="AF341">
            <v>0</v>
          </cell>
          <cell r="AG341">
            <v>5.0588199999999999</v>
          </cell>
          <cell r="AH341">
            <v>5.1608200000000002</v>
          </cell>
          <cell r="AK341">
            <v>5.1608200000000002</v>
          </cell>
          <cell r="AM341">
            <v>5.1608200000000002</v>
          </cell>
          <cell r="AP341">
            <v>0</v>
          </cell>
        </row>
        <row r="342">
          <cell r="B342" t="str">
            <v>Sävsjö</v>
          </cell>
          <cell r="C342">
            <v>0</v>
          </cell>
          <cell r="D342">
            <v>0</v>
          </cell>
          <cell r="E342">
            <v>0</v>
          </cell>
          <cell r="F342">
            <v>0</v>
          </cell>
          <cell r="G342">
            <v>0</v>
          </cell>
          <cell r="H342">
            <v>0</v>
          </cell>
          <cell r="I342">
            <v>0.7</v>
          </cell>
          <cell r="J342">
            <v>0</v>
          </cell>
          <cell r="K342">
            <v>0</v>
          </cell>
          <cell r="L342">
            <v>0</v>
          </cell>
          <cell r="M342">
            <v>0</v>
          </cell>
          <cell r="N342">
            <v>0</v>
          </cell>
          <cell r="O342">
            <v>0</v>
          </cell>
          <cell r="P342">
            <v>5</v>
          </cell>
          <cell r="Q342">
            <v>2.5</v>
          </cell>
          <cell r="R342">
            <v>0</v>
          </cell>
          <cell r="S342">
            <v>0</v>
          </cell>
          <cell r="T342">
            <v>20.100000000000001</v>
          </cell>
          <cell r="U342">
            <v>0</v>
          </cell>
          <cell r="V342">
            <v>0</v>
          </cell>
          <cell r="W342">
            <v>0</v>
          </cell>
          <cell r="X342">
            <v>0.8</v>
          </cell>
          <cell r="Y342">
            <v>22</v>
          </cell>
          <cell r="Z342">
            <v>4.2</v>
          </cell>
          <cell r="AA342">
            <v>0</v>
          </cell>
          <cell r="AB342">
            <v>0</v>
          </cell>
          <cell r="AC342">
            <v>0</v>
          </cell>
          <cell r="AD342">
            <v>0</v>
          </cell>
          <cell r="AE342">
            <v>2.8</v>
          </cell>
          <cell r="AF342">
            <v>0</v>
          </cell>
          <cell r="AG342">
            <v>0</v>
          </cell>
          <cell r="AH342">
            <v>55.6</v>
          </cell>
          <cell r="AK342">
            <v>53.1</v>
          </cell>
          <cell r="AM342">
            <v>53.099999999999994</v>
          </cell>
          <cell r="AP342">
            <v>0</v>
          </cell>
        </row>
        <row r="343">
          <cell r="B343" t="str">
            <v xml:space="preserve">Skall tas bort </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K343">
            <v>0</v>
          </cell>
          <cell r="AM343">
            <v>0</v>
          </cell>
          <cell r="AP343">
            <v>0</v>
          </cell>
        </row>
        <row r="344">
          <cell r="B344" t="str">
            <v>Söderenergi</v>
          </cell>
          <cell r="C344">
            <v>0</v>
          </cell>
          <cell r="D344">
            <v>466.04599999999999</v>
          </cell>
          <cell r="E344">
            <v>0</v>
          </cell>
          <cell r="F344">
            <v>53.123699999999999</v>
          </cell>
          <cell r="G344">
            <v>0</v>
          </cell>
          <cell r="H344">
            <v>0</v>
          </cell>
          <cell r="I344">
            <v>4.2251300000000001</v>
          </cell>
          <cell r="J344">
            <v>0</v>
          </cell>
          <cell r="K344">
            <v>26</v>
          </cell>
          <cell r="L344">
            <v>210.32</v>
          </cell>
          <cell r="M344">
            <v>22.647300000000001</v>
          </cell>
          <cell r="N344">
            <v>0</v>
          </cell>
          <cell r="O344">
            <v>624.42700000000002</v>
          </cell>
          <cell r="P344">
            <v>803.98</v>
          </cell>
          <cell r="Q344">
            <v>401.99</v>
          </cell>
          <cell r="R344">
            <v>2.7</v>
          </cell>
          <cell r="S344">
            <v>111.367</v>
          </cell>
          <cell r="T344">
            <v>100.968</v>
          </cell>
          <cell r="U344">
            <v>0</v>
          </cell>
          <cell r="V344">
            <v>10.78</v>
          </cell>
          <cell r="W344">
            <v>280.39</v>
          </cell>
          <cell r="X344">
            <v>95.337299999999999</v>
          </cell>
          <cell r="Y344">
            <v>0</v>
          </cell>
          <cell r="Z344">
            <v>214.41</v>
          </cell>
          <cell r="AA344">
            <v>0</v>
          </cell>
          <cell r="AB344">
            <v>0</v>
          </cell>
          <cell r="AC344">
            <v>0</v>
          </cell>
          <cell r="AD344">
            <v>1.2147300000000001</v>
          </cell>
          <cell r="AE344">
            <v>0</v>
          </cell>
          <cell r="AF344">
            <v>0</v>
          </cell>
          <cell r="AG344">
            <v>0</v>
          </cell>
          <cell r="AH344">
            <v>3027.9361600000002</v>
          </cell>
          <cell r="AK344">
            <v>2603.2988600000003</v>
          </cell>
          <cell r="AM344">
            <v>2603.2988599999999</v>
          </cell>
          <cell r="AP344">
            <v>0</v>
          </cell>
        </row>
        <row r="345">
          <cell r="B345" t="str">
            <v>Ljusne</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0.143229</v>
          </cell>
          <cell r="Y345">
            <v>0</v>
          </cell>
          <cell r="Z345">
            <v>0</v>
          </cell>
          <cell r="AA345">
            <v>0</v>
          </cell>
          <cell r="AB345">
            <v>0</v>
          </cell>
          <cell r="AC345">
            <v>0</v>
          </cell>
          <cell r="AD345">
            <v>0</v>
          </cell>
          <cell r="AE345">
            <v>0.83499999999999996</v>
          </cell>
          <cell r="AF345">
            <v>0</v>
          </cell>
          <cell r="AG345">
            <v>15.024699999999999</v>
          </cell>
          <cell r="AH345">
            <v>16.002928999999998</v>
          </cell>
          <cell r="AK345">
            <v>16.002928999999998</v>
          </cell>
          <cell r="AM345">
            <v>16.002929000000002</v>
          </cell>
          <cell r="AP345">
            <v>0</v>
          </cell>
        </row>
        <row r="346">
          <cell r="B346" t="str">
            <v>Söderala nu ihop m Söderhamn</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K346">
            <v>0</v>
          </cell>
          <cell r="AM346">
            <v>0</v>
          </cell>
          <cell r="AP346">
            <v>0</v>
          </cell>
        </row>
        <row r="347">
          <cell r="B347" t="str">
            <v>Söderhamn</v>
          </cell>
          <cell r="C347">
            <v>0</v>
          </cell>
          <cell r="D347">
            <v>0</v>
          </cell>
          <cell r="E347">
            <v>0</v>
          </cell>
          <cell r="F347">
            <v>0</v>
          </cell>
          <cell r="G347">
            <v>0</v>
          </cell>
          <cell r="H347">
            <v>0</v>
          </cell>
          <cell r="I347">
            <v>0.266177</v>
          </cell>
          <cell r="J347">
            <v>0</v>
          </cell>
          <cell r="K347">
            <v>0</v>
          </cell>
          <cell r="L347">
            <v>0</v>
          </cell>
          <cell r="M347">
            <v>3.1724700000000001</v>
          </cell>
          <cell r="N347">
            <v>0</v>
          </cell>
          <cell r="O347">
            <v>0</v>
          </cell>
          <cell r="P347">
            <v>0</v>
          </cell>
          <cell r="Q347">
            <v>0</v>
          </cell>
          <cell r="R347">
            <v>0</v>
          </cell>
          <cell r="S347">
            <v>0</v>
          </cell>
          <cell r="T347">
            <v>0</v>
          </cell>
          <cell r="U347">
            <v>0</v>
          </cell>
          <cell r="V347">
            <v>0</v>
          </cell>
          <cell r="W347">
            <v>0</v>
          </cell>
          <cell r="X347">
            <v>11.3545</v>
          </cell>
          <cell r="Y347">
            <v>0</v>
          </cell>
          <cell r="Z347">
            <v>25.651</v>
          </cell>
          <cell r="AA347">
            <v>0</v>
          </cell>
          <cell r="AB347">
            <v>0</v>
          </cell>
          <cell r="AC347">
            <v>0</v>
          </cell>
          <cell r="AD347">
            <v>0</v>
          </cell>
          <cell r="AE347">
            <v>0.193</v>
          </cell>
          <cell r="AF347">
            <v>0</v>
          </cell>
          <cell r="AG347">
            <v>97.516599999999997</v>
          </cell>
          <cell r="AH347">
            <v>138.15374700000001</v>
          </cell>
          <cell r="AK347">
            <v>134.98127700000001</v>
          </cell>
          <cell r="AM347">
            <v>134.98127699999998</v>
          </cell>
          <cell r="AP347">
            <v>0</v>
          </cell>
        </row>
        <row r="348">
          <cell r="B348" t="str">
            <v>Huddinge</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15.311999999999999</v>
          </cell>
          <cell r="Y348">
            <v>0</v>
          </cell>
          <cell r="Z348">
            <v>0</v>
          </cell>
          <cell r="AA348">
            <v>0</v>
          </cell>
          <cell r="AB348">
            <v>0</v>
          </cell>
          <cell r="AC348">
            <v>0</v>
          </cell>
          <cell r="AD348">
            <v>0</v>
          </cell>
          <cell r="AE348">
            <v>0</v>
          </cell>
          <cell r="AF348">
            <v>0</v>
          </cell>
          <cell r="AG348">
            <v>0</v>
          </cell>
          <cell r="AH348">
            <v>15.311999999999999</v>
          </cell>
          <cell r="AK348">
            <v>15.311999999999999</v>
          </cell>
          <cell r="AM348">
            <v>15.311999999999999</v>
          </cell>
          <cell r="AP348">
            <v>0</v>
          </cell>
        </row>
        <row r="349">
          <cell r="B349" t="str">
            <v>Södertörn Fjärrvärme Totalt</v>
          </cell>
          <cell r="C349">
            <v>0</v>
          </cell>
          <cell r="D349">
            <v>0</v>
          </cell>
          <cell r="E349">
            <v>8.6999999999999993</v>
          </cell>
          <cell r="F349">
            <v>0</v>
          </cell>
          <cell r="G349">
            <v>0</v>
          </cell>
          <cell r="H349">
            <v>0</v>
          </cell>
          <cell r="I349">
            <v>0</v>
          </cell>
          <cell r="J349">
            <v>0</v>
          </cell>
          <cell r="K349">
            <v>3.9</v>
          </cell>
          <cell r="L349">
            <v>0</v>
          </cell>
          <cell r="M349">
            <v>0</v>
          </cell>
          <cell r="N349">
            <v>0</v>
          </cell>
          <cell r="O349">
            <v>0</v>
          </cell>
          <cell r="P349">
            <v>0</v>
          </cell>
          <cell r="Q349">
            <v>0</v>
          </cell>
          <cell r="R349">
            <v>0</v>
          </cell>
          <cell r="S349">
            <v>0</v>
          </cell>
          <cell r="T349">
            <v>0</v>
          </cell>
          <cell r="U349">
            <v>0</v>
          </cell>
          <cell r="V349">
            <v>44.2</v>
          </cell>
          <cell r="W349">
            <v>0</v>
          </cell>
          <cell r="X349">
            <v>30.363</v>
          </cell>
          <cell r="Y349">
            <v>0</v>
          </cell>
          <cell r="Z349">
            <v>0</v>
          </cell>
          <cell r="AA349">
            <v>0</v>
          </cell>
          <cell r="AB349">
            <v>0</v>
          </cell>
          <cell r="AC349">
            <v>0</v>
          </cell>
          <cell r="AD349">
            <v>0</v>
          </cell>
          <cell r="AE349">
            <v>0</v>
          </cell>
          <cell r="AF349">
            <v>0</v>
          </cell>
          <cell r="AG349">
            <v>0</v>
          </cell>
          <cell r="AH349">
            <v>87.163000000000011</v>
          </cell>
          <cell r="AK349">
            <v>87.163000000000011</v>
          </cell>
          <cell r="AM349">
            <v>87.163000000000011</v>
          </cell>
          <cell r="AP349">
            <v>0</v>
          </cell>
        </row>
        <row r="350">
          <cell r="B350" t="str">
            <v>Kiruna C</v>
          </cell>
          <cell r="C350">
            <v>0</v>
          </cell>
          <cell r="D350">
            <v>150.804</v>
          </cell>
          <cell r="E350">
            <v>0</v>
          </cell>
          <cell r="F350">
            <v>0</v>
          </cell>
          <cell r="G350">
            <v>0</v>
          </cell>
          <cell r="H350">
            <v>14.621</v>
          </cell>
          <cell r="I350">
            <v>4.1669999999999998</v>
          </cell>
          <cell r="J350">
            <v>0</v>
          </cell>
          <cell r="K350">
            <v>0</v>
          </cell>
          <cell r="L350">
            <v>0</v>
          </cell>
          <cell r="M350">
            <v>3.4077500000000001</v>
          </cell>
          <cell r="N350">
            <v>0</v>
          </cell>
          <cell r="O350">
            <v>32.604500000000002</v>
          </cell>
          <cell r="P350">
            <v>34.618000000000002</v>
          </cell>
          <cell r="Q350">
            <v>17.309000000000001</v>
          </cell>
          <cell r="R350">
            <v>17.498999999999999</v>
          </cell>
          <cell r="S350">
            <v>0</v>
          </cell>
          <cell r="T350">
            <v>14.693300000000001</v>
          </cell>
          <cell r="U350">
            <v>0</v>
          </cell>
          <cell r="V350">
            <v>0</v>
          </cell>
          <cell r="W350">
            <v>3.36626</v>
          </cell>
          <cell r="X350">
            <v>4.0017500000000004</v>
          </cell>
          <cell r="Y350">
            <v>0</v>
          </cell>
          <cell r="Z350">
            <v>0</v>
          </cell>
          <cell r="AA350">
            <v>0</v>
          </cell>
          <cell r="AB350">
            <v>0</v>
          </cell>
          <cell r="AC350">
            <v>0</v>
          </cell>
          <cell r="AD350">
            <v>0</v>
          </cell>
          <cell r="AE350">
            <v>0</v>
          </cell>
          <cell r="AF350">
            <v>0</v>
          </cell>
          <cell r="AG350">
            <v>0</v>
          </cell>
          <cell r="AH350">
            <v>279.78256000000005</v>
          </cell>
          <cell r="AK350">
            <v>259.06581</v>
          </cell>
          <cell r="AM350">
            <v>259.06581</v>
          </cell>
          <cell r="AP350">
            <v>0</v>
          </cell>
        </row>
        <row r="351">
          <cell r="B351" t="str">
            <v>Vittangi</v>
          </cell>
          <cell r="C351">
            <v>0</v>
          </cell>
          <cell r="D351">
            <v>0</v>
          </cell>
          <cell r="E351">
            <v>0</v>
          </cell>
          <cell r="F351">
            <v>0</v>
          </cell>
          <cell r="G351">
            <v>0</v>
          </cell>
          <cell r="H351">
            <v>1.329</v>
          </cell>
          <cell r="I351">
            <v>0.125</v>
          </cell>
          <cell r="J351">
            <v>0</v>
          </cell>
          <cell r="K351">
            <v>0</v>
          </cell>
          <cell r="L351">
            <v>0</v>
          </cell>
          <cell r="M351">
            <v>0</v>
          </cell>
          <cell r="N351">
            <v>0</v>
          </cell>
          <cell r="O351">
            <v>0</v>
          </cell>
          <cell r="P351">
            <v>0</v>
          </cell>
          <cell r="Q351">
            <v>0</v>
          </cell>
          <cell r="R351">
            <v>0</v>
          </cell>
          <cell r="S351">
            <v>0</v>
          </cell>
          <cell r="T351">
            <v>8.6850000000000005</v>
          </cell>
          <cell r="U351">
            <v>0</v>
          </cell>
          <cell r="V351">
            <v>0</v>
          </cell>
          <cell r="W351">
            <v>0</v>
          </cell>
          <cell r="X351">
            <v>0.152</v>
          </cell>
          <cell r="Y351">
            <v>0</v>
          </cell>
          <cell r="Z351">
            <v>0</v>
          </cell>
          <cell r="AA351">
            <v>0</v>
          </cell>
          <cell r="AB351">
            <v>0</v>
          </cell>
          <cell r="AC351">
            <v>0</v>
          </cell>
          <cell r="AD351">
            <v>0</v>
          </cell>
          <cell r="AE351">
            <v>0</v>
          </cell>
          <cell r="AF351">
            <v>0</v>
          </cell>
          <cell r="AG351">
            <v>0</v>
          </cell>
          <cell r="AH351">
            <v>10.291</v>
          </cell>
          <cell r="AK351">
            <v>10.291</v>
          </cell>
          <cell r="AM351">
            <v>10.291</v>
          </cell>
          <cell r="AP351">
            <v>0</v>
          </cell>
        </row>
        <row r="352">
          <cell r="B352" t="str">
            <v>Borensberg</v>
          </cell>
          <cell r="C352">
            <v>0</v>
          </cell>
          <cell r="D352">
            <v>0</v>
          </cell>
          <cell r="E352">
            <v>0</v>
          </cell>
          <cell r="F352">
            <v>0</v>
          </cell>
          <cell r="G352">
            <v>0</v>
          </cell>
          <cell r="H352">
            <v>0</v>
          </cell>
          <cell r="I352">
            <v>0.6</v>
          </cell>
          <cell r="J352">
            <v>0</v>
          </cell>
          <cell r="K352">
            <v>0</v>
          </cell>
          <cell r="L352">
            <v>18.2</v>
          </cell>
          <cell r="M352">
            <v>0</v>
          </cell>
          <cell r="N352">
            <v>0</v>
          </cell>
          <cell r="O352">
            <v>0</v>
          </cell>
          <cell r="P352">
            <v>0</v>
          </cell>
          <cell r="Q352">
            <v>0</v>
          </cell>
          <cell r="R352">
            <v>0</v>
          </cell>
          <cell r="S352">
            <v>0</v>
          </cell>
          <cell r="T352">
            <v>0</v>
          </cell>
          <cell r="U352">
            <v>0</v>
          </cell>
          <cell r="V352">
            <v>0</v>
          </cell>
          <cell r="W352">
            <v>0</v>
          </cell>
          <cell r="X352">
            <v>0.41</v>
          </cell>
          <cell r="Y352">
            <v>0</v>
          </cell>
          <cell r="Z352">
            <v>0</v>
          </cell>
          <cell r="AA352">
            <v>0</v>
          </cell>
          <cell r="AB352">
            <v>0</v>
          </cell>
          <cell r="AC352">
            <v>0</v>
          </cell>
          <cell r="AD352">
            <v>0</v>
          </cell>
          <cell r="AE352">
            <v>0</v>
          </cell>
          <cell r="AF352">
            <v>0</v>
          </cell>
          <cell r="AG352">
            <v>0</v>
          </cell>
          <cell r="AH352">
            <v>19.21</v>
          </cell>
          <cell r="AK352">
            <v>19.21</v>
          </cell>
          <cell r="AM352">
            <v>19.21</v>
          </cell>
          <cell r="AP352">
            <v>0</v>
          </cell>
        </row>
        <row r="353">
          <cell r="B353" t="str">
            <v>Katrineholm</v>
          </cell>
          <cell r="C353">
            <v>0</v>
          </cell>
          <cell r="D353">
            <v>0</v>
          </cell>
          <cell r="E353">
            <v>0</v>
          </cell>
          <cell r="F353">
            <v>0</v>
          </cell>
          <cell r="G353">
            <v>0.23</v>
          </cell>
          <cell r="H353">
            <v>0</v>
          </cell>
          <cell r="I353">
            <v>0.38045299999999999</v>
          </cell>
          <cell r="J353">
            <v>0</v>
          </cell>
          <cell r="K353">
            <v>4.0999999999999996</v>
          </cell>
          <cell r="L353">
            <v>50.599299999999999</v>
          </cell>
          <cell r="M353">
            <v>1.6988700000000001</v>
          </cell>
          <cell r="N353">
            <v>0</v>
          </cell>
          <cell r="O353">
            <v>121.297</v>
          </cell>
          <cell r="P353">
            <v>22</v>
          </cell>
          <cell r="Q353">
            <v>11</v>
          </cell>
          <cell r="R353">
            <v>0</v>
          </cell>
          <cell r="S353">
            <v>0</v>
          </cell>
          <cell r="T353">
            <v>0.124891</v>
          </cell>
          <cell r="U353">
            <v>0</v>
          </cell>
          <cell r="V353">
            <v>0</v>
          </cell>
          <cell r="W353">
            <v>0</v>
          </cell>
          <cell r="X353">
            <v>6.8988699999999996</v>
          </cell>
          <cell r="Y353">
            <v>0</v>
          </cell>
          <cell r="Z353">
            <v>25</v>
          </cell>
          <cell r="AA353">
            <v>0</v>
          </cell>
          <cell r="AB353">
            <v>0</v>
          </cell>
          <cell r="AC353">
            <v>0</v>
          </cell>
          <cell r="AD353">
            <v>0</v>
          </cell>
          <cell r="AE353">
            <v>0.20452899999999999</v>
          </cell>
          <cell r="AF353">
            <v>0</v>
          </cell>
          <cell r="AG353">
            <v>6.2445399999999998E-2</v>
          </cell>
          <cell r="AH353">
            <v>232.59635839999999</v>
          </cell>
          <cell r="AK353">
            <v>219.89748839999999</v>
          </cell>
          <cell r="AM353">
            <v>219.89748839999996</v>
          </cell>
          <cell r="AP353">
            <v>0</v>
          </cell>
        </row>
        <row r="354">
          <cell r="B354" t="str">
            <v>Kisa</v>
          </cell>
          <cell r="C354">
            <v>0</v>
          </cell>
          <cell r="D354">
            <v>0</v>
          </cell>
          <cell r="E354">
            <v>0</v>
          </cell>
          <cell r="F354">
            <v>0</v>
          </cell>
          <cell r="G354">
            <v>0</v>
          </cell>
          <cell r="H354">
            <v>0</v>
          </cell>
          <cell r="I354">
            <v>0.27</v>
          </cell>
          <cell r="J354">
            <v>0</v>
          </cell>
          <cell r="K354">
            <v>0</v>
          </cell>
          <cell r="L354">
            <v>1.2</v>
          </cell>
          <cell r="M354">
            <v>0</v>
          </cell>
          <cell r="N354">
            <v>0</v>
          </cell>
          <cell r="O354">
            <v>0</v>
          </cell>
          <cell r="P354">
            <v>0</v>
          </cell>
          <cell r="Q354">
            <v>0</v>
          </cell>
          <cell r="R354">
            <v>0</v>
          </cell>
          <cell r="S354">
            <v>0</v>
          </cell>
          <cell r="T354">
            <v>0</v>
          </cell>
          <cell r="U354">
            <v>0</v>
          </cell>
          <cell r="V354">
            <v>0</v>
          </cell>
          <cell r="W354">
            <v>0</v>
          </cell>
          <cell r="X354">
            <v>0.05</v>
          </cell>
          <cell r="Y354">
            <v>0</v>
          </cell>
          <cell r="Z354">
            <v>0</v>
          </cell>
          <cell r="AA354">
            <v>0</v>
          </cell>
          <cell r="AB354">
            <v>0</v>
          </cell>
          <cell r="AC354">
            <v>0</v>
          </cell>
          <cell r="AD354">
            <v>0</v>
          </cell>
          <cell r="AE354">
            <v>0</v>
          </cell>
          <cell r="AF354">
            <v>0</v>
          </cell>
          <cell r="AG354">
            <v>23.2941</v>
          </cell>
          <cell r="AH354">
            <v>24.8141</v>
          </cell>
          <cell r="AK354">
            <v>24.8141</v>
          </cell>
          <cell r="AM354">
            <v>24.8141</v>
          </cell>
          <cell r="AP354">
            <v>0</v>
          </cell>
        </row>
        <row r="355">
          <cell r="B355" t="str">
            <v>Linköping</v>
          </cell>
          <cell r="C355">
            <v>0</v>
          </cell>
          <cell r="D355">
            <v>721.471</v>
          </cell>
          <cell r="E355">
            <v>0</v>
          </cell>
          <cell r="F355">
            <v>13.556800000000001</v>
          </cell>
          <cell r="G355">
            <v>0</v>
          </cell>
          <cell r="H355">
            <v>0.53</v>
          </cell>
          <cell r="I355">
            <v>9.9737600000000004</v>
          </cell>
          <cell r="J355">
            <v>0</v>
          </cell>
          <cell r="K355">
            <v>49.267400000000002</v>
          </cell>
          <cell r="L355">
            <v>19.027100000000001</v>
          </cell>
          <cell r="M355">
            <v>35.6631</v>
          </cell>
          <cell r="N355">
            <v>0</v>
          </cell>
          <cell r="O355">
            <v>306.714</v>
          </cell>
          <cell r="P355">
            <v>548</v>
          </cell>
          <cell r="Q355">
            <v>274</v>
          </cell>
          <cell r="R355">
            <v>0</v>
          </cell>
          <cell r="S355">
            <v>0</v>
          </cell>
          <cell r="T355">
            <v>27.4757</v>
          </cell>
          <cell r="U355">
            <v>99.327200000000005</v>
          </cell>
          <cell r="V355">
            <v>0</v>
          </cell>
          <cell r="W355">
            <v>0</v>
          </cell>
          <cell r="X355">
            <v>64.263099999999994</v>
          </cell>
          <cell r="Y355">
            <v>1.6</v>
          </cell>
          <cell r="Z355">
            <v>1.1000000000000001</v>
          </cell>
          <cell r="AA355">
            <v>0</v>
          </cell>
          <cell r="AB355">
            <v>0</v>
          </cell>
          <cell r="AC355">
            <v>0</v>
          </cell>
          <cell r="AD355">
            <v>0</v>
          </cell>
          <cell r="AE355">
            <v>58.723799999999997</v>
          </cell>
          <cell r="AF355">
            <v>0</v>
          </cell>
          <cell r="AG355">
            <v>23.189299999999999</v>
          </cell>
          <cell r="AH355">
            <v>1979.8822599999994</v>
          </cell>
          <cell r="AK355">
            <v>1670.2191599999994</v>
          </cell>
          <cell r="AM355">
            <v>1670.2191599999996</v>
          </cell>
          <cell r="AP355">
            <v>0</v>
          </cell>
        </row>
        <row r="356">
          <cell r="B356" t="str">
            <v>Skärblacka</v>
          </cell>
          <cell r="C356">
            <v>0</v>
          </cell>
          <cell r="D356">
            <v>0</v>
          </cell>
          <cell r="E356">
            <v>0</v>
          </cell>
          <cell r="F356">
            <v>0</v>
          </cell>
          <cell r="G356">
            <v>0</v>
          </cell>
          <cell r="H356">
            <v>0</v>
          </cell>
          <cell r="I356">
            <v>1.72</v>
          </cell>
          <cell r="J356">
            <v>0</v>
          </cell>
          <cell r="K356">
            <v>3.1764700000000001</v>
          </cell>
          <cell r="L356">
            <v>0</v>
          </cell>
          <cell r="M356">
            <v>0</v>
          </cell>
          <cell r="N356">
            <v>0</v>
          </cell>
          <cell r="O356">
            <v>0</v>
          </cell>
          <cell r="P356">
            <v>0</v>
          </cell>
          <cell r="Q356">
            <v>0</v>
          </cell>
          <cell r="R356">
            <v>6.36</v>
          </cell>
          <cell r="S356">
            <v>0</v>
          </cell>
          <cell r="T356">
            <v>0</v>
          </cell>
          <cell r="U356">
            <v>0</v>
          </cell>
          <cell r="V356">
            <v>0</v>
          </cell>
          <cell r="W356">
            <v>0</v>
          </cell>
          <cell r="X356">
            <v>0.38</v>
          </cell>
          <cell r="Y356">
            <v>0</v>
          </cell>
          <cell r="Z356">
            <v>0</v>
          </cell>
          <cell r="AA356">
            <v>0</v>
          </cell>
          <cell r="AB356">
            <v>0</v>
          </cell>
          <cell r="AC356">
            <v>0</v>
          </cell>
          <cell r="AD356">
            <v>0</v>
          </cell>
          <cell r="AE356">
            <v>0</v>
          </cell>
          <cell r="AF356">
            <v>0</v>
          </cell>
          <cell r="AG356">
            <v>12.823499999999999</v>
          </cell>
          <cell r="AH356">
            <v>24.459969999999998</v>
          </cell>
          <cell r="AK356">
            <v>24.459969999999998</v>
          </cell>
          <cell r="AM356">
            <v>24.459969999999998</v>
          </cell>
          <cell r="AP356">
            <v>0</v>
          </cell>
        </row>
        <row r="357">
          <cell r="B357" t="str">
            <v>Åtvidaberg</v>
          </cell>
          <cell r="C357">
            <v>0</v>
          </cell>
          <cell r="D357">
            <v>0</v>
          </cell>
          <cell r="E357">
            <v>0</v>
          </cell>
          <cell r="F357">
            <v>0</v>
          </cell>
          <cell r="G357">
            <v>0</v>
          </cell>
          <cell r="H357">
            <v>0</v>
          </cell>
          <cell r="I357">
            <v>0.37</v>
          </cell>
          <cell r="J357">
            <v>0</v>
          </cell>
          <cell r="K357">
            <v>0</v>
          </cell>
          <cell r="L357">
            <v>31.4</v>
          </cell>
          <cell r="M357">
            <v>0</v>
          </cell>
          <cell r="N357">
            <v>0</v>
          </cell>
          <cell r="O357">
            <v>0</v>
          </cell>
          <cell r="P357">
            <v>0</v>
          </cell>
          <cell r="Q357">
            <v>0</v>
          </cell>
          <cell r="R357">
            <v>0</v>
          </cell>
          <cell r="S357">
            <v>0</v>
          </cell>
          <cell r="T357">
            <v>0</v>
          </cell>
          <cell r="U357">
            <v>0</v>
          </cell>
          <cell r="V357">
            <v>0</v>
          </cell>
          <cell r="W357">
            <v>0</v>
          </cell>
          <cell r="X357">
            <v>0.64</v>
          </cell>
          <cell r="Y357">
            <v>0</v>
          </cell>
          <cell r="Z357">
            <v>0</v>
          </cell>
          <cell r="AA357">
            <v>0</v>
          </cell>
          <cell r="AB357">
            <v>0</v>
          </cell>
          <cell r="AC357">
            <v>0</v>
          </cell>
          <cell r="AD357">
            <v>0</v>
          </cell>
          <cell r="AE357">
            <v>0</v>
          </cell>
          <cell r="AF357">
            <v>0</v>
          </cell>
          <cell r="AG357">
            <v>6.0470600000000001</v>
          </cell>
          <cell r="AH357">
            <v>38.457059999999998</v>
          </cell>
          <cell r="AK357">
            <v>38.457059999999998</v>
          </cell>
          <cell r="AM357">
            <v>38.457059999999998</v>
          </cell>
          <cell r="AP357">
            <v>0</v>
          </cell>
        </row>
        <row r="358">
          <cell r="B358" t="str">
            <v>Järna (ingår i Södertälje)</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K358">
            <v>0</v>
          </cell>
          <cell r="AM358">
            <v>0</v>
          </cell>
          <cell r="AP358">
            <v>0</v>
          </cell>
        </row>
        <row r="359">
          <cell r="B359" t="str">
            <v>Nykvarn (ingår i Södertälje)</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K359">
            <v>0</v>
          </cell>
          <cell r="AM359">
            <v>0</v>
          </cell>
          <cell r="AP359">
            <v>0</v>
          </cell>
        </row>
        <row r="360">
          <cell r="B360" t="str">
            <v>Södertälje</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23.1</v>
          </cell>
          <cell r="Y360">
            <v>0</v>
          </cell>
          <cell r="Z360">
            <v>0</v>
          </cell>
          <cell r="AA360">
            <v>0</v>
          </cell>
          <cell r="AB360">
            <v>0</v>
          </cell>
          <cell r="AC360">
            <v>0</v>
          </cell>
          <cell r="AD360">
            <v>0</v>
          </cell>
          <cell r="AE360">
            <v>0</v>
          </cell>
          <cell r="AF360">
            <v>0</v>
          </cell>
          <cell r="AG360">
            <v>0</v>
          </cell>
          <cell r="AH360">
            <v>23.1</v>
          </cell>
          <cell r="AK360">
            <v>23.1</v>
          </cell>
          <cell r="AM360">
            <v>23.1</v>
          </cell>
          <cell r="AP360">
            <v>0</v>
          </cell>
        </row>
        <row r="361">
          <cell r="B361" t="str">
            <v>Tidaholm</v>
          </cell>
          <cell r="C361">
            <v>0</v>
          </cell>
          <cell r="D361">
            <v>22.995999999999999</v>
          </cell>
          <cell r="E361">
            <v>0</v>
          </cell>
          <cell r="F361">
            <v>0</v>
          </cell>
          <cell r="G361">
            <v>0</v>
          </cell>
          <cell r="H361">
            <v>0</v>
          </cell>
          <cell r="I361">
            <v>0.9</v>
          </cell>
          <cell r="J361">
            <v>0</v>
          </cell>
          <cell r="K361">
            <v>0</v>
          </cell>
          <cell r="L361">
            <v>0.77382700000000004</v>
          </cell>
          <cell r="M361">
            <v>1.61094</v>
          </cell>
          <cell r="N361">
            <v>0</v>
          </cell>
          <cell r="O361">
            <v>2.5794199999999998</v>
          </cell>
          <cell r="P361">
            <v>0</v>
          </cell>
          <cell r="Q361">
            <v>0</v>
          </cell>
          <cell r="R361">
            <v>0</v>
          </cell>
          <cell r="S361">
            <v>0</v>
          </cell>
          <cell r="T361">
            <v>0</v>
          </cell>
          <cell r="U361">
            <v>0</v>
          </cell>
          <cell r="V361">
            <v>0</v>
          </cell>
          <cell r="W361">
            <v>0</v>
          </cell>
          <cell r="X361">
            <v>2.1109399999999998</v>
          </cell>
          <cell r="Y361">
            <v>0</v>
          </cell>
          <cell r="Z361">
            <v>3.2</v>
          </cell>
          <cell r="AA361">
            <v>0</v>
          </cell>
          <cell r="AB361">
            <v>0</v>
          </cell>
          <cell r="AC361">
            <v>0</v>
          </cell>
          <cell r="AD361">
            <v>0</v>
          </cell>
          <cell r="AE361">
            <v>0</v>
          </cell>
          <cell r="AF361">
            <v>25.7942</v>
          </cell>
          <cell r="AG361">
            <v>10</v>
          </cell>
          <cell r="AH361">
            <v>69.965327000000002</v>
          </cell>
          <cell r="AK361">
            <v>68.354387000000003</v>
          </cell>
          <cell r="AM361">
            <v>68.354387000000003</v>
          </cell>
          <cell r="AP361">
            <v>0</v>
          </cell>
        </row>
        <row r="362">
          <cell r="B362" t="str">
            <v>Tierp</v>
          </cell>
          <cell r="C362">
            <v>0</v>
          </cell>
          <cell r="D362">
            <v>0</v>
          </cell>
          <cell r="E362">
            <v>0</v>
          </cell>
          <cell r="F362">
            <v>0</v>
          </cell>
          <cell r="G362">
            <v>0</v>
          </cell>
          <cell r="H362">
            <v>0.73399999999999999</v>
          </cell>
          <cell r="I362">
            <v>0.255</v>
          </cell>
          <cell r="J362">
            <v>0</v>
          </cell>
          <cell r="K362">
            <v>0</v>
          </cell>
          <cell r="L362">
            <v>47.857999999999997</v>
          </cell>
          <cell r="M362">
            <v>0</v>
          </cell>
          <cell r="N362">
            <v>0</v>
          </cell>
          <cell r="O362">
            <v>0</v>
          </cell>
          <cell r="P362">
            <v>4.3319999999999999</v>
          </cell>
          <cell r="Q362">
            <v>2.1659999999999999</v>
          </cell>
          <cell r="R362">
            <v>0</v>
          </cell>
          <cell r="S362">
            <v>0</v>
          </cell>
          <cell r="T362">
            <v>0</v>
          </cell>
          <cell r="U362">
            <v>0</v>
          </cell>
          <cell r="V362">
            <v>0</v>
          </cell>
          <cell r="W362">
            <v>0</v>
          </cell>
          <cell r="X362">
            <v>1.0649999999999999</v>
          </cell>
          <cell r="Y362">
            <v>0</v>
          </cell>
          <cell r="Z362">
            <v>0</v>
          </cell>
          <cell r="AA362">
            <v>0</v>
          </cell>
          <cell r="AB362">
            <v>0</v>
          </cell>
          <cell r="AC362">
            <v>0</v>
          </cell>
          <cell r="AD362">
            <v>0</v>
          </cell>
          <cell r="AE362">
            <v>1.7909999999999999</v>
          </cell>
          <cell r="AF362">
            <v>0</v>
          </cell>
          <cell r="AG362">
            <v>0</v>
          </cell>
          <cell r="AH362">
            <v>56.034999999999989</v>
          </cell>
          <cell r="AK362">
            <v>53.868999999999993</v>
          </cell>
          <cell r="AM362">
            <v>53.868999999999993</v>
          </cell>
          <cell r="AP362">
            <v>0</v>
          </cell>
        </row>
        <row r="363">
          <cell r="B363" t="str">
            <v>Örbyhus</v>
          </cell>
          <cell r="C363">
            <v>0</v>
          </cell>
          <cell r="D363">
            <v>0</v>
          </cell>
          <cell r="E363">
            <v>0</v>
          </cell>
          <cell r="F363">
            <v>0</v>
          </cell>
          <cell r="G363">
            <v>0</v>
          </cell>
          <cell r="H363">
            <v>0.39900000000000002</v>
          </cell>
          <cell r="I363">
            <v>0.154</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0.184</v>
          </cell>
          <cell r="Y363">
            <v>7.3529999999999998</v>
          </cell>
          <cell r="Z363">
            <v>0</v>
          </cell>
          <cell r="AA363">
            <v>0</v>
          </cell>
          <cell r="AB363">
            <v>0</v>
          </cell>
          <cell r="AC363">
            <v>0</v>
          </cell>
          <cell r="AD363">
            <v>0</v>
          </cell>
          <cell r="AE363">
            <v>0</v>
          </cell>
          <cell r="AF363">
            <v>0</v>
          </cell>
          <cell r="AG363">
            <v>0</v>
          </cell>
          <cell r="AH363">
            <v>8.09</v>
          </cell>
          <cell r="AK363">
            <v>8.09</v>
          </cell>
          <cell r="AM363">
            <v>8.09</v>
          </cell>
          <cell r="AP363">
            <v>0</v>
          </cell>
        </row>
        <row r="364">
          <cell r="B364" t="str">
            <v>Torsås</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0.17647099999999999</v>
          </cell>
          <cell r="S364">
            <v>0</v>
          </cell>
          <cell r="T364">
            <v>0</v>
          </cell>
          <cell r="U364">
            <v>0</v>
          </cell>
          <cell r="V364">
            <v>0</v>
          </cell>
          <cell r="W364">
            <v>0</v>
          </cell>
          <cell r="X364">
            <v>3.8999999999999998E-3</v>
          </cell>
          <cell r="Y364">
            <v>0</v>
          </cell>
          <cell r="Z364">
            <v>0</v>
          </cell>
          <cell r="AA364">
            <v>0</v>
          </cell>
          <cell r="AB364">
            <v>0</v>
          </cell>
          <cell r="AC364">
            <v>0</v>
          </cell>
          <cell r="AD364">
            <v>0</v>
          </cell>
          <cell r="AE364">
            <v>0</v>
          </cell>
          <cell r="AF364">
            <v>0</v>
          </cell>
          <cell r="AG364">
            <v>0</v>
          </cell>
          <cell r="AH364">
            <v>0.18037099999999998</v>
          </cell>
          <cell r="AK364">
            <v>0.18037099999999998</v>
          </cell>
          <cell r="AM364">
            <v>0.18037099999999998</v>
          </cell>
          <cell r="AP364">
            <v>0</v>
          </cell>
        </row>
        <row r="365">
          <cell r="B365" t="str">
            <v>Tranås</v>
          </cell>
          <cell r="C365">
            <v>0</v>
          </cell>
          <cell r="D365">
            <v>0</v>
          </cell>
          <cell r="E365">
            <v>0</v>
          </cell>
          <cell r="F365">
            <v>25.822399999999998</v>
          </cell>
          <cell r="G365">
            <v>0</v>
          </cell>
          <cell r="H365">
            <v>0</v>
          </cell>
          <cell r="I365">
            <v>0</v>
          </cell>
          <cell r="J365">
            <v>0</v>
          </cell>
          <cell r="K365">
            <v>2.1</v>
          </cell>
          <cell r="L365">
            <v>61.44</v>
          </cell>
          <cell r="M365">
            <v>0</v>
          </cell>
          <cell r="N365">
            <v>0</v>
          </cell>
          <cell r="O365">
            <v>0</v>
          </cell>
          <cell r="P365">
            <v>62.24</v>
          </cell>
          <cell r="Q365">
            <v>31.12</v>
          </cell>
          <cell r="R365">
            <v>0</v>
          </cell>
          <cell r="S365">
            <v>15.0763</v>
          </cell>
          <cell r="T365">
            <v>14.97</v>
          </cell>
          <cell r="U365">
            <v>0</v>
          </cell>
          <cell r="V365">
            <v>0</v>
          </cell>
          <cell r="W365">
            <v>0</v>
          </cell>
          <cell r="X365">
            <v>3.68</v>
          </cell>
          <cell r="Y365">
            <v>0</v>
          </cell>
          <cell r="Z365">
            <v>0</v>
          </cell>
          <cell r="AA365">
            <v>0</v>
          </cell>
          <cell r="AB365">
            <v>0</v>
          </cell>
          <cell r="AC365">
            <v>0</v>
          </cell>
          <cell r="AD365">
            <v>0</v>
          </cell>
          <cell r="AE365">
            <v>0</v>
          </cell>
          <cell r="AF365">
            <v>0</v>
          </cell>
          <cell r="AG365">
            <v>0</v>
          </cell>
          <cell r="AH365">
            <v>185.3287</v>
          </cell>
          <cell r="AK365">
            <v>154.20869999999999</v>
          </cell>
          <cell r="AM365">
            <v>154.20869999999999</v>
          </cell>
          <cell r="AP365">
            <v>0</v>
          </cell>
        </row>
        <row r="366">
          <cell r="B366" t="str">
            <v>Trelleborg Fjärrvärme AB</v>
          </cell>
          <cell r="C366">
            <v>1.76471</v>
          </cell>
          <cell r="D366">
            <v>0</v>
          </cell>
          <cell r="E366">
            <v>0</v>
          </cell>
          <cell r="F366">
            <v>0</v>
          </cell>
          <cell r="G366">
            <v>0</v>
          </cell>
          <cell r="H366">
            <v>0</v>
          </cell>
          <cell r="I366">
            <v>0.25</v>
          </cell>
          <cell r="J366">
            <v>0</v>
          </cell>
          <cell r="K366">
            <v>0</v>
          </cell>
          <cell r="L366">
            <v>62.8</v>
          </cell>
          <cell r="M366">
            <v>0</v>
          </cell>
          <cell r="N366">
            <v>0.24</v>
          </cell>
          <cell r="O366">
            <v>0</v>
          </cell>
          <cell r="P366">
            <v>21.6</v>
          </cell>
          <cell r="Q366">
            <v>10.8</v>
          </cell>
          <cell r="R366">
            <v>0</v>
          </cell>
          <cell r="S366">
            <v>0</v>
          </cell>
          <cell r="T366">
            <v>21</v>
          </cell>
          <cell r="U366">
            <v>0</v>
          </cell>
          <cell r="V366">
            <v>0</v>
          </cell>
          <cell r="W366">
            <v>0</v>
          </cell>
          <cell r="X366">
            <v>1.871</v>
          </cell>
          <cell r="Y366">
            <v>0</v>
          </cell>
          <cell r="Z366">
            <v>22.088200000000001</v>
          </cell>
          <cell r="AA366">
            <v>0</v>
          </cell>
          <cell r="AB366">
            <v>0</v>
          </cell>
          <cell r="AC366">
            <v>0</v>
          </cell>
          <cell r="AD366">
            <v>0</v>
          </cell>
          <cell r="AE366">
            <v>0</v>
          </cell>
          <cell r="AF366">
            <v>0</v>
          </cell>
          <cell r="AG366">
            <v>0</v>
          </cell>
          <cell r="AH366">
            <v>131.61390999999998</v>
          </cell>
          <cell r="AK366">
            <v>120.81390999999998</v>
          </cell>
          <cell r="AM366">
            <v>120.81390999999998</v>
          </cell>
          <cell r="AP366">
            <v>0</v>
          </cell>
        </row>
        <row r="367">
          <cell r="B367" t="str">
            <v>Trollhättan</v>
          </cell>
          <cell r="C367">
            <v>0</v>
          </cell>
          <cell r="D367">
            <v>0</v>
          </cell>
          <cell r="E367">
            <v>0</v>
          </cell>
          <cell r="F367">
            <v>0</v>
          </cell>
          <cell r="G367">
            <v>14.9</v>
          </cell>
          <cell r="H367">
            <v>25.4</v>
          </cell>
          <cell r="I367">
            <v>0.7</v>
          </cell>
          <cell r="J367">
            <v>0</v>
          </cell>
          <cell r="K367">
            <v>0</v>
          </cell>
          <cell r="L367">
            <v>339.36500000000001</v>
          </cell>
          <cell r="M367">
            <v>2.4449800000000002</v>
          </cell>
          <cell r="N367">
            <v>0</v>
          </cell>
          <cell r="O367">
            <v>0</v>
          </cell>
          <cell r="P367">
            <v>110.6</v>
          </cell>
          <cell r="Q367">
            <v>55.3</v>
          </cell>
          <cell r="R367">
            <v>0</v>
          </cell>
          <cell r="S367">
            <v>0</v>
          </cell>
          <cell r="T367">
            <v>0</v>
          </cell>
          <cell r="U367">
            <v>0</v>
          </cell>
          <cell r="V367">
            <v>0</v>
          </cell>
          <cell r="W367">
            <v>0</v>
          </cell>
          <cell r="X367">
            <v>8.9449799999999993</v>
          </cell>
          <cell r="Y367">
            <v>0</v>
          </cell>
          <cell r="Z367">
            <v>0</v>
          </cell>
          <cell r="AA367">
            <v>0</v>
          </cell>
          <cell r="AB367">
            <v>0</v>
          </cell>
          <cell r="AC367">
            <v>0</v>
          </cell>
          <cell r="AD367">
            <v>0</v>
          </cell>
          <cell r="AE367">
            <v>0</v>
          </cell>
          <cell r="AF367">
            <v>0</v>
          </cell>
          <cell r="AG367">
            <v>0</v>
          </cell>
          <cell r="AH367">
            <v>502.35496000000001</v>
          </cell>
          <cell r="AK367">
            <v>444.60998000000001</v>
          </cell>
          <cell r="AM367">
            <v>444.60997999999995</v>
          </cell>
          <cell r="AP367">
            <v>0</v>
          </cell>
        </row>
        <row r="368">
          <cell r="B368" t="str">
            <v>Ljungskile</v>
          </cell>
          <cell r="C368">
            <v>0</v>
          </cell>
          <cell r="D368">
            <v>0</v>
          </cell>
          <cell r="E368">
            <v>0</v>
          </cell>
          <cell r="F368">
            <v>0</v>
          </cell>
          <cell r="G368">
            <v>0.2</v>
          </cell>
          <cell r="H368">
            <v>0</v>
          </cell>
          <cell r="I368">
            <v>0</v>
          </cell>
          <cell r="J368">
            <v>0</v>
          </cell>
          <cell r="K368">
            <v>0</v>
          </cell>
          <cell r="L368">
            <v>0</v>
          </cell>
          <cell r="M368">
            <v>0</v>
          </cell>
          <cell r="N368">
            <v>0</v>
          </cell>
          <cell r="O368">
            <v>0</v>
          </cell>
          <cell r="P368">
            <v>0</v>
          </cell>
          <cell r="Q368">
            <v>0</v>
          </cell>
          <cell r="R368">
            <v>0</v>
          </cell>
          <cell r="S368">
            <v>0</v>
          </cell>
          <cell r="T368">
            <v>1.96</v>
          </cell>
          <cell r="U368">
            <v>0</v>
          </cell>
          <cell r="V368">
            <v>0</v>
          </cell>
          <cell r="W368">
            <v>0</v>
          </cell>
          <cell r="X368">
            <v>9.2999999999999999E-2</v>
          </cell>
          <cell r="Y368">
            <v>3.33</v>
          </cell>
          <cell r="Z368">
            <v>0</v>
          </cell>
          <cell r="AA368">
            <v>0</v>
          </cell>
          <cell r="AB368">
            <v>0</v>
          </cell>
          <cell r="AC368">
            <v>0</v>
          </cell>
          <cell r="AD368">
            <v>0</v>
          </cell>
          <cell r="AE368">
            <v>0</v>
          </cell>
          <cell r="AF368">
            <v>0</v>
          </cell>
          <cell r="AG368">
            <v>0</v>
          </cell>
          <cell r="AH368">
            <v>5.5830000000000002</v>
          </cell>
          <cell r="AK368">
            <v>5.5830000000000002</v>
          </cell>
          <cell r="AM368">
            <v>5.5830000000000002</v>
          </cell>
          <cell r="AP368">
            <v>0</v>
          </cell>
        </row>
        <row r="369">
          <cell r="B369" t="str">
            <v>Munkedal</v>
          </cell>
          <cell r="C369">
            <v>0</v>
          </cell>
          <cell r="D369">
            <v>0</v>
          </cell>
          <cell r="E369">
            <v>0</v>
          </cell>
          <cell r="F369">
            <v>0</v>
          </cell>
          <cell r="G369">
            <v>0.2</v>
          </cell>
          <cell r="H369">
            <v>0</v>
          </cell>
          <cell r="I369">
            <v>0</v>
          </cell>
          <cell r="J369">
            <v>0</v>
          </cell>
          <cell r="K369">
            <v>0</v>
          </cell>
          <cell r="L369">
            <v>0</v>
          </cell>
          <cell r="M369">
            <v>0</v>
          </cell>
          <cell r="N369">
            <v>0</v>
          </cell>
          <cell r="O369">
            <v>0</v>
          </cell>
          <cell r="P369">
            <v>0</v>
          </cell>
          <cell r="Q369">
            <v>0</v>
          </cell>
          <cell r="R369">
            <v>0</v>
          </cell>
          <cell r="S369">
            <v>0</v>
          </cell>
          <cell r="T369">
            <v>2.5</v>
          </cell>
          <cell r="U369">
            <v>0</v>
          </cell>
          <cell r="V369">
            <v>0</v>
          </cell>
          <cell r="W369">
            <v>0</v>
          </cell>
          <cell r="X369">
            <v>0.14000000000000001</v>
          </cell>
          <cell r="Y369">
            <v>6.9</v>
          </cell>
          <cell r="Z369">
            <v>0</v>
          </cell>
          <cell r="AA369">
            <v>0</v>
          </cell>
          <cell r="AB369">
            <v>0</v>
          </cell>
          <cell r="AC369">
            <v>0</v>
          </cell>
          <cell r="AD369">
            <v>0</v>
          </cell>
          <cell r="AE369">
            <v>0</v>
          </cell>
          <cell r="AF369">
            <v>0</v>
          </cell>
          <cell r="AG369">
            <v>0</v>
          </cell>
          <cell r="AH369">
            <v>9.74</v>
          </cell>
          <cell r="AK369">
            <v>9.74</v>
          </cell>
          <cell r="AM369">
            <v>9.74</v>
          </cell>
          <cell r="AP369">
            <v>0</v>
          </cell>
        </row>
        <row r="370">
          <cell r="B370" t="str">
            <v>Uddevalla</v>
          </cell>
          <cell r="C370">
            <v>0</v>
          </cell>
          <cell r="D370">
            <v>164.05500000000001</v>
          </cell>
          <cell r="E370">
            <v>0</v>
          </cell>
          <cell r="F370">
            <v>0</v>
          </cell>
          <cell r="G370">
            <v>3.4</v>
          </cell>
          <cell r="H370">
            <v>0</v>
          </cell>
          <cell r="I370">
            <v>0.553006</v>
          </cell>
          <cell r="J370">
            <v>0</v>
          </cell>
          <cell r="K370">
            <v>0</v>
          </cell>
          <cell r="L370">
            <v>0</v>
          </cell>
          <cell r="M370">
            <v>7.0693900000000003</v>
          </cell>
          <cell r="N370">
            <v>0</v>
          </cell>
          <cell r="O370">
            <v>20.7988</v>
          </cell>
          <cell r="P370">
            <v>100.8</v>
          </cell>
          <cell r="Q370">
            <v>50.4</v>
          </cell>
          <cell r="R370">
            <v>0</v>
          </cell>
          <cell r="S370">
            <v>0</v>
          </cell>
          <cell r="T370">
            <v>47.774000000000001</v>
          </cell>
          <cell r="U370">
            <v>0</v>
          </cell>
          <cell r="V370">
            <v>0</v>
          </cell>
          <cell r="W370">
            <v>22.8</v>
          </cell>
          <cell r="X370">
            <v>12.0694</v>
          </cell>
          <cell r="Y370">
            <v>0</v>
          </cell>
          <cell r="Z370">
            <v>0</v>
          </cell>
          <cell r="AA370">
            <v>0</v>
          </cell>
          <cell r="AB370">
            <v>0</v>
          </cell>
          <cell r="AC370">
            <v>0</v>
          </cell>
          <cell r="AD370">
            <v>0</v>
          </cell>
          <cell r="AE370">
            <v>0</v>
          </cell>
          <cell r="AF370">
            <v>0.34367399999999998</v>
          </cell>
          <cell r="AG370">
            <v>0</v>
          </cell>
          <cell r="AH370">
            <v>379.66327000000001</v>
          </cell>
          <cell r="AK370">
            <v>322.19388000000004</v>
          </cell>
          <cell r="AM370">
            <v>322.19387999999998</v>
          </cell>
          <cell r="AP370">
            <v>0</v>
          </cell>
        </row>
        <row r="371">
          <cell r="B371" t="str">
            <v>Gällstad</v>
          </cell>
          <cell r="C371">
            <v>0</v>
          </cell>
          <cell r="D371">
            <v>0</v>
          </cell>
          <cell r="E371">
            <v>0</v>
          </cell>
          <cell r="F371">
            <v>0</v>
          </cell>
          <cell r="G371">
            <v>0</v>
          </cell>
          <cell r="H371">
            <v>0</v>
          </cell>
          <cell r="I371">
            <v>5.9400000000000001E-2</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3.1E-2</v>
          </cell>
          <cell r="Y371">
            <v>0</v>
          </cell>
          <cell r="Z371">
            <v>2.7326999999999999</v>
          </cell>
          <cell r="AA371">
            <v>0</v>
          </cell>
          <cell r="AB371">
            <v>0</v>
          </cell>
          <cell r="AC371">
            <v>0</v>
          </cell>
          <cell r="AD371">
            <v>0</v>
          </cell>
          <cell r="AE371">
            <v>0</v>
          </cell>
          <cell r="AF371">
            <v>0</v>
          </cell>
          <cell r="AG371">
            <v>0</v>
          </cell>
          <cell r="AH371">
            <v>2.8230999999999997</v>
          </cell>
          <cell r="AK371">
            <v>2.8230999999999997</v>
          </cell>
          <cell r="AM371">
            <v>2.8231000000000002</v>
          </cell>
          <cell r="AP371">
            <v>0</v>
          </cell>
        </row>
        <row r="372">
          <cell r="B372" t="str">
            <v>Ulricehamn</v>
          </cell>
          <cell r="C372">
            <v>0</v>
          </cell>
          <cell r="D372">
            <v>0</v>
          </cell>
          <cell r="E372">
            <v>0</v>
          </cell>
          <cell r="F372">
            <v>0</v>
          </cell>
          <cell r="G372">
            <v>0</v>
          </cell>
          <cell r="H372">
            <v>0</v>
          </cell>
          <cell r="I372">
            <v>0.77333300000000005</v>
          </cell>
          <cell r="J372">
            <v>0</v>
          </cell>
          <cell r="K372">
            <v>0</v>
          </cell>
          <cell r="L372">
            <v>0</v>
          </cell>
          <cell r="M372">
            <v>0</v>
          </cell>
          <cell r="N372">
            <v>0</v>
          </cell>
          <cell r="O372">
            <v>0</v>
          </cell>
          <cell r="P372">
            <v>0</v>
          </cell>
          <cell r="Q372">
            <v>0</v>
          </cell>
          <cell r="R372">
            <v>34.9</v>
          </cell>
          <cell r="S372">
            <v>0</v>
          </cell>
          <cell r="T372">
            <v>0</v>
          </cell>
          <cell r="U372">
            <v>0</v>
          </cell>
          <cell r="V372">
            <v>0</v>
          </cell>
          <cell r="W372">
            <v>0</v>
          </cell>
          <cell r="X372">
            <v>0.65800000000000003</v>
          </cell>
          <cell r="Y372">
            <v>0</v>
          </cell>
          <cell r="Z372">
            <v>3.9580000000000002</v>
          </cell>
          <cell r="AA372">
            <v>0</v>
          </cell>
          <cell r="AB372">
            <v>0</v>
          </cell>
          <cell r="AC372">
            <v>0</v>
          </cell>
          <cell r="AD372">
            <v>0</v>
          </cell>
          <cell r="AE372">
            <v>0</v>
          </cell>
          <cell r="AF372">
            <v>0</v>
          </cell>
          <cell r="AG372">
            <v>19.1433</v>
          </cell>
          <cell r="AH372">
            <v>59.432632999999996</v>
          </cell>
          <cell r="AK372">
            <v>59.432632999999996</v>
          </cell>
          <cell r="AM372">
            <v>59.432633000000003</v>
          </cell>
          <cell r="AP372">
            <v>0</v>
          </cell>
        </row>
        <row r="373">
          <cell r="B373" t="str">
            <v>Bjurholm</v>
          </cell>
          <cell r="C373">
            <v>0</v>
          </cell>
          <cell r="D373">
            <v>0</v>
          </cell>
          <cell r="E373">
            <v>0</v>
          </cell>
          <cell r="F373">
            <v>0</v>
          </cell>
          <cell r="G373">
            <v>0</v>
          </cell>
          <cell r="H373">
            <v>0</v>
          </cell>
          <cell r="I373">
            <v>1.5</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0.154</v>
          </cell>
          <cell r="Y373">
            <v>0</v>
          </cell>
          <cell r="Z373">
            <v>8.1</v>
          </cell>
          <cell r="AA373">
            <v>0</v>
          </cell>
          <cell r="AB373">
            <v>0</v>
          </cell>
          <cell r="AC373">
            <v>0</v>
          </cell>
          <cell r="AD373">
            <v>0</v>
          </cell>
          <cell r="AE373">
            <v>0</v>
          </cell>
          <cell r="AF373">
            <v>0</v>
          </cell>
          <cell r="AG373">
            <v>0</v>
          </cell>
          <cell r="AH373">
            <v>9.7539999999999996</v>
          </cell>
          <cell r="AK373">
            <v>9.7539999999999996</v>
          </cell>
          <cell r="AM373">
            <v>9.7539999999999996</v>
          </cell>
          <cell r="AP373">
            <v>0</v>
          </cell>
        </row>
        <row r="374">
          <cell r="B374" t="str">
            <v>Holmsund</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K374">
            <v>0</v>
          </cell>
          <cell r="AM374">
            <v>0</v>
          </cell>
          <cell r="AP374">
            <v>0</v>
          </cell>
        </row>
        <row r="375">
          <cell r="B375" t="str">
            <v>Hörnefors</v>
          </cell>
          <cell r="C375">
            <v>0</v>
          </cell>
          <cell r="D375">
            <v>0</v>
          </cell>
          <cell r="E375">
            <v>0</v>
          </cell>
          <cell r="F375">
            <v>0</v>
          </cell>
          <cell r="G375">
            <v>0</v>
          </cell>
          <cell r="H375">
            <v>0</v>
          </cell>
          <cell r="I375">
            <v>0.19</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0.20399999999999999</v>
          </cell>
          <cell r="Y375">
            <v>0</v>
          </cell>
          <cell r="Z375">
            <v>11.5</v>
          </cell>
          <cell r="AA375">
            <v>0</v>
          </cell>
          <cell r="AB375">
            <v>0</v>
          </cell>
          <cell r="AC375">
            <v>0</v>
          </cell>
          <cell r="AD375">
            <v>0</v>
          </cell>
          <cell r="AE375">
            <v>0</v>
          </cell>
          <cell r="AF375">
            <v>0</v>
          </cell>
          <cell r="AG375">
            <v>0</v>
          </cell>
          <cell r="AH375">
            <v>11.894</v>
          </cell>
          <cell r="AK375">
            <v>11.894</v>
          </cell>
          <cell r="AM375">
            <v>11.894</v>
          </cell>
          <cell r="AP375">
            <v>0</v>
          </cell>
        </row>
        <row r="376">
          <cell r="B376" t="str">
            <v>Sävar</v>
          </cell>
          <cell r="C376">
            <v>0</v>
          </cell>
          <cell r="D376">
            <v>0</v>
          </cell>
          <cell r="E376">
            <v>0</v>
          </cell>
          <cell r="F376">
            <v>0</v>
          </cell>
          <cell r="G376">
            <v>0</v>
          </cell>
          <cell r="H376">
            <v>0</v>
          </cell>
          <cell r="I376">
            <v>0.185</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5.3999999999999999E-2</v>
          </cell>
          <cell r="Y376">
            <v>0</v>
          </cell>
          <cell r="Z376">
            <v>0</v>
          </cell>
          <cell r="AA376">
            <v>0</v>
          </cell>
          <cell r="AB376">
            <v>0</v>
          </cell>
          <cell r="AC376">
            <v>0</v>
          </cell>
          <cell r="AD376">
            <v>0</v>
          </cell>
          <cell r="AE376">
            <v>0</v>
          </cell>
          <cell r="AF376">
            <v>0</v>
          </cell>
          <cell r="AG376">
            <v>10.7882</v>
          </cell>
          <cell r="AH376">
            <v>11.027200000000001</v>
          </cell>
          <cell r="AK376">
            <v>11.027200000000001</v>
          </cell>
          <cell r="AM376">
            <v>11.027200000000001</v>
          </cell>
          <cell r="AP376">
            <v>0</v>
          </cell>
        </row>
        <row r="377">
          <cell r="B377" t="str">
            <v>Umeå</v>
          </cell>
          <cell r="C377">
            <v>0</v>
          </cell>
          <cell r="D377">
            <v>239.5</v>
          </cell>
          <cell r="E377">
            <v>0</v>
          </cell>
          <cell r="F377">
            <v>91.308999999999997</v>
          </cell>
          <cell r="G377">
            <v>0</v>
          </cell>
          <cell r="H377">
            <v>7.1710000000000003</v>
          </cell>
          <cell r="I377">
            <v>27.038</v>
          </cell>
          <cell r="J377">
            <v>0</v>
          </cell>
          <cell r="K377">
            <v>0</v>
          </cell>
          <cell r="L377">
            <v>72.691400000000002</v>
          </cell>
          <cell r="M377">
            <v>22.6</v>
          </cell>
          <cell r="N377">
            <v>0</v>
          </cell>
          <cell r="O377">
            <v>87.266999999999996</v>
          </cell>
          <cell r="P377">
            <v>357.58800000000002</v>
          </cell>
          <cell r="Q377">
            <v>178.79400000000001</v>
          </cell>
          <cell r="R377">
            <v>0</v>
          </cell>
          <cell r="S377">
            <v>43</v>
          </cell>
          <cell r="T377">
            <v>94.863</v>
          </cell>
          <cell r="U377">
            <v>0</v>
          </cell>
          <cell r="V377">
            <v>0</v>
          </cell>
          <cell r="W377">
            <v>22.515000000000001</v>
          </cell>
          <cell r="X377">
            <v>35.203000000000003</v>
          </cell>
          <cell r="Y377">
            <v>0</v>
          </cell>
          <cell r="Z377">
            <v>12.5</v>
          </cell>
          <cell r="AA377">
            <v>0</v>
          </cell>
          <cell r="AB377">
            <v>13.5</v>
          </cell>
          <cell r="AC377">
            <v>26.946999999999999</v>
          </cell>
          <cell r="AD377">
            <v>0</v>
          </cell>
          <cell r="AE377">
            <v>0</v>
          </cell>
          <cell r="AF377">
            <v>0</v>
          </cell>
          <cell r="AG377">
            <v>0</v>
          </cell>
          <cell r="AH377">
            <v>1153.6923999999999</v>
          </cell>
          <cell r="AK377">
            <v>952.2983999999999</v>
          </cell>
          <cell r="AM377">
            <v>952.29840000000002</v>
          </cell>
          <cell r="AP377">
            <v>0</v>
          </cell>
        </row>
        <row r="378">
          <cell r="B378" t="str">
            <v>Skillingaryd</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K378">
            <v>0</v>
          </cell>
          <cell r="AM378">
            <v>0</v>
          </cell>
          <cell r="AP378">
            <v>0</v>
          </cell>
        </row>
        <row r="379">
          <cell r="B379" t="str">
            <v>Vaggeryd</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K379">
            <v>0</v>
          </cell>
          <cell r="AM379">
            <v>0</v>
          </cell>
          <cell r="AP379">
            <v>0</v>
          </cell>
        </row>
        <row r="380">
          <cell r="B380" t="str">
            <v>Vara</v>
          </cell>
          <cell r="C380">
            <v>0</v>
          </cell>
          <cell r="D380">
            <v>0</v>
          </cell>
          <cell r="E380">
            <v>0</v>
          </cell>
          <cell r="F380">
            <v>0.45</v>
          </cell>
          <cell r="G380">
            <v>0</v>
          </cell>
          <cell r="H380">
            <v>0</v>
          </cell>
          <cell r="I380">
            <v>0.06</v>
          </cell>
          <cell r="J380">
            <v>0</v>
          </cell>
          <cell r="K380">
            <v>0</v>
          </cell>
          <cell r="L380">
            <v>5.0999999999999996</v>
          </cell>
          <cell r="M380">
            <v>0</v>
          </cell>
          <cell r="N380">
            <v>0</v>
          </cell>
          <cell r="O380">
            <v>0</v>
          </cell>
          <cell r="P380">
            <v>0</v>
          </cell>
          <cell r="Q380">
            <v>0</v>
          </cell>
          <cell r="R380">
            <v>0</v>
          </cell>
          <cell r="S380">
            <v>3.7</v>
          </cell>
          <cell r="T380">
            <v>24.7</v>
          </cell>
          <cell r="U380">
            <v>0</v>
          </cell>
          <cell r="V380">
            <v>0</v>
          </cell>
          <cell r="W380">
            <v>0</v>
          </cell>
          <cell r="X380">
            <v>0.65</v>
          </cell>
          <cell r="Y380">
            <v>0</v>
          </cell>
          <cell r="Z380">
            <v>0</v>
          </cell>
          <cell r="AA380">
            <v>0</v>
          </cell>
          <cell r="AB380">
            <v>0</v>
          </cell>
          <cell r="AC380">
            <v>0</v>
          </cell>
          <cell r="AD380">
            <v>0</v>
          </cell>
          <cell r="AE380">
            <v>0</v>
          </cell>
          <cell r="AF380">
            <v>0</v>
          </cell>
          <cell r="AG380">
            <v>0.50058800000000003</v>
          </cell>
          <cell r="AH380">
            <v>35.160587999999997</v>
          </cell>
          <cell r="AK380">
            <v>35.160587999999997</v>
          </cell>
          <cell r="AM380">
            <v>35.160587999999997</v>
          </cell>
          <cell r="AP380">
            <v>0</v>
          </cell>
        </row>
        <row r="381">
          <cell r="B381" t="str">
            <v>Träslövsläge</v>
          </cell>
          <cell r="C381">
            <v>0</v>
          </cell>
          <cell r="D381">
            <v>0</v>
          </cell>
          <cell r="E381">
            <v>0</v>
          </cell>
          <cell r="F381">
            <v>0</v>
          </cell>
          <cell r="G381">
            <v>0</v>
          </cell>
          <cell r="H381">
            <v>0</v>
          </cell>
          <cell r="I381">
            <v>0.39</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0.04</v>
          </cell>
          <cell r="Y381">
            <v>0</v>
          </cell>
          <cell r="Z381">
            <v>1.49</v>
          </cell>
          <cell r="AA381">
            <v>0</v>
          </cell>
          <cell r="AB381">
            <v>0</v>
          </cell>
          <cell r="AC381">
            <v>0</v>
          </cell>
          <cell r="AD381">
            <v>0</v>
          </cell>
          <cell r="AE381">
            <v>0</v>
          </cell>
          <cell r="AF381">
            <v>0</v>
          </cell>
          <cell r="AG381">
            <v>0</v>
          </cell>
          <cell r="AH381">
            <v>1.92</v>
          </cell>
          <cell r="AK381">
            <v>1.92</v>
          </cell>
          <cell r="AM381">
            <v>1.92</v>
          </cell>
          <cell r="AP381">
            <v>0</v>
          </cell>
        </row>
        <row r="382">
          <cell r="B382" t="str">
            <v>Tvååker (Närv)</v>
          </cell>
          <cell r="C382">
            <v>0</v>
          </cell>
          <cell r="D382">
            <v>0</v>
          </cell>
          <cell r="E382">
            <v>0</v>
          </cell>
          <cell r="F382">
            <v>0</v>
          </cell>
          <cell r="G382">
            <v>0</v>
          </cell>
          <cell r="H382">
            <v>0.42</v>
          </cell>
          <cell r="I382">
            <v>0.24</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8.6999999999999994E-2</v>
          </cell>
          <cell r="Y382">
            <v>5.04</v>
          </cell>
          <cell r="Z382">
            <v>0</v>
          </cell>
          <cell r="AA382">
            <v>0</v>
          </cell>
          <cell r="AB382">
            <v>0</v>
          </cell>
          <cell r="AC382">
            <v>0</v>
          </cell>
          <cell r="AD382">
            <v>0</v>
          </cell>
          <cell r="AE382">
            <v>0</v>
          </cell>
          <cell r="AF382">
            <v>0</v>
          </cell>
          <cell r="AG382">
            <v>0</v>
          </cell>
          <cell r="AH382">
            <v>5.7869999999999999</v>
          </cell>
          <cell r="AK382">
            <v>5.7869999999999999</v>
          </cell>
          <cell r="AM382">
            <v>5.7869999999999999</v>
          </cell>
          <cell r="AP382">
            <v>0</v>
          </cell>
        </row>
        <row r="383">
          <cell r="B383" t="str">
            <v>Varberg (Fjv)</v>
          </cell>
          <cell r="C383">
            <v>0</v>
          </cell>
          <cell r="D383">
            <v>0</v>
          </cell>
          <cell r="E383">
            <v>0</v>
          </cell>
          <cell r="F383">
            <v>0</v>
          </cell>
          <cell r="G383">
            <v>1.6</v>
          </cell>
          <cell r="H383">
            <v>0</v>
          </cell>
          <cell r="I383">
            <v>0</v>
          </cell>
          <cell r="J383">
            <v>0</v>
          </cell>
          <cell r="K383">
            <v>0</v>
          </cell>
          <cell r="L383">
            <v>0</v>
          </cell>
          <cell r="M383">
            <v>0</v>
          </cell>
          <cell r="N383">
            <v>3.9180000000000001</v>
          </cell>
          <cell r="O383">
            <v>0</v>
          </cell>
          <cell r="P383">
            <v>0</v>
          </cell>
          <cell r="Q383">
            <v>0</v>
          </cell>
          <cell r="R383">
            <v>118.35</v>
          </cell>
          <cell r="S383">
            <v>0</v>
          </cell>
          <cell r="T383">
            <v>47.128999999999998</v>
          </cell>
          <cell r="U383">
            <v>0</v>
          </cell>
          <cell r="V383">
            <v>0</v>
          </cell>
          <cell r="W383">
            <v>0</v>
          </cell>
          <cell r="X383">
            <v>2.8</v>
          </cell>
          <cell r="Y383">
            <v>0</v>
          </cell>
          <cell r="Z383">
            <v>0</v>
          </cell>
          <cell r="AA383">
            <v>0</v>
          </cell>
          <cell r="AB383">
            <v>0</v>
          </cell>
          <cell r="AC383">
            <v>0</v>
          </cell>
          <cell r="AD383">
            <v>0</v>
          </cell>
          <cell r="AE383">
            <v>0</v>
          </cell>
          <cell r="AF383">
            <v>0</v>
          </cell>
          <cell r="AG383">
            <v>4.9684200000000001</v>
          </cell>
          <cell r="AH383">
            <v>178.76542000000001</v>
          </cell>
          <cell r="AK383">
            <v>178.76542000000001</v>
          </cell>
          <cell r="AM383">
            <v>178.76542000000001</v>
          </cell>
          <cell r="AP383">
            <v>0</v>
          </cell>
        </row>
        <row r="384">
          <cell r="B384" t="str">
            <v>Veddige</v>
          </cell>
          <cell r="C384">
            <v>0</v>
          </cell>
          <cell r="D384">
            <v>0</v>
          </cell>
          <cell r="E384">
            <v>0</v>
          </cell>
          <cell r="F384">
            <v>0</v>
          </cell>
          <cell r="G384">
            <v>0</v>
          </cell>
          <cell r="H384">
            <v>0</v>
          </cell>
          <cell r="I384">
            <v>0.65</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9.9000000000000005E-2</v>
          </cell>
          <cell r="Y384">
            <v>4.1500000000000004</v>
          </cell>
          <cell r="Z384">
            <v>0</v>
          </cell>
          <cell r="AA384">
            <v>0</v>
          </cell>
          <cell r="AB384">
            <v>0</v>
          </cell>
          <cell r="AC384">
            <v>0</v>
          </cell>
          <cell r="AD384">
            <v>0</v>
          </cell>
          <cell r="AE384">
            <v>0</v>
          </cell>
          <cell r="AF384">
            <v>0</v>
          </cell>
          <cell r="AG384">
            <v>0</v>
          </cell>
          <cell r="AH384">
            <v>4.899</v>
          </cell>
          <cell r="AK384">
            <v>4.899</v>
          </cell>
          <cell r="AM384">
            <v>4.8990000000000009</v>
          </cell>
          <cell r="AP384">
            <v>0</v>
          </cell>
        </row>
        <row r="385">
          <cell r="B385" t="str">
            <v>Askersund</v>
          </cell>
          <cell r="C385">
            <v>0</v>
          </cell>
          <cell r="D385">
            <v>0</v>
          </cell>
          <cell r="E385">
            <v>0</v>
          </cell>
          <cell r="F385">
            <v>10.7</v>
          </cell>
          <cell r="G385">
            <v>0</v>
          </cell>
          <cell r="H385">
            <v>0</v>
          </cell>
          <cell r="I385">
            <v>0.86499999999999999</v>
          </cell>
          <cell r="J385">
            <v>0</v>
          </cell>
          <cell r="K385">
            <v>0</v>
          </cell>
          <cell r="L385">
            <v>0</v>
          </cell>
          <cell r="M385">
            <v>0</v>
          </cell>
          <cell r="N385">
            <v>0</v>
          </cell>
          <cell r="O385">
            <v>0</v>
          </cell>
          <cell r="P385">
            <v>0</v>
          </cell>
          <cell r="Q385">
            <v>0</v>
          </cell>
          <cell r="R385">
            <v>0</v>
          </cell>
          <cell r="S385">
            <v>0</v>
          </cell>
          <cell r="T385">
            <v>9.9499999999999993</v>
          </cell>
          <cell r="U385">
            <v>0</v>
          </cell>
          <cell r="V385">
            <v>0</v>
          </cell>
          <cell r="W385">
            <v>0</v>
          </cell>
          <cell r="X385">
            <v>0.58499999999999996</v>
          </cell>
          <cell r="Y385">
            <v>0</v>
          </cell>
          <cell r="Z385">
            <v>0</v>
          </cell>
          <cell r="AA385">
            <v>0</v>
          </cell>
          <cell r="AB385">
            <v>0</v>
          </cell>
          <cell r="AC385">
            <v>0</v>
          </cell>
          <cell r="AD385">
            <v>0</v>
          </cell>
          <cell r="AE385">
            <v>0</v>
          </cell>
          <cell r="AF385">
            <v>0</v>
          </cell>
          <cell r="AG385">
            <v>0</v>
          </cell>
          <cell r="AH385">
            <v>22.1</v>
          </cell>
          <cell r="AK385">
            <v>22.1</v>
          </cell>
          <cell r="AM385">
            <v>22.1</v>
          </cell>
          <cell r="AP385">
            <v>0</v>
          </cell>
        </row>
        <row r="386">
          <cell r="B386" t="str">
            <v>Drefviken</v>
          </cell>
          <cell r="C386">
            <v>0</v>
          </cell>
          <cell r="D386">
            <v>0</v>
          </cell>
          <cell r="E386">
            <v>0</v>
          </cell>
          <cell r="F386">
            <v>0</v>
          </cell>
          <cell r="G386">
            <v>11.3864</v>
          </cell>
          <cell r="H386">
            <v>0</v>
          </cell>
          <cell r="I386">
            <v>0</v>
          </cell>
          <cell r="J386">
            <v>0</v>
          </cell>
          <cell r="K386">
            <v>0</v>
          </cell>
          <cell r="L386">
            <v>0</v>
          </cell>
          <cell r="M386">
            <v>7.2321299999999997</v>
          </cell>
          <cell r="N386">
            <v>0</v>
          </cell>
          <cell r="O386">
            <v>239.935</v>
          </cell>
          <cell r="P386">
            <v>0</v>
          </cell>
          <cell r="Q386">
            <v>0</v>
          </cell>
          <cell r="R386">
            <v>0</v>
          </cell>
          <cell r="S386">
            <v>0</v>
          </cell>
          <cell r="T386">
            <v>0</v>
          </cell>
          <cell r="U386">
            <v>0</v>
          </cell>
          <cell r="V386">
            <v>13.6</v>
          </cell>
          <cell r="W386">
            <v>0</v>
          </cell>
          <cell r="X386">
            <v>21.5321</v>
          </cell>
          <cell r="Y386">
            <v>268.89999999999998</v>
          </cell>
          <cell r="Z386">
            <v>0</v>
          </cell>
          <cell r="AA386">
            <v>0</v>
          </cell>
          <cell r="AB386">
            <v>0</v>
          </cell>
          <cell r="AC386">
            <v>0</v>
          </cell>
          <cell r="AD386">
            <v>0</v>
          </cell>
          <cell r="AE386">
            <v>0</v>
          </cell>
          <cell r="AF386">
            <v>0</v>
          </cell>
          <cell r="AG386">
            <v>0</v>
          </cell>
          <cell r="AH386">
            <v>562.58563000000004</v>
          </cell>
          <cell r="AK386">
            <v>555.35350000000005</v>
          </cell>
          <cell r="AM386">
            <v>555.35349999999994</v>
          </cell>
          <cell r="AP386">
            <v>0</v>
          </cell>
        </row>
        <row r="387">
          <cell r="B387" t="str">
            <v>Gustavsberg</v>
          </cell>
          <cell r="C387">
            <v>0</v>
          </cell>
          <cell r="D387">
            <v>0</v>
          </cell>
          <cell r="E387">
            <v>0</v>
          </cell>
          <cell r="F387">
            <v>0</v>
          </cell>
          <cell r="G387">
            <v>11.6</v>
          </cell>
          <cell r="H387">
            <v>0</v>
          </cell>
          <cell r="I387">
            <v>0.3</v>
          </cell>
          <cell r="J387">
            <v>0</v>
          </cell>
          <cell r="K387">
            <v>0</v>
          </cell>
          <cell r="L387">
            <v>0</v>
          </cell>
          <cell r="M387">
            <v>0</v>
          </cell>
          <cell r="N387">
            <v>0</v>
          </cell>
          <cell r="O387">
            <v>0</v>
          </cell>
          <cell r="P387">
            <v>18</v>
          </cell>
          <cell r="Q387">
            <v>9</v>
          </cell>
          <cell r="R387">
            <v>0</v>
          </cell>
          <cell r="S387">
            <v>0</v>
          </cell>
          <cell r="T387">
            <v>35.200000000000003</v>
          </cell>
          <cell r="U387">
            <v>0</v>
          </cell>
          <cell r="V387">
            <v>0</v>
          </cell>
          <cell r="W387">
            <v>0</v>
          </cell>
          <cell r="X387">
            <v>4.5999999999999996</v>
          </cell>
          <cell r="Y387">
            <v>0</v>
          </cell>
          <cell r="Z387">
            <v>3.8</v>
          </cell>
          <cell r="AA387">
            <v>0</v>
          </cell>
          <cell r="AB387">
            <v>0</v>
          </cell>
          <cell r="AC387">
            <v>0</v>
          </cell>
          <cell r="AD387">
            <v>0</v>
          </cell>
          <cell r="AE387">
            <v>1.2</v>
          </cell>
          <cell r="AF387">
            <v>10.4</v>
          </cell>
          <cell r="AG387">
            <v>0</v>
          </cell>
          <cell r="AH387">
            <v>85.1</v>
          </cell>
          <cell r="AK387">
            <v>76.099999999999994</v>
          </cell>
          <cell r="AM387">
            <v>76.099999999999994</v>
          </cell>
          <cell r="AP387">
            <v>0</v>
          </cell>
        </row>
        <row r="388">
          <cell r="B388" t="str">
            <v>Haparanda</v>
          </cell>
          <cell r="C388">
            <v>0</v>
          </cell>
          <cell r="D388">
            <v>0</v>
          </cell>
          <cell r="E388">
            <v>0</v>
          </cell>
          <cell r="F388">
            <v>0</v>
          </cell>
          <cell r="G388">
            <v>1.5</v>
          </cell>
          <cell r="H388">
            <v>0</v>
          </cell>
          <cell r="I388">
            <v>2.2727300000000001</v>
          </cell>
          <cell r="J388">
            <v>0</v>
          </cell>
          <cell r="K388">
            <v>0</v>
          </cell>
          <cell r="L388">
            <v>0</v>
          </cell>
          <cell r="M388">
            <v>0</v>
          </cell>
          <cell r="N388">
            <v>0</v>
          </cell>
          <cell r="O388">
            <v>0</v>
          </cell>
          <cell r="P388">
            <v>0</v>
          </cell>
          <cell r="Q388">
            <v>0</v>
          </cell>
          <cell r="R388">
            <v>0</v>
          </cell>
          <cell r="S388">
            <v>0</v>
          </cell>
          <cell r="T388">
            <v>7.7</v>
          </cell>
          <cell r="U388">
            <v>0</v>
          </cell>
          <cell r="V388">
            <v>0</v>
          </cell>
          <cell r="W388">
            <v>62.209099999999999</v>
          </cell>
          <cell r="X388">
            <v>0.42</v>
          </cell>
          <cell r="Y388">
            <v>0</v>
          </cell>
          <cell r="Z388">
            <v>3.2</v>
          </cell>
          <cell r="AA388">
            <v>0</v>
          </cell>
          <cell r="AB388">
            <v>0</v>
          </cell>
          <cell r="AC388">
            <v>0</v>
          </cell>
          <cell r="AD388">
            <v>0</v>
          </cell>
          <cell r="AE388">
            <v>0</v>
          </cell>
          <cell r="AF388">
            <v>0</v>
          </cell>
          <cell r="AG388">
            <v>0</v>
          </cell>
          <cell r="AH388">
            <v>77.30183000000001</v>
          </cell>
          <cell r="AK388">
            <v>77.30183000000001</v>
          </cell>
          <cell r="AM388">
            <v>77.30183000000001</v>
          </cell>
          <cell r="AP388">
            <v>0</v>
          </cell>
        </row>
        <row r="389">
          <cell r="B389" t="str">
            <v>Kalix</v>
          </cell>
          <cell r="C389">
            <v>0</v>
          </cell>
          <cell r="D389">
            <v>0</v>
          </cell>
          <cell r="E389">
            <v>0</v>
          </cell>
          <cell r="F389">
            <v>103.9</v>
          </cell>
          <cell r="G389">
            <v>0</v>
          </cell>
          <cell r="H389">
            <v>0.7</v>
          </cell>
          <cell r="I389">
            <v>1.4</v>
          </cell>
          <cell r="J389">
            <v>5</v>
          </cell>
          <cell r="K389">
            <v>0</v>
          </cell>
          <cell r="L389">
            <v>0</v>
          </cell>
          <cell r="M389">
            <v>0</v>
          </cell>
          <cell r="N389">
            <v>0</v>
          </cell>
          <cell r="O389">
            <v>11.2</v>
          </cell>
          <cell r="P389">
            <v>18.399999999999999</v>
          </cell>
          <cell r="Q389">
            <v>9.1999999999999993</v>
          </cell>
          <cell r="R389">
            <v>0</v>
          </cell>
          <cell r="S389">
            <v>0</v>
          </cell>
          <cell r="T389">
            <v>0</v>
          </cell>
          <cell r="U389">
            <v>0</v>
          </cell>
          <cell r="V389">
            <v>0</v>
          </cell>
          <cell r="W389">
            <v>0</v>
          </cell>
          <cell r="X389">
            <v>2.7</v>
          </cell>
          <cell r="Y389">
            <v>0</v>
          </cell>
          <cell r="Z389">
            <v>0</v>
          </cell>
          <cell r="AA389">
            <v>0</v>
          </cell>
          <cell r="AB389">
            <v>0</v>
          </cell>
          <cell r="AC389">
            <v>0</v>
          </cell>
          <cell r="AD389">
            <v>0</v>
          </cell>
          <cell r="AE389">
            <v>0</v>
          </cell>
          <cell r="AF389">
            <v>0</v>
          </cell>
          <cell r="AG389">
            <v>0</v>
          </cell>
          <cell r="AH389">
            <v>143.30000000000001</v>
          </cell>
          <cell r="AK389">
            <v>134.10000000000002</v>
          </cell>
          <cell r="AM389">
            <v>134.1</v>
          </cell>
          <cell r="AP389">
            <v>0</v>
          </cell>
        </row>
        <row r="390">
          <cell r="B390" t="str">
            <v>Knivsta</v>
          </cell>
          <cell r="C390">
            <v>0</v>
          </cell>
          <cell r="D390">
            <v>0</v>
          </cell>
          <cell r="E390">
            <v>0</v>
          </cell>
          <cell r="F390">
            <v>7.2</v>
          </cell>
          <cell r="G390">
            <v>0</v>
          </cell>
          <cell r="H390">
            <v>0</v>
          </cell>
          <cell r="I390">
            <v>2.6</v>
          </cell>
          <cell r="J390">
            <v>0</v>
          </cell>
          <cell r="K390">
            <v>0</v>
          </cell>
          <cell r="L390">
            <v>49.7</v>
          </cell>
          <cell r="M390">
            <v>0</v>
          </cell>
          <cell r="N390">
            <v>0</v>
          </cell>
          <cell r="O390">
            <v>0</v>
          </cell>
          <cell r="P390">
            <v>0</v>
          </cell>
          <cell r="Q390">
            <v>0</v>
          </cell>
          <cell r="R390">
            <v>0</v>
          </cell>
          <cell r="S390">
            <v>0</v>
          </cell>
          <cell r="T390">
            <v>12.9</v>
          </cell>
          <cell r="U390">
            <v>0</v>
          </cell>
          <cell r="V390">
            <v>0</v>
          </cell>
          <cell r="W390">
            <v>0</v>
          </cell>
          <cell r="X390">
            <v>1.9</v>
          </cell>
          <cell r="Y390">
            <v>0</v>
          </cell>
          <cell r="Z390">
            <v>0</v>
          </cell>
          <cell r="AA390">
            <v>0</v>
          </cell>
          <cell r="AB390">
            <v>0</v>
          </cell>
          <cell r="AC390">
            <v>0</v>
          </cell>
          <cell r="AD390">
            <v>0</v>
          </cell>
          <cell r="AE390">
            <v>0</v>
          </cell>
          <cell r="AF390">
            <v>0</v>
          </cell>
          <cell r="AG390">
            <v>0</v>
          </cell>
          <cell r="AH390">
            <v>74.300000000000011</v>
          </cell>
          <cell r="AK390">
            <v>74.300000000000011</v>
          </cell>
          <cell r="AM390">
            <v>74.300000000000011</v>
          </cell>
          <cell r="AP390">
            <v>0</v>
          </cell>
        </row>
        <row r="391">
          <cell r="B391" t="str">
            <v>Motala</v>
          </cell>
          <cell r="C391">
            <v>0</v>
          </cell>
          <cell r="D391">
            <v>0</v>
          </cell>
          <cell r="E391">
            <v>0</v>
          </cell>
          <cell r="F391">
            <v>31.474699999999999</v>
          </cell>
          <cell r="G391">
            <v>0</v>
          </cell>
          <cell r="H391">
            <v>0</v>
          </cell>
          <cell r="I391">
            <v>0.84599999999999997</v>
          </cell>
          <cell r="J391">
            <v>0</v>
          </cell>
          <cell r="K391">
            <v>3.0950000000000002</v>
          </cell>
          <cell r="L391">
            <v>86.165400000000005</v>
          </cell>
          <cell r="M391">
            <v>1.5156000000000001</v>
          </cell>
          <cell r="N391">
            <v>0</v>
          </cell>
          <cell r="O391">
            <v>0</v>
          </cell>
          <cell r="P391">
            <v>74.007999999999996</v>
          </cell>
          <cell r="Q391">
            <v>37.003999999999998</v>
          </cell>
          <cell r="R391">
            <v>0</v>
          </cell>
          <cell r="S391">
            <v>14.818099999999999</v>
          </cell>
          <cell r="T391">
            <v>11.1136</v>
          </cell>
          <cell r="U391">
            <v>0</v>
          </cell>
          <cell r="V391">
            <v>0</v>
          </cell>
          <cell r="W391">
            <v>0</v>
          </cell>
          <cell r="X391">
            <v>7.9156000000000004</v>
          </cell>
          <cell r="Y391">
            <v>0</v>
          </cell>
          <cell r="Z391">
            <v>0</v>
          </cell>
          <cell r="AA391">
            <v>0</v>
          </cell>
          <cell r="AB391">
            <v>0</v>
          </cell>
          <cell r="AC391">
            <v>0</v>
          </cell>
          <cell r="AD391">
            <v>0</v>
          </cell>
          <cell r="AE391">
            <v>0</v>
          </cell>
          <cell r="AF391">
            <v>0</v>
          </cell>
          <cell r="AG391">
            <v>0</v>
          </cell>
          <cell r="AH391">
            <v>230.95199999999997</v>
          </cell>
          <cell r="AK391">
            <v>192.43239999999997</v>
          </cell>
          <cell r="AM391">
            <v>192.4324</v>
          </cell>
          <cell r="AP391">
            <v>0</v>
          </cell>
        </row>
        <row r="392">
          <cell r="B392" t="str">
            <v>Nyköping</v>
          </cell>
          <cell r="C392">
            <v>0</v>
          </cell>
          <cell r="D392">
            <v>0</v>
          </cell>
          <cell r="E392">
            <v>0</v>
          </cell>
          <cell r="F392">
            <v>0.530837</v>
          </cell>
          <cell r="G392">
            <v>0</v>
          </cell>
          <cell r="H392">
            <v>0</v>
          </cell>
          <cell r="I392">
            <v>0</v>
          </cell>
          <cell r="J392">
            <v>9.4067799999999995</v>
          </cell>
          <cell r="K392">
            <v>0</v>
          </cell>
          <cell r="L392">
            <v>72.357399999999998</v>
          </cell>
          <cell r="M392">
            <v>8.8323400000000003</v>
          </cell>
          <cell r="N392">
            <v>0</v>
          </cell>
          <cell r="O392">
            <v>196.46799999999999</v>
          </cell>
          <cell r="P392">
            <v>99.965999999999994</v>
          </cell>
          <cell r="Q392">
            <v>49.982999999999997</v>
          </cell>
          <cell r="R392">
            <v>0</v>
          </cell>
          <cell r="S392">
            <v>0</v>
          </cell>
          <cell r="T392">
            <v>0</v>
          </cell>
          <cell r="U392">
            <v>0</v>
          </cell>
          <cell r="V392">
            <v>0</v>
          </cell>
          <cell r="W392">
            <v>0</v>
          </cell>
          <cell r="X392">
            <v>14.254300000000001</v>
          </cell>
          <cell r="Y392">
            <v>0</v>
          </cell>
          <cell r="Z392">
            <v>0</v>
          </cell>
          <cell r="AA392">
            <v>0</v>
          </cell>
          <cell r="AB392">
            <v>0</v>
          </cell>
          <cell r="AC392">
            <v>0</v>
          </cell>
          <cell r="AD392">
            <v>0</v>
          </cell>
          <cell r="AE392">
            <v>0</v>
          </cell>
          <cell r="AF392">
            <v>0</v>
          </cell>
          <cell r="AG392">
            <v>0</v>
          </cell>
          <cell r="AH392">
            <v>401.81565699999999</v>
          </cell>
          <cell r="AK392">
            <v>343.000317</v>
          </cell>
          <cell r="AM392">
            <v>343.000317</v>
          </cell>
          <cell r="AP392">
            <v>0</v>
          </cell>
        </row>
        <row r="393">
          <cell r="B393" t="str">
            <v>Saltsjöbaden</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K393">
            <v>0</v>
          </cell>
          <cell r="AM393">
            <v>0</v>
          </cell>
          <cell r="AP393">
            <v>0</v>
          </cell>
        </row>
        <row r="394">
          <cell r="B394" t="str">
            <v>Storvreta</v>
          </cell>
          <cell r="C394">
            <v>0</v>
          </cell>
          <cell r="D394">
            <v>0</v>
          </cell>
          <cell r="E394">
            <v>0</v>
          </cell>
          <cell r="F394">
            <v>0</v>
          </cell>
          <cell r="G394">
            <v>0</v>
          </cell>
          <cell r="H394">
            <v>0</v>
          </cell>
          <cell r="I394">
            <v>0.7</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0.2</v>
          </cell>
          <cell r="Y394">
            <v>0</v>
          </cell>
          <cell r="Z394">
            <v>22.9</v>
          </cell>
          <cell r="AA394">
            <v>0</v>
          </cell>
          <cell r="AB394">
            <v>0</v>
          </cell>
          <cell r="AC394">
            <v>0</v>
          </cell>
          <cell r="AD394">
            <v>0</v>
          </cell>
          <cell r="AE394">
            <v>0</v>
          </cell>
          <cell r="AF394">
            <v>0</v>
          </cell>
          <cell r="AG394">
            <v>0</v>
          </cell>
          <cell r="AH394">
            <v>23.799999999999997</v>
          </cell>
          <cell r="AK394">
            <v>23.799999999999997</v>
          </cell>
          <cell r="AM394">
            <v>23.799999999999997</v>
          </cell>
          <cell r="AP394">
            <v>0</v>
          </cell>
        </row>
        <row r="395">
          <cell r="B395" t="str">
            <v>Uppsala</v>
          </cell>
          <cell r="C395">
            <v>0</v>
          </cell>
          <cell r="D395">
            <v>952.00099999999998</v>
          </cell>
          <cell r="E395">
            <v>0</v>
          </cell>
          <cell r="F395">
            <v>0</v>
          </cell>
          <cell r="G395">
            <v>0</v>
          </cell>
          <cell r="H395">
            <v>47.1</v>
          </cell>
          <cell r="I395">
            <v>16.776</v>
          </cell>
          <cell r="J395">
            <v>0</v>
          </cell>
          <cell r="K395">
            <v>37.916400000000003</v>
          </cell>
          <cell r="L395">
            <v>0</v>
          </cell>
          <cell r="M395">
            <v>10.712199999999999</v>
          </cell>
          <cell r="N395">
            <v>0</v>
          </cell>
          <cell r="O395">
            <v>0</v>
          </cell>
          <cell r="P395">
            <v>277.2</v>
          </cell>
          <cell r="Q395">
            <v>138.6</v>
          </cell>
          <cell r="R395">
            <v>0</v>
          </cell>
          <cell r="S395">
            <v>0</v>
          </cell>
          <cell r="T395">
            <v>0</v>
          </cell>
          <cell r="U395">
            <v>0</v>
          </cell>
          <cell r="V395">
            <v>0</v>
          </cell>
          <cell r="W395">
            <v>387.46800000000002</v>
          </cell>
          <cell r="X395">
            <v>74.212199999999996</v>
          </cell>
          <cell r="Y395">
            <v>0</v>
          </cell>
          <cell r="Z395">
            <v>83.863200000000006</v>
          </cell>
          <cell r="AA395">
            <v>0</v>
          </cell>
          <cell r="AB395">
            <v>23.5</v>
          </cell>
          <cell r="AC395">
            <v>78.3</v>
          </cell>
          <cell r="AD395">
            <v>0</v>
          </cell>
          <cell r="AE395">
            <v>0</v>
          </cell>
          <cell r="AF395">
            <v>0</v>
          </cell>
          <cell r="AG395">
            <v>3.1445599999999998</v>
          </cell>
          <cell r="AH395">
            <v>1992.1935599999999</v>
          </cell>
          <cell r="AK395">
            <v>1842.8813600000001</v>
          </cell>
          <cell r="AM395">
            <v>1842.8813599999999</v>
          </cell>
          <cell r="AP395">
            <v>0</v>
          </cell>
        </row>
        <row r="396">
          <cell r="B396" t="str">
            <v>Vänersborg</v>
          </cell>
          <cell r="C396">
            <v>0</v>
          </cell>
          <cell r="D396">
            <v>0</v>
          </cell>
          <cell r="E396">
            <v>0</v>
          </cell>
          <cell r="F396">
            <v>0</v>
          </cell>
          <cell r="G396">
            <v>78.3</v>
          </cell>
          <cell r="H396">
            <v>0</v>
          </cell>
          <cell r="I396">
            <v>0.2</v>
          </cell>
          <cell r="J396">
            <v>0</v>
          </cell>
          <cell r="K396">
            <v>0</v>
          </cell>
          <cell r="L396">
            <v>0</v>
          </cell>
          <cell r="M396">
            <v>0</v>
          </cell>
          <cell r="N396">
            <v>0</v>
          </cell>
          <cell r="O396">
            <v>0</v>
          </cell>
          <cell r="P396">
            <v>0</v>
          </cell>
          <cell r="Q396">
            <v>0</v>
          </cell>
          <cell r="R396">
            <v>88.8</v>
          </cell>
          <cell r="S396">
            <v>0</v>
          </cell>
          <cell r="T396">
            <v>0</v>
          </cell>
          <cell r="U396">
            <v>0</v>
          </cell>
          <cell r="V396">
            <v>0</v>
          </cell>
          <cell r="W396">
            <v>0</v>
          </cell>
          <cell r="X396">
            <v>1.3</v>
          </cell>
          <cell r="Y396">
            <v>0</v>
          </cell>
          <cell r="Z396">
            <v>0</v>
          </cell>
          <cell r="AA396">
            <v>0</v>
          </cell>
          <cell r="AB396">
            <v>0</v>
          </cell>
          <cell r="AC396">
            <v>0</v>
          </cell>
          <cell r="AD396">
            <v>0</v>
          </cell>
          <cell r="AE396">
            <v>0</v>
          </cell>
          <cell r="AF396">
            <v>0</v>
          </cell>
          <cell r="AG396">
            <v>0</v>
          </cell>
          <cell r="AH396">
            <v>168.60000000000002</v>
          </cell>
          <cell r="AK396">
            <v>168.60000000000002</v>
          </cell>
          <cell r="AM396">
            <v>168.60000000000002</v>
          </cell>
          <cell r="AP396">
            <v>0</v>
          </cell>
        </row>
        <row r="397">
          <cell r="B397" t="str">
            <v>Överkalix</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K397">
            <v>0</v>
          </cell>
          <cell r="AM397">
            <v>0</v>
          </cell>
          <cell r="AP397">
            <v>0</v>
          </cell>
        </row>
        <row r="398">
          <cell r="B398" t="str">
            <v>Övertorneå</v>
          </cell>
          <cell r="C398">
            <v>0</v>
          </cell>
          <cell r="D398">
            <v>0</v>
          </cell>
          <cell r="E398">
            <v>0</v>
          </cell>
          <cell r="F398">
            <v>0</v>
          </cell>
          <cell r="G398">
            <v>0</v>
          </cell>
          <cell r="H398">
            <v>0</v>
          </cell>
          <cell r="I398">
            <v>2.33</v>
          </cell>
          <cell r="J398">
            <v>0</v>
          </cell>
          <cell r="K398">
            <v>0</v>
          </cell>
          <cell r="L398">
            <v>1.82</v>
          </cell>
          <cell r="M398">
            <v>0</v>
          </cell>
          <cell r="N398">
            <v>0</v>
          </cell>
          <cell r="O398">
            <v>0</v>
          </cell>
          <cell r="P398">
            <v>1.8</v>
          </cell>
          <cell r="Q398">
            <v>0.9</v>
          </cell>
          <cell r="R398">
            <v>0</v>
          </cell>
          <cell r="S398">
            <v>0</v>
          </cell>
          <cell r="T398">
            <v>0</v>
          </cell>
          <cell r="U398">
            <v>0</v>
          </cell>
          <cell r="V398">
            <v>0</v>
          </cell>
          <cell r="W398">
            <v>20.85</v>
          </cell>
          <cell r="X398">
            <v>0.6</v>
          </cell>
          <cell r="Y398">
            <v>0</v>
          </cell>
          <cell r="Z398">
            <v>8.65</v>
          </cell>
          <cell r="AA398">
            <v>0</v>
          </cell>
          <cell r="AB398">
            <v>0</v>
          </cell>
          <cell r="AC398">
            <v>0</v>
          </cell>
          <cell r="AD398">
            <v>0</v>
          </cell>
          <cell r="AE398">
            <v>0</v>
          </cell>
          <cell r="AF398">
            <v>0</v>
          </cell>
          <cell r="AG398">
            <v>0</v>
          </cell>
          <cell r="AH398">
            <v>36.050000000000004</v>
          </cell>
          <cell r="AK398">
            <v>35.150000000000006</v>
          </cell>
          <cell r="AM398">
            <v>35.150000000000006</v>
          </cell>
          <cell r="AP398">
            <v>0</v>
          </cell>
        </row>
        <row r="399">
          <cell r="B399" t="str">
            <v>Ekenäs sjön</v>
          </cell>
          <cell r="C399">
            <v>0</v>
          </cell>
          <cell r="D399">
            <v>0</v>
          </cell>
          <cell r="E399">
            <v>0</v>
          </cell>
          <cell r="F399">
            <v>0</v>
          </cell>
          <cell r="G399">
            <v>0</v>
          </cell>
          <cell r="H399">
            <v>0</v>
          </cell>
          <cell r="I399">
            <v>0.4</v>
          </cell>
          <cell r="J399">
            <v>0</v>
          </cell>
          <cell r="K399">
            <v>0</v>
          </cell>
          <cell r="L399">
            <v>0</v>
          </cell>
          <cell r="M399">
            <v>0</v>
          </cell>
          <cell r="N399">
            <v>0</v>
          </cell>
          <cell r="O399">
            <v>0</v>
          </cell>
          <cell r="P399">
            <v>0</v>
          </cell>
          <cell r="Q399">
            <v>0</v>
          </cell>
          <cell r="R399">
            <v>0</v>
          </cell>
          <cell r="S399">
            <v>0</v>
          </cell>
          <cell r="T399">
            <v>4.8</v>
          </cell>
          <cell r="U399">
            <v>0</v>
          </cell>
          <cell r="V399">
            <v>0</v>
          </cell>
          <cell r="W399">
            <v>0</v>
          </cell>
          <cell r="X399">
            <v>0.2</v>
          </cell>
          <cell r="Y399">
            <v>0</v>
          </cell>
          <cell r="Z399">
            <v>0</v>
          </cell>
          <cell r="AA399">
            <v>0</v>
          </cell>
          <cell r="AB399">
            <v>0</v>
          </cell>
          <cell r="AC399">
            <v>0</v>
          </cell>
          <cell r="AD399">
            <v>0</v>
          </cell>
          <cell r="AE399">
            <v>0</v>
          </cell>
          <cell r="AF399">
            <v>0</v>
          </cell>
          <cell r="AG399">
            <v>0</v>
          </cell>
          <cell r="AH399">
            <v>5.4</v>
          </cell>
          <cell r="AK399">
            <v>5.4</v>
          </cell>
          <cell r="AM399">
            <v>5.4</v>
          </cell>
          <cell r="AP399">
            <v>0</v>
          </cell>
        </row>
        <row r="400">
          <cell r="B400" t="str">
            <v>Holsby</v>
          </cell>
          <cell r="C400">
            <v>0</v>
          </cell>
          <cell r="D400">
            <v>0</v>
          </cell>
          <cell r="E400">
            <v>0</v>
          </cell>
          <cell r="F400">
            <v>0</v>
          </cell>
          <cell r="G400">
            <v>0</v>
          </cell>
          <cell r="H400">
            <v>0</v>
          </cell>
          <cell r="I400">
            <v>0.9</v>
          </cell>
          <cell r="J400">
            <v>0</v>
          </cell>
          <cell r="K400">
            <v>0</v>
          </cell>
          <cell r="L400">
            <v>0</v>
          </cell>
          <cell r="M400">
            <v>0</v>
          </cell>
          <cell r="N400">
            <v>0</v>
          </cell>
          <cell r="O400">
            <v>0</v>
          </cell>
          <cell r="P400">
            <v>0</v>
          </cell>
          <cell r="Q400">
            <v>0</v>
          </cell>
          <cell r="R400">
            <v>0</v>
          </cell>
          <cell r="S400">
            <v>0</v>
          </cell>
          <cell r="T400">
            <v>4.0999999999999996</v>
          </cell>
          <cell r="U400">
            <v>0</v>
          </cell>
          <cell r="V400">
            <v>0</v>
          </cell>
          <cell r="W400">
            <v>0</v>
          </cell>
          <cell r="X400">
            <v>0.1</v>
          </cell>
          <cell r="Y400">
            <v>0</v>
          </cell>
          <cell r="Z400">
            <v>0</v>
          </cell>
          <cell r="AA400">
            <v>0</v>
          </cell>
          <cell r="AB400">
            <v>0</v>
          </cell>
          <cell r="AC400">
            <v>0</v>
          </cell>
          <cell r="AD400">
            <v>0</v>
          </cell>
          <cell r="AE400">
            <v>0</v>
          </cell>
          <cell r="AF400">
            <v>0</v>
          </cell>
          <cell r="AG400">
            <v>0</v>
          </cell>
          <cell r="AH400">
            <v>5.0999999999999996</v>
          </cell>
          <cell r="AK400">
            <v>5.0999999999999996</v>
          </cell>
          <cell r="AM400">
            <v>5.0999999999999996</v>
          </cell>
          <cell r="AP400">
            <v>0</v>
          </cell>
        </row>
        <row r="401">
          <cell r="B401" t="str">
            <v>Vetlanda</v>
          </cell>
          <cell r="C401">
            <v>0</v>
          </cell>
          <cell r="D401">
            <v>0</v>
          </cell>
          <cell r="E401">
            <v>2.1</v>
          </cell>
          <cell r="F401">
            <v>8.9724400000000006</v>
          </cell>
          <cell r="G401">
            <v>0</v>
          </cell>
          <cell r="H401">
            <v>0</v>
          </cell>
          <cell r="I401">
            <v>7.1</v>
          </cell>
          <cell r="J401">
            <v>0</v>
          </cell>
          <cell r="K401">
            <v>0</v>
          </cell>
          <cell r="L401">
            <v>22.165299999999998</v>
          </cell>
          <cell r="M401">
            <v>3.3294199999999998</v>
          </cell>
          <cell r="N401">
            <v>0</v>
          </cell>
          <cell r="O401">
            <v>88.197000000000003</v>
          </cell>
          <cell r="P401">
            <v>26.8</v>
          </cell>
          <cell r="Q401">
            <v>13.4</v>
          </cell>
          <cell r="R401">
            <v>0</v>
          </cell>
          <cell r="S401">
            <v>0</v>
          </cell>
          <cell r="T401">
            <v>22.595800000000001</v>
          </cell>
          <cell r="U401">
            <v>0</v>
          </cell>
          <cell r="V401">
            <v>0</v>
          </cell>
          <cell r="W401">
            <v>0</v>
          </cell>
          <cell r="X401">
            <v>4.6294199999999996</v>
          </cell>
          <cell r="Y401">
            <v>0.5</v>
          </cell>
          <cell r="Z401">
            <v>0</v>
          </cell>
          <cell r="AA401">
            <v>0</v>
          </cell>
          <cell r="AB401">
            <v>0</v>
          </cell>
          <cell r="AC401">
            <v>0</v>
          </cell>
          <cell r="AD401">
            <v>0</v>
          </cell>
          <cell r="AE401">
            <v>0</v>
          </cell>
          <cell r="AF401">
            <v>0</v>
          </cell>
          <cell r="AG401">
            <v>0</v>
          </cell>
          <cell r="AH401">
            <v>186.38938000000002</v>
          </cell>
          <cell r="AK401">
            <v>169.65996000000001</v>
          </cell>
          <cell r="AM401">
            <v>169.65996000000001</v>
          </cell>
          <cell r="AP401">
            <v>0</v>
          </cell>
        </row>
        <row r="402">
          <cell r="B402" t="str">
            <v>Frödinge</v>
          </cell>
          <cell r="C402">
            <v>0</v>
          </cell>
          <cell r="D402">
            <v>0</v>
          </cell>
          <cell r="E402">
            <v>0</v>
          </cell>
          <cell r="F402">
            <v>0</v>
          </cell>
          <cell r="G402">
            <v>0</v>
          </cell>
          <cell r="H402">
            <v>0</v>
          </cell>
          <cell r="I402">
            <v>5.7471300000000003E-2</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0.12816</v>
          </cell>
          <cell r="Y402">
            <v>0</v>
          </cell>
          <cell r="Z402">
            <v>0</v>
          </cell>
          <cell r="AA402">
            <v>0</v>
          </cell>
          <cell r="AB402">
            <v>0</v>
          </cell>
          <cell r="AC402">
            <v>0</v>
          </cell>
          <cell r="AD402">
            <v>0</v>
          </cell>
          <cell r="AE402">
            <v>0</v>
          </cell>
          <cell r="AF402">
            <v>0</v>
          </cell>
          <cell r="AG402">
            <v>6.0678200000000002</v>
          </cell>
          <cell r="AH402">
            <v>6.2534513</v>
          </cell>
          <cell r="AK402">
            <v>6.2534513</v>
          </cell>
          <cell r="AM402">
            <v>6.2534513000000009</v>
          </cell>
          <cell r="AP402">
            <v>0</v>
          </cell>
        </row>
        <row r="403">
          <cell r="B403" t="str">
            <v>Gullringen</v>
          </cell>
          <cell r="C403">
            <v>0</v>
          </cell>
          <cell r="D403">
            <v>0</v>
          </cell>
          <cell r="E403">
            <v>0</v>
          </cell>
          <cell r="F403">
            <v>0</v>
          </cell>
          <cell r="G403">
            <v>0.22</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0.109</v>
          </cell>
          <cell r="Y403">
            <v>0</v>
          </cell>
          <cell r="Z403">
            <v>0</v>
          </cell>
          <cell r="AA403">
            <v>0</v>
          </cell>
          <cell r="AB403">
            <v>0</v>
          </cell>
          <cell r="AC403">
            <v>0</v>
          </cell>
          <cell r="AD403">
            <v>0</v>
          </cell>
          <cell r="AE403">
            <v>0</v>
          </cell>
          <cell r="AF403">
            <v>0</v>
          </cell>
          <cell r="AG403">
            <v>5.9169999999999998</v>
          </cell>
          <cell r="AH403">
            <v>6.2459999999999996</v>
          </cell>
          <cell r="AK403">
            <v>6.2459999999999996</v>
          </cell>
          <cell r="AM403">
            <v>6.2459999999999996</v>
          </cell>
          <cell r="AP403">
            <v>0</v>
          </cell>
        </row>
        <row r="404">
          <cell r="B404" t="str">
            <v>Storebro</v>
          </cell>
          <cell r="C404">
            <v>0</v>
          </cell>
          <cell r="D404">
            <v>0</v>
          </cell>
          <cell r="E404">
            <v>0</v>
          </cell>
          <cell r="F404">
            <v>0</v>
          </cell>
          <cell r="G404">
            <v>0.17</v>
          </cell>
          <cell r="H404">
            <v>0</v>
          </cell>
          <cell r="I404">
            <v>0</v>
          </cell>
          <cell r="J404">
            <v>0</v>
          </cell>
          <cell r="K404">
            <v>0</v>
          </cell>
          <cell r="L404">
            <v>0</v>
          </cell>
          <cell r="M404">
            <v>0</v>
          </cell>
          <cell r="N404">
            <v>0</v>
          </cell>
          <cell r="O404">
            <v>0</v>
          </cell>
          <cell r="P404">
            <v>0</v>
          </cell>
          <cell r="Q404">
            <v>0</v>
          </cell>
          <cell r="R404">
            <v>0</v>
          </cell>
          <cell r="S404">
            <v>0</v>
          </cell>
          <cell r="T404">
            <v>2.2200000000000002</v>
          </cell>
          <cell r="U404">
            <v>0</v>
          </cell>
          <cell r="V404">
            <v>0</v>
          </cell>
          <cell r="W404">
            <v>0</v>
          </cell>
          <cell r="X404">
            <v>0.157</v>
          </cell>
          <cell r="Y404">
            <v>0</v>
          </cell>
          <cell r="Z404">
            <v>0</v>
          </cell>
          <cell r="AA404">
            <v>0</v>
          </cell>
          <cell r="AB404">
            <v>0</v>
          </cell>
          <cell r="AC404">
            <v>0</v>
          </cell>
          <cell r="AD404">
            <v>0</v>
          </cell>
          <cell r="AE404">
            <v>0</v>
          </cell>
          <cell r="AF404">
            <v>0</v>
          </cell>
          <cell r="AG404">
            <v>8.1690000000000005</v>
          </cell>
          <cell r="AH404">
            <v>10.716000000000001</v>
          </cell>
          <cell r="AK404">
            <v>10.716000000000001</v>
          </cell>
          <cell r="AM404">
            <v>10.716000000000001</v>
          </cell>
          <cell r="AP404">
            <v>0</v>
          </cell>
        </row>
        <row r="405">
          <cell r="B405" t="str">
            <v>Södra Vi</v>
          </cell>
          <cell r="C405">
            <v>0</v>
          </cell>
          <cell r="D405">
            <v>0</v>
          </cell>
          <cell r="E405">
            <v>0</v>
          </cell>
          <cell r="F405">
            <v>0</v>
          </cell>
          <cell r="G405">
            <v>0.36</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0.20899999999999999</v>
          </cell>
          <cell r="Y405">
            <v>0</v>
          </cell>
          <cell r="Z405">
            <v>0</v>
          </cell>
          <cell r="AA405">
            <v>0</v>
          </cell>
          <cell r="AB405">
            <v>0</v>
          </cell>
          <cell r="AC405">
            <v>0</v>
          </cell>
          <cell r="AD405">
            <v>0</v>
          </cell>
          <cell r="AE405">
            <v>0</v>
          </cell>
          <cell r="AF405">
            <v>0</v>
          </cell>
          <cell r="AG405">
            <v>13.494</v>
          </cell>
          <cell r="AH405">
            <v>14.062999999999999</v>
          </cell>
          <cell r="AK405">
            <v>14.062999999999999</v>
          </cell>
          <cell r="AM405">
            <v>14.062999999999999</v>
          </cell>
          <cell r="AP405">
            <v>0</v>
          </cell>
        </row>
        <row r="406">
          <cell r="B406" t="str">
            <v>Vimmerby</v>
          </cell>
          <cell r="C406">
            <v>0</v>
          </cell>
          <cell r="D406">
            <v>0</v>
          </cell>
          <cell r="E406">
            <v>0</v>
          </cell>
          <cell r="F406">
            <v>12.1</v>
          </cell>
          <cell r="G406">
            <v>10.186999999999999</v>
          </cell>
          <cell r="H406">
            <v>0</v>
          </cell>
          <cell r="I406">
            <v>3.75</v>
          </cell>
          <cell r="J406">
            <v>9.5000000000000001E-2</v>
          </cell>
          <cell r="K406">
            <v>0</v>
          </cell>
          <cell r="L406">
            <v>30.4</v>
          </cell>
          <cell r="M406">
            <v>0</v>
          </cell>
          <cell r="N406">
            <v>0</v>
          </cell>
          <cell r="O406">
            <v>0</v>
          </cell>
          <cell r="P406">
            <v>20.603999999999999</v>
          </cell>
          <cell r="Q406">
            <v>10.302</v>
          </cell>
          <cell r="R406">
            <v>0</v>
          </cell>
          <cell r="S406">
            <v>6</v>
          </cell>
          <cell r="T406">
            <v>41.7</v>
          </cell>
          <cell r="U406">
            <v>0</v>
          </cell>
          <cell r="V406">
            <v>0</v>
          </cell>
          <cell r="W406">
            <v>0</v>
          </cell>
          <cell r="X406">
            <v>1.845</v>
          </cell>
          <cell r="Y406">
            <v>0</v>
          </cell>
          <cell r="Z406">
            <v>0</v>
          </cell>
          <cell r="AA406">
            <v>0</v>
          </cell>
          <cell r="AB406">
            <v>0</v>
          </cell>
          <cell r="AC406">
            <v>0</v>
          </cell>
          <cell r="AD406">
            <v>0</v>
          </cell>
          <cell r="AE406">
            <v>0</v>
          </cell>
          <cell r="AF406">
            <v>2.7</v>
          </cell>
          <cell r="AG406">
            <v>0</v>
          </cell>
          <cell r="AH406">
            <v>129.381</v>
          </cell>
          <cell r="AK406">
            <v>119.07900000000001</v>
          </cell>
          <cell r="AM406">
            <v>119.07900000000001</v>
          </cell>
          <cell r="AP406">
            <v>0</v>
          </cell>
        </row>
        <row r="407">
          <cell r="B407" t="str">
            <v>Lyrestad</v>
          </cell>
          <cell r="C407">
            <v>0</v>
          </cell>
          <cell r="D407">
            <v>0</v>
          </cell>
          <cell r="E407">
            <v>0</v>
          </cell>
          <cell r="F407">
            <v>0</v>
          </cell>
          <cell r="G407">
            <v>0</v>
          </cell>
          <cell r="H407">
            <v>0</v>
          </cell>
          <cell r="I407">
            <v>0.4</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0.04</v>
          </cell>
          <cell r="Y407">
            <v>0</v>
          </cell>
          <cell r="Z407">
            <v>2.7</v>
          </cell>
          <cell r="AA407">
            <v>0</v>
          </cell>
          <cell r="AB407">
            <v>0</v>
          </cell>
          <cell r="AC407">
            <v>0</v>
          </cell>
          <cell r="AD407">
            <v>0</v>
          </cell>
          <cell r="AE407">
            <v>0</v>
          </cell>
          <cell r="AF407">
            <v>0</v>
          </cell>
          <cell r="AG407">
            <v>0</v>
          </cell>
          <cell r="AH407">
            <v>3.14</v>
          </cell>
          <cell r="AK407">
            <v>3.14</v>
          </cell>
          <cell r="AM407">
            <v>3.14</v>
          </cell>
          <cell r="AP407">
            <v>0</v>
          </cell>
        </row>
        <row r="408">
          <cell r="B408" t="str">
            <v>Mariestad</v>
          </cell>
          <cell r="C408">
            <v>0</v>
          </cell>
          <cell r="D408">
            <v>0</v>
          </cell>
          <cell r="E408">
            <v>0</v>
          </cell>
          <cell r="F408">
            <v>0</v>
          </cell>
          <cell r="G408">
            <v>0</v>
          </cell>
          <cell r="H408">
            <v>0</v>
          </cell>
          <cell r="I408">
            <v>7.76471</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3.9376799999999998</v>
          </cell>
          <cell r="Y408">
            <v>0</v>
          </cell>
          <cell r="Z408">
            <v>0</v>
          </cell>
          <cell r="AA408">
            <v>0</v>
          </cell>
          <cell r="AB408">
            <v>0</v>
          </cell>
          <cell r="AC408">
            <v>0</v>
          </cell>
          <cell r="AD408">
            <v>0</v>
          </cell>
          <cell r="AE408">
            <v>0</v>
          </cell>
          <cell r="AF408">
            <v>0</v>
          </cell>
          <cell r="AG408">
            <v>159.76499999999999</v>
          </cell>
          <cell r="AH408">
            <v>171.46738999999999</v>
          </cell>
          <cell r="AK408">
            <v>171.46738999999999</v>
          </cell>
          <cell r="AM408">
            <v>171.46738999999999</v>
          </cell>
          <cell r="AP408">
            <v>0</v>
          </cell>
        </row>
        <row r="409">
          <cell r="B409" t="str">
            <v>Töreboda</v>
          </cell>
          <cell r="C409">
            <v>0</v>
          </cell>
          <cell r="D409">
            <v>0</v>
          </cell>
          <cell r="E409">
            <v>0</v>
          </cell>
          <cell r="F409">
            <v>0</v>
          </cell>
          <cell r="G409">
            <v>0</v>
          </cell>
          <cell r="H409">
            <v>0</v>
          </cell>
          <cell r="I409">
            <v>0.2</v>
          </cell>
          <cell r="J409">
            <v>0</v>
          </cell>
          <cell r="K409">
            <v>0</v>
          </cell>
          <cell r="L409">
            <v>0</v>
          </cell>
          <cell r="M409">
            <v>0</v>
          </cell>
          <cell r="N409">
            <v>0</v>
          </cell>
          <cell r="O409">
            <v>0</v>
          </cell>
          <cell r="P409">
            <v>2.8</v>
          </cell>
          <cell r="Q409">
            <v>1.4</v>
          </cell>
          <cell r="R409">
            <v>0</v>
          </cell>
          <cell r="S409">
            <v>12.7</v>
          </cell>
          <cell r="T409">
            <v>11</v>
          </cell>
          <cell r="U409">
            <v>0</v>
          </cell>
          <cell r="V409">
            <v>0</v>
          </cell>
          <cell r="W409">
            <v>0</v>
          </cell>
          <cell r="X409">
            <v>0.6</v>
          </cell>
          <cell r="Y409">
            <v>0</v>
          </cell>
          <cell r="Z409">
            <v>0.2</v>
          </cell>
          <cell r="AA409">
            <v>0</v>
          </cell>
          <cell r="AB409">
            <v>0</v>
          </cell>
          <cell r="AC409">
            <v>0</v>
          </cell>
          <cell r="AD409">
            <v>0</v>
          </cell>
          <cell r="AE409">
            <v>0</v>
          </cell>
          <cell r="AF409">
            <v>0</v>
          </cell>
          <cell r="AG409">
            <v>0</v>
          </cell>
          <cell r="AH409">
            <v>27.5</v>
          </cell>
          <cell r="AK409">
            <v>26.1</v>
          </cell>
          <cell r="AM409">
            <v>26.099999999999998</v>
          </cell>
          <cell r="AP409">
            <v>0</v>
          </cell>
        </row>
        <row r="410">
          <cell r="B410" t="str">
            <v>Avesta</v>
          </cell>
          <cell r="C410">
            <v>0</v>
          </cell>
          <cell r="D410">
            <v>197.88300000000001</v>
          </cell>
          <cell r="E410">
            <v>0</v>
          </cell>
          <cell r="F410">
            <v>0</v>
          </cell>
          <cell r="G410">
            <v>0</v>
          </cell>
          <cell r="H410">
            <v>0</v>
          </cell>
          <cell r="I410">
            <v>4.1779999999999999</v>
          </cell>
          <cell r="J410">
            <v>12.98</v>
          </cell>
          <cell r="K410">
            <v>0</v>
          </cell>
          <cell r="L410">
            <v>0</v>
          </cell>
          <cell r="M410">
            <v>0</v>
          </cell>
          <cell r="N410">
            <v>0</v>
          </cell>
          <cell r="O410">
            <v>0</v>
          </cell>
          <cell r="P410">
            <v>33.786000000000001</v>
          </cell>
          <cell r="Q410">
            <v>16.893000000000001</v>
          </cell>
          <cell r="R410">
            <v>27.64</v>
          </cell>
          <cell r="S410">
            <v>35.119999999999997</v>
          </cell>
          <cell r="T410">
            <v>0</v>
          </cell>
          <cell r="U410">
            <v>0</v>
          </cell>
          <cell r="V410">
            <v>0</v>
          </cell>
          <cell r="W410">
            <v>0</v>
          </cell>
          <cell r="X410">
            <v>8.6449999999999996</v>
          </cell>
          <cell r="Y410">
            <v>0</v>
          </cell>
          <cell r="Z410">
            <v>0.20799999999999999</v>
          </cell>
          <cell r="AA410">
            <v>0</v>
          </cell>
          <cell r="AB410">
            <v>0</v>
          </cell>
          <cell r="AC410">
            <v>0</v>
          </cell>
          <cell r="AD410">
            <v>0</v>
          </cell>
          <cell r="AE410">
            <v>0</v>
          </cell>
          <cell r="AF410">
            <v>0</v>
          </cell>
          <cell r="AG410">
            <v>5.78</v>
          </cell>
          <cell r="AH410">
            <v>326.21999999999997</v>
          </cell>
          <cell r="AK410">
            <v>309.327</v>
          </cell>
          <cell r="AM410">
            <v>309.327</v>
          </cell>
          <cell r="AP410">
            <v>0</v>
          </cell>
        </row>
        <row r="411">
          <cell r="B411" t="str">
            <v>Bångbro</v>
          </cell>
          <cell r="C411">
            <v>0</v>
          </cell>
          <cell r="D411">
            <v>0</v>
          </cell>
          <cell r="E411">
            <v>0</v>
          </cell>
          <cell r="F411">
            <v>0</v>
          </cell>
          <cell r="G411">
            <v>0</v>
          </cell>
          <cell r="H411">
            <v>0</v>
          </cell>
          <cell r="I411">
            <v>0.153</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0.08</v>
          </cell>
          <cell r="Y411">
            <v>0</v>
          </cell>
          <cell r="Z411">
            <v>3.5049999999999999</v>
          </cell>
          <cell r="AA411">
            <v>0</v>
          </cell>
          <cell r="AB411">
            <v>0</v>
          </cell>
          <cell r="AC411">
            <v>0</v>
          </cell>
          <cell r="AD411">
            <v>0</v>
          </cell>
          <cell r="AE411">
            <v>0</v>
          </cell>
          <cell r="AF411">
            <v>0</v>
          </cell>
          <cell r="AG411">
            <v>0</v>
          </cell>
          <cell r="AH411">
            <v>3.738</v>
          </cell>
          <cell r="AK411">
            <v>3.738</v>
          </cell>
          <cell r="AM411">
            <v>3.738</v>
          </cell>
          <cell r="AP411">
            <v>0</v>
          </cell>
        </row>
        <row r="412">
          <cell r="B412" t="str">
            <v>Delsbo</v>
          </cell>
          <cell r="C412">
            <v>0</v>
          </cell>
          <cell r="D412">
            <v>0</v>
          </cell>
          <cell r="E412">
            <v>0</v>
          </cell>
          <cell r="F412">
            <v>0</v>
          </cell>
          <cell r="G412">
            <v>0</v>
          </cell>
          <cell r="H412">
            <v>0</v>
          </cell>
          <cell r="I412">
            <v>1.042</v>
          </cell>
          <cell r="J412">
            <v>0</v>
          </cell>
          <cell r="K412">
            <v>0</v>
          </cell>
          <cell r="L412">
            <v>0</v>
          </cell>
          <cell r="M412">
            <v>0</v>
          </cell>
          <cell r="N412">
            <v>0</v>
          </cell>
          <cell r="O412">
            <v>0</v>
          </cell>
          <cell r="P412">
            <v>3.9740000000000002</v>
          </cell>
          <cell r="Q412">
            <v>1.9870000000000001</v>
          </cell>
          <cell r="R412">
            <v>0</v>
          </cell>
          <cell r="S412">
            <v>14.047000000000001</v>
          </cell>
          <cell r="T412">
            <v>0</v>
          </cell>
          <cell r="U412">
            <v>0</v>
          </cell>
          <cell r="V412">
            <v>0</v>
          </cell>
          <cell r="W412">
            <v>0</v>
          </cell>
          <cell r="X412">
            <v>0.43824000000000002</v>
          </cell>
          <cell r="Y412">
            <v>0</v>
          </cell>
          <cell r="Z412">
            <v>0</v>
          </cell>
          <cell r="AA412">
            <v>0</v>
          </cell>
          <cell r="AB412">
            <v>0</v>
          </cell>
          <cell r="AC412">
            <v>0</v>
          </cell>
          <cell r="AD412">
            <v>0</v>
          </cell>
          <cell r="AE412">
            <v>0</v>
          </cell>
          <cell r="AF412">
            <v>0</v>
          </cell>
          <cell r="AG412">
            <v>0</v>
          </cell>
          <cell r="AH412">
            <v>19.501240000000003</v>
          </cell>
          <cell r="AK412">
            <v>17.514240000000001</v>
          </cell>
          <cell r="AM412">
            <v>17.514240000000001</v>
          </cell>
          <cell r="AP412">
            <v>0</v>
          </cell>
        </row>
        <row r="413">
          <cell r="B413" t="str">
            <v>Grums</v>
          </cell>
          <cell r="C413">
            <v>0</v>
          </cell>
          <cell r="D413">
            <v>0</v>
          </cell>
          <cell r="E413">
            <v>0</v>
          </cell>
          <cell r="F413">
            <v>0</v>
          </cell>
          <cell r="G413">
            <v>0</v>
          </cell>
          <cell r="H413">
            <v>0</v>
          </cell>
          <cell r="I413">
            <v>2.4458299999999999</v>
          </cell>
          <cell r="J413">
            <v>0</v>
          </cell>
          <cell r="K413">
            <v>0</v>
          </cell>
          <cell r="L413">
            <v>0</v>
          </cell>
          <cell r="M413">
            <v>0</v>
          </cell>
          <cell r="N413">
            <v>0</v>
          </cell>
          <cell r="O413">
            <v>0</v>
          </cell>
          <cell r="P413">
            <v>0</v>
          </cell>
          <cell r="Q413">
            <v>0</v>
          </cell>
          <cell r="R413">
            <v>24.678000000000001</v>
          </cell>
          <cell r="S413">
            <v>0</v>
          </cell>
          <cell r="T413">
            <v>0</v>
          </cell>
          <cell r="U413">
            <v>0</v>
          </cell>
          <cell r="V413">
            <v>0</v>
          </cell>
          <cell r="W413">
            <v>0</v>
          </cell>
          <cell r="X413">
            <v>0.04</v>
          </cell>
          <cell r="Y413">
            <v>0</v>
          </cell>
          <cell r="Z413">
            <v>0</v>
          </cell>
          <cell r="AA413">
            <v>0</v>
          </cell>
          <cell r="AB413">
            <v>0</v>
          </cell>
          <cell r="AC413">
            <v>0</v>
          </cell>
          <cell r="AD413">
            <v>0</v>
          </cell>
          <cell r="AE413">
            <v>0</v>
          </cell>
          <cell r="AF413">
            <v>0</v>
          </cell>
          <cell r="AG413">
            <v>1.1842699999999999</v>
          </cell>
          <cell r="AH413">
            <v>28.348100000000002</v>
          </cell>
          <cell r="AK413">
            <v>28.348100000000002</v>
          </cell>
          <cell r="AM413">
            <v>28.348099999999999</v>
          </cell>
          <cell r="AP413">
            <v>0</v>
          </cell>
        </row>
        <row r="414">
          <cell r="B414" t="str">
            <v>Grythyttan</v>
          </cell>
          <cell r="C414">
            <v>0</v>
          </cell>
          <cell r="D414">
            <v>0</v>
          </cell>
          <cell r="E414">
            <v>0</v>
          </cell>
          <cell r="F414">
            <v>0</v>
          </cell>
          <cell r="G414">
            <v>0</v>
          </cell>
          <cell r="H414">
            <v>0</v>
          </cell>
          <cell r="I414">
            <v>0.188</v>
          </cell>
          <cell r="J414">
            <v>0</v>
          </cell>
          <cell r="K414">
            <v>0</v>
          </cell>
          <cell r="L414">
            <v>0</v>
          </cell>
          <cell r="M414">
            <v>0</v>
          </cell>
          <cell r="N414">
            <v>0</v>
          </cell>
          <cell r="O414">
            <v>0</v>
          </cell>
          <cell r="P414">
            <v>0</v>
          </cell>
          <cell r="Q414">
            <v>0</v>
          </cell>
          <cell r="R414">
            <v>0</v>
          </cell>
          <cell r="S414">
            <v>0</v>
          </cell>
          <cell r="T414">
            <v>3.181</v>
          </cell>
          <cell r="U414">
            <v>0</v>
          </cell>
          <cell r="V414">
            <v>0</v>
          </cell>
          <cell r="W414">
            <v>0</v>
          </cell>
          <cell r="X414">
            <v>0.13</v>
          </cell>
          <cell r="Y414">
            <v>4.843</v>
          </cell>
          <cell r="Z414">
            <v>0</v>
          </cell>
          <cell r="AA414">
            <v>0</v>
          </cell>
          <cell r="AB414">
            <v>0</v>
          </cell>
          <cell r="AC414">
            <v>0</v>
          </cell>
          <cell r="AD414">
            <v>0</v>
          </cell>
          <cell r="AE414">
            <v>0</v>
          </cell>
          <cell r="AF414">
            <v>0</v>
          </cell>
          <cell r="AG414">
            <v>0</v>
          </cell>
          <cell r="AH414">
            <v>8.3420000000000005</v>
          </cell>
          <cell r="AK414">
            <v>8.3420000000000005</v>
          </cell>
          <cell r="AM414">
            <v>8.3420000000000005</v>
          </cell>
          <cell r="AP414">
            <v>0</v>
          </cell>
        </row>
        <row r="415">
          <cell r="B415" t="str">
            <v>Gullspång</v>
          </cell>
          <cell r="C415">
            <v>0</v>
          </cell>
          <cell r="D415">
            <v>0</v>
          </cell>
          <cell r="E415">
            <v>0</v>
          </cell>
          <cell r="F415">
            <v>0</v>
          </cell>
          <cell r="G415">
            <v>0</v>
          </cell>
          <cell r="H415">
            <v>0</v>
          </cell>
          <cell r="I415">
            <v>0.42699999999999999</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0.08</v>
          </cell>
          <cell r="Y415">
            <v>0</v>
          </cell>
          <cell r="Z415">
            <v>3.9588199999999998</v>
          </cell>
          <cell r="AA415">
            <v>0</v>
          </cell>
          <cell r="AB415">
            <v>0</v>
          </cell>
          <cell r="AC415">
            <v>0</v>
          </cell>
          <cell r="AD415">
            <v>0</v>
          </cell>
          <cell r="AE415">
            <v>0</v>
          </cell>
          <cell r="AF415">
            <v>0</v>
          </cell>
          <cell r="AG415">
            <v>0</v>
          </cell>
          <cell r="AH415">
            <v>4.4658199999999999</v>
          </cell>
          <cell r="AK415">
            <v>4.4658199999999999</v>
          </cell>
          <cell r="AM415">
            <v>4.4658199999999999</v>
          </cell>
          <cell r="AP415">
            <v>0</v>
          </cell>
        </row>
        <row r="416">
          <cell r="B416" t="str">
            <v>Hofors(Värmevärden)</v>
          </cell>
          <cell r="C416">
            <v>0</v>
          </cell>
          <cell r="D416">
            <v>0</v>
          </cell>
          <cell r="E416">
            <v>0</v>
          </cell>
          <cell r="F416">
            <v>0</v>
          </cell>
          <cell r="G416">
            <v>0</v>
          </cell>
          <cell r="H416">
            <v>7.5750000000000002</v>
          </cell>
          <cell r="I416">
            <v>4.4999999999999998E-2</v>
          </cell>
          <cell r="J416">
            <v>0.17</v>
          </cell>
          <cell r="K416">
            <v>0</v>
          </cell>
          <cell r="L416">
            <v>0</v>
          </cell>
          <cell r="M416">
            <v>0</v>
          </cell>
          <cell r="N416">
            <v>0</v>
          </cell>
          <cell r="O416">
            <v>0</v>
          </cell>
          <cell r="P416">
            <v>20.404</v>
          </cell>
          <cell r="Q416">
            <v>10.202</v>
          </cell>
          <cell r="R416">
            <v>26.597000000000001</v>
          </cell>
          <cell r="S416">
            <v>38.813000000000002</v>
          </cell>
          <cell r="T416">
            <v>45.652700000000003</v>
          </cell>
          <cell r="U416">
            <v>0</v>
          </cell>
          <cell r="V416">
            <v>0</v>
          </cell>
          <cell r="W416">
            <v>0</v>
          </cell>
          <cell r="X416">
            <v>2.39</v>
          </cell>
          <cell r="Y416">
            <v>0.38300000000000001</v>
          </cell>
          <cell r="Z416">
            <v>4.2809999999999997</v>
          </cell>
          <cell r="AA416">
            <v>0</v>
          </cell>
          <cell r="AB416">
            <v>0</v>
          </cell>
          <cell r="AC416">
            <v>0</v>
          </cell>
          <cell r="AD416">
            <v>0</v>
          </cell>
          <cell r="AE416">
            <v>0</v>
          </cell>
          <cell r="AF416">
            <v>0</v>
          </cell>
          <cell r="AG416">
            <v>0</v>
          </cell>
          <cell r="AH416">
            <v>146.3107</v>
          </cell>
          <cell r="AK416">
            <v>136.1087</v>
          </cell>
          <cell r="AM416">
            <v>136.1087</v>
          </cell>
          <cell r="AP416">
            <v>0</v>
          </cell>
        </row>
        <row r="417">
          <cell r="B417" t="str">
            <v>Hudiksvall</v>
          </cell>
          <cell r="C417">
            <v>0</v>
          </cell>
          <cell r="D417">
            <v>0</v>
          </cell>
          <cell r="E417">
            <v>4.6566599999999996</v>
          </cell>
          <cell r="F417">
            <v>47.786799999999999</v>
          </cell>
          <cell r="G417">
            <v>0</v>
          </cell>
          <cell r="H417">
            <v>0</v>
          </cell>
          <cell r="I417">
            <v>2.2509999999999999</v>
          </cell>
          <cell r="J417">
            <v>0</v>
          </cell>
          <cell r="K417">
            <v>0</v>
          </cell>
          <cell r="L417">
            <v>30.1388</v>
          </cell>
          <cell r="M417">
            <v>0</v>
          </cell>
          <cell r="N417">
            <v>0</v>
          </cell>
          <cell r="O417">
            <v>0</v>
          </cell>
          <cell r="P417">
            <v>69.69</v>
          </cell>
          <cell r="Q417">
            <v>34.844999999999999</v>
          </cell>
          <cell r="R417">
            <v>0</v>
          </cell>
          <cell r="S417">
            <v>17.6084</v>
          </cell>
          <cell r="T417">
            <v>0</v>
          </cell>
          <cell r="U417">
            <v>0</v>
          </cell>
          <cell r="V417">
            <v>9.5129999999999999</v>
          </cell>
          <cell r="W417">
            <v>0</v>
          </cell>
          <cell r="X417">
            <v>5.42</v>
          </cell>
          <cell r="Y417">
            <v>0</v>
          </cell>
          <cell r="Z417">
            <v>0</v>
          </cell>
          <cell r="AA417">
            <v>0</v>
          </cell>
          <cell r="AB417">
            <v>0</v>
          </cell>
          <cell r="AC417">
            <v>0</v>
          </cell>
          <cell r="AD417">
            <v>0</v>
          </cell>
          <cell r="AE417">
            <v>0</v>
          </cell>
          <cell r="AF417">
            <v>0</v>
          </cell>
          <cell r="AG417">
            <v>0.94966899999999999</v>
          </cell>
          <cell r="AH417">
            <v>188.01432899999998</v>
          </cell>
          <cell r="AK417">
            <v>153.16932899999998</v>
          </cell>
          <cell r="AM417">
            <v>153.16932899999998</v>
          </cell>
          <cell r="AP417">
            <v>0</v>
          </cell>
        </row>
        <row r="418">
          <cell r="B418" t="str">
            <v>Hällefors</v>
          </cell>
          <cell r="C418">
            <v>0</v>
          </cell>
          <cell r="D418">
            <v>0</v>
          </cell>
          <cell r="E418">
            <v>0</v>
          </cell>
          <cell r="F418">
            <v>6.6829999999999998</v>
          </cell>
          <cell r="G418">
            <v>0</v>
          </cell>
          <cell r="H418">
            <v>0</v>
          </cell>
          <cell r="I418">
            <v>1.083</v>
          </cell>
          <cell r="J418">
            <v>0</v>
          </cell>
          <cell r="K418">
            <v>0</v>
          </cell>
          <cell r="L418">
            <v>0</v>
          </cell>
          <cell r="M418">
            <v>0</v>
          </cell>
          <cell r="N418">
            <v>0</v>
          </cell>
          <cell r="O418">
            <v>0</v>
          </cell>
          <cell r="P418">
            <v>15.603999999999999</v>
          </cell>
          <cell r="Q418">
            <v>7.8019999999999996</v>
          </cell>
          <cell r="R418">
            <v>4.9560000000000004</v>
          </cell>
          <cell r="S418">
            <v>0</v>
          </cell>
          <cell r="T418">
            <v>0</v>
          </cell>
          <cell r="U418">
            <v>0</v>
          </cell>
          <cell r="V418">
            <v>0</v>
          </cell>
          <cell r="W418">
            <v>0</v>
          </cell>
          <cell r="X418">
            <v>0.97699999999999998</v>
          </cell>
          <cell r="Y418">
            <v>0</v>
          </cell>
          <cell r="Z418">
            <v>0</v>
          </cell>
          <cell r="AA418">
            <v>0</v>
          </cell>
          <cell r="AB418">
            <v>0</v>
          </cell>
          <cell r="AC418">
            <v>0</v>
          </cell>
          <cell r="AD418">
            <v>0</v>
          </cell>
          <cell r="AE418">
            <v>0</v>
          </cell>
          <cell r="AF418">
            <v>0</v>
          </cell>
          <cell r="AG418">
            <v>33.390999999999998</v>
          </cell>
          <cell r="AH418">
            <v>62.693999999999996</v>
          </cell>
          <cell r="AK418">
            <v>54.891999999999996</v>
          </cell>
          <cell r="AM418">
            <v>54.891999999999996</v>
          </cell>
          <cell r="AP418">
            <v>0</v>
          </cell>
        </row>
        <row r="419">
          <cell r="B419" t="str">
            <v>Iggesund</v>
          </cell>
          <cell r="C419">
            <v>0</v>
          </cell>
          <cell r="D419">
            <v>0</v>
          </cell>
          <cell r="E419">
            <v>0</v>
          </cell>
          <cell r="F419">
            <v>0</v>
          </cell>
          <cell r="G419">
            <v>0</v>
          </cell>
          <cell r="H419">
            <v>0</v>
          </cell>
          <cell r="I419">
            <v>1.526</v>
          </cell>
          <cell r="J419">
            <v>0</v>
          </cell>
          <cell r="K419">
            <v>4.1176500000000003</v>
          </cell>
          <cell r="L419">
            <v>0</v>
          </cell>
          <cell r="M419">
            <v>0</v>
          </cell>
          <cell r="N419">
            <v>0</v>
          </cell>
          <cell r="O419">
            <v>0</v>
          </cell>
          <cell r="P419">
            <v>0</v>
          </cell>
          <cell r="Q419">
            <v>0</v>
          </cell>
          <cell r="R419">
            <v>14.992000000000001</v>
          </cell>
          <cell r="S419">
            <v>0</v>
          </cell>
          <cell r="T419">
            <v>0</v>
          </cell>
          <cell r="U419">
            <v>0</v>
          </cell>
          <cell r="V419">
            <v>0</v>
          </cell>
          <cell r="W419">
            <v>0</v>
          </cell>
          <cell r="X419">
            <v>0.06</v>
          </cell>
          <cell r="Y419">
            <v>0</v>
          </cell>
          <cell r="Z419">
            <v>0</v>
          </cell>
          <cell r="AA419">
            <v>0</v>
          </cell>
          <cell r="AB419">
            <v>0</v>
          </cell>
          <cell r="AC419">
            <v>0</v>
          </cell>
          <cell r="AD419">
            <v>0</v>
          </cell>
          <cell r="AE419">
            <v>0</v>
          </cell>
          <cell r="AF419">
            <v>0</v>
          </cell>
          <cell r="AG419">
            <v>0</v>
          </cell>
          <cell r="AH419">
            <v>20.695650000000001</v>
          </cell>
          <cell r="AK419">
            <v>20.695650000000001</v>
          </cell>
          <cell r="AM419">
            <v>20.695650000000001</v>
          </cell>
          <cell r="AP419">
            <v>0</v>
          </cell>
        </row>
        <row r="420">
          <cell r="B420" t="str">
            <v>Kopparberg</v>
          </cell>
          <cell r="C420">
            <v>0</v>
          </cell>
          <cell r="D420">
            <v>0</v>
          </cell>
          <cell r="E420">
            <v>0</v>
          </cell>
          <cell r="F420">
            <v>0</v>
          </cell>
          <cell r="G420">
            <v>0</v>
          </cell>
          <cell r="H420">
            <v>0</v>
          </cell>
          <cell r="I420">
            <v>0.34100000000000003</v>
          </cell>
          <cell r="J420">
            <v>0</v>
          </cell>
          <cell r="K420">
            <v>0</v>
          </cell>
          <cell r="L420">
            <v>0</v>
          </cell>
          <cell r="M420">
            <v>0</v>
          </cell>
          <cell r="N420">
            <v>0</v>
          </cell>
          <cell r="O420">
            <v>0</v>
          </cell>
          <cell r="P420">
            <v>0</v>
          </cell>
          <cell r="Q420">
            <v>0</v>
          </cell>
          <cell r="R420">
            <v>0</v>
          </cell>
          <cell r="S420">
            <v>0</v>
          </cell>
          <cell r="T420">
            <v>16.119</v>
          </cell>
          <cell r="U420">
            <v>0</v>
          </cell>
          <cell r="V420">
            <v>0</v>
          </cell>
          <cell r="W420">
            <v>0</v>
          </cell>
          <cell r="X420">
            <v>0.32</v>
          </cell>
          <cell r="Y420">
            <v>0</v>
          </cell>
          <cell r="Z420">
            <v>0</v>
          </cell>
          <cell r="AA420">
            <v>0</v>
          </cell>
          <cell r="AB420">
            <v>0</v>
          </cell>
          <cell r="AC420">
            <v>0</v>
          </cell>
          <cell r="AD420">
            <v>0</v>
          </cell>
          <cell r="AE420">
            <v>0</v>
          </cell>
          <cell r="AF420">
            <v>0</v>
          </cell>
          <cell r="AG420">
            <v>0</v>
          </cell>
          <cell r="AH420">
            <v>16.78</v>
          </cell>
          <cell r="AK420">
            <v>16.78</v>
          </cell>
          <cell r="AM420">
            <v>16.78</v>
          </cell>
          <cell r="AP420">
            <v>0</v>
          </cell>
        </row>
        <row r="421">
          <cell r="B421" t="str">
            <v>Kristinehamn(Värmevärden)</v>
          </cell>
          <cell r="C421">
            <v>0</v>
          </cell>
          <cell r="D421">
            <v>0</v>
          </cell>
          <cell r="E421">
            <v>0</v>
          </cell>
          <cell r="F421">
            <v>0</v>
          </cell>
          <cell r="G421">
            <v>0</v>
          </cell>
          <cell r="H421">
            <v>0</v>
          </cell>
          <cell r="I421">
            <v>2.0499999999999998</v>
          </cell>
          <cell r="J421">
            <v>0</v>
          </cell>
          <cell r="K421">
            <v>0</v>
          </cell>
          <cell r="L421">
            <v>0</v>
          </cell>
          <cell r="M421">
            <v>0</v>
          </cell>
          <cell r="N421">
            <v>0</v>
          </cell>
          <cell r="O421">
            <v>0</v>
          </cell>
          <cell r="P421">
            <v>50.667999999999999</v>
          </cell>
          <cell r="Q421">
            <v>25.334</v>
          </cell>
          <cell r="R421">
            <v>0</v>
          </cell>
          <cell r="S421">
            <v>0</v>
          </cell>
          <cell r="T421">
            <v>0</v>
          </cell>
          <cell r="U421">
            <v>0</v>
          </cell>
          <cell r="V421">
            <v>0</v>
          </cell>
          <cell r="W421">
            <v>0</v>
          </cell>
          <cell r="X421">
            <v>2.66</v>
          </cell>
          <cell r="Y421">
            <v>0</v>
          </cell>
          <cell r="Z421">
            <v>0</v>
          </cell>
          <cell r="AA421">
            <v>0</v>
          </cell>
          <cell r="AB421">
            <v>0</v>
          </cell>
          <cell r="AC421">
            <v>0</v>
          </cell>
          <cell r="AD421">
            <v>0</v>
          </cell>
          <cell r="AE421">
            <v>0</v>
          </cell>
          <cell r="AF421">
            <v>0</v>
          </cell>
          <cell r="AG421">
            <v>104.8</v>
          </cell>
          <cell r="AH421">
            <v>160.178</v>
          </cell>
          <cell r="AK421">
            <v>134.84399999999999</v>
          </cell>
          <cell r="AM421">
            <v>134.84399999999999</v>
          </cell>
          <cell r="AP421">
            <v>0</v>
          </cell>
        </row>
        <row r="422">
          <cell r="B422" t="str">
            <v>Nynäshamn</v>
          </cell>
          <cell r="C422">
            <v>0</v>
          </cell>
          <cell r="D422">
            <v>0.72229100000000002</v>
          </cell>
          <cell r="E422">
            <v>0</v>
          </cell>
          <cell r="F422">
            <v>0</v>
          </cell>
          <cell r="G422">
            <v>0</v>
          </cell>
          <cell r="H422">
            <v>0</v>
          </cell>
          <cell r="I422">
            <v>0.25322</v>
          </cell>
          <cell r="J422">
            <v>0</v>
          </cell>
          <cell r="K422">
            <v>1.6484300000000001</v>
          </cell>
          <cell r="L422">
            <v>1.0551999999999999</v>
          </cell>
          <cell r="M422">
            <v>0.59145000000000003</v>
          </cell>
          <cell r="N422">
            <v>0</v>
          </cell>
          <cell r="O422">
            <v>11.6554</v>
          </cell>
          <cell r="P422">
            <v>39.194000000000003</v>
          </cell>
          <cell r="Q422">
            <v>19.597000000000001</v>
          </cell>
          <cell r="R422">
            <v>27.795000000000002</v>
          </cell>
          <cell r="S422">
            <v>0</v>
          </cell>
          <cell r="T422">
            <v>0</v>
          </cell>
          <cell r="U422">
            <v>0</v>
          </cell>
          <cell r="V422">
            <v>0</v>
          </cell>
          <cell r="W422">
            <v>0</v>
          </cell>
          <cell r="X422">
            <v>1.59145</v>
          </cell>
          <cell r="Y422">
            <v>0</v>
          </cell>
          <cell r="Z422">
            <v>0</v>
          </cell>
          <cell r="AA422">
            <v>0</v>
          </cell>
          <cell r="AB422">
            <v>0</v>
          </cell>
          <cell r="AC422">
            <v>0</v>
          </cell>
          <cell r="AD422">
            <v>0</v>
          </cell>
          <cell r="AE422">
            <v>0</v>
          </cell>
          <cell r="AF422">
            <v>0</v>
          </cell>
          <cell r="AG422">
            <v>0.87611700000000003</v>
          </cell>
          <cell r="AH422">
            <v>85.382557999999989</v>
          </cell>
          <cell r="AK422">
            <v>65.194107999999986</v>
          </cell>
          <cell r="AM422">
            <v>65.194108</v>
          </cell>
          <cell r="AP422">
            <v>0</v>
          </cell>
        </row>
        <row r="423">
          <cell r="B423" t="str">
            <v>Näsviken</v>
          </cell>
          <cell r="C423">
            <v>0</v>
          </cell>
          <cell r="D423">
            <v>0</v>
          </cell>
          <cell r="E423">
            <v>0</v>
          </cell>
          <cell r="F423">
            <v>0</v>
          </cell>
          <cell r="G423">
            <v>0</v>
          </cell>
          <cell r="H423">
            <v>0</v>
          </cell>
          <cell r="I423">
            <v>0.16700000000000001</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0.05</v>
          </cell>
          <cell r="Y423">
            <v>0</v>
          </cell>
          <cell r="Z423">
            <v>2.23</v>
          </cell>
          <cell r="AA423">
            <v>0</v>
          </cell>
          <cell r="AB423">
            <v>0</v>
          </cell>
          <cell r="AC423">
            <v>0</v>
          </cell>
          <cell r="AD423">
            <v>0</v>
          </cell>
          <cell r="AE423">
            <v>0</v>
          </cell>
          <cell r="AF423">
            <v>0</v>
          </cell>
          <cell r="AG423">
            <v>0</v>
          </cell>
          <cell r="AH423">
            <v>2.4470000000000001</v>
          </cell>
          <cell r="AK423">
            <v>2.4470000000000001</v>
          </cell>
          <cell r="AM423">
            <v>2.4469999999999996</v>
          </cell>
          <cell r="AP423">
            <v>0</v>
          </cell>
        </row>
        <row r="424">
          <cell r="B424" t="str">
            <v>Stöllet</v>
          </cell>
          <cell r="C424">
            <v>0</v>
          </cell>
          <cell r="D424">
            <v>0</v>
          </cell>
          <cell r="E424">
            <v>0</v>
          </cell>
          <cell r="F424">
            <v>0</v>
          </cell>
          <cell r="G424">
            <v>0</v>
          </cell>
          <cell r="H424">
            <v>0</v>
          </cell>
          <cell r="I424">
            <v>1.67E-2</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5.8500000000000003E-2</v>
          </cell>
          <cell r="Y424">
            <v>2.62</v>
          </cell>
          <cell r="Z424">
            <v>0</v>
          </cell>
          <cell r="AA424">
            <v>0</v>
          </cell>
          <cell r="AB424">
            <v>0</v>
          </cell>
          <cell r="AC424">
            <v>0</v>
          </cell>
          <cell r="AD424">
            <v>0</v>
          </cell>
          <cell r="AE424">
            <v>0</v>
          </cell>
          <cell r="AF424">
            <v>0</v>
          </cell>
          <cell r="AG424">
            <v>0</v>
          </cell>
          <cell r="AH424">
            <v>2.6952000000000003</v>
          </cell>
          <cell r="AK424">
            <v>2.6952000000000003</v>
          </cell>
          <cell r="AM424">
            <v>2.6952000000000003</v>
          </cell>
          <cell r="AP424">
            <v>0</v>
          </cell>
        </row>
        <row r="425">
          <cell r="B425" t="str">
            <v xml:space="preserve">Säffle </v>
          </cell>
          <cell r="C425">
            <v>0</v>
          </cell>
          <cell r="D425">
            <v>0</v>
          </cell>
          <cell r="E425">
            <v>0</v>
          </cell>
          <cell r="F425">
            <v>0</v>
          </cell>
          <cell r="G425">
            <v>0</v>
          </cell>
          <cell r="H425">
            <v>0</v>
          </cell>
          <cell r="I425">
            <v>0.52700000000000002</v>
          </cell>
          <cell r="J425">
            <v>0</v>
          </cell>
          <cell r="K425">
            <v>0</v>
          </cell>
          <cell r="L425">
            <v>0</v>
          </cell>
          <cell r="M425">
            <v>0</v>
          </cell>
          <cell r="N425">
            <v>0</v>
          </cell>
          <cell r="O425">
            <v>0</v>
          </cell>
          <cell r="P425">
            <v>0</v>
          </cell>
          <cell r="Q425">
            <v>0</v>
          </cell>
          <cell r="R425">
            <v>29.928000000000001</v>
          </cell>
          <cell r="S425">
            <v>0</v>
          </cell>
          <cell r="T425">
            <v>0</v>
          </cell>
          <cell r="U425">
            <v>0</v>
          </cell>
          <cell r="V425">
            <v>0</v>
          </cell>
          <cell r="W425">
            <v>0</v>
          </cell>
          <cell r="X425">
            <v>0.69</v>
          </cell>
          <cell r="Y425">
            <v>0</v>
          </cell>
          <cell r="Z425">
            <v>28.346</v>
          </cell>
          <cell r="AA425">
            <v>0</v>
          </cell>
          <cell r="AB425">
            <v>0</v>
          </cell>
          <cell r="AC425">
            <v>0</v>
          </cell>
          <cell r="AD425">
            <v>0</v>
          </cell>
          <cell r="AE425">
            <v>0</v>
          </cell>
          <cell r="AF425">
            <v>0</v>
          </cell>
          <cell r="AG425">
            <v>0.90588199999999997</v>
          </cell>
          <cell r="AH425">
            <v>60.396881999999998</v>
          </cell>
          <cell r="AK425">
            <v>60.396881999999998</v>
          </cell>
          <cell r="AM425">
            <v>60.396881999999998</v>
          </cell>
          <cell r="AP425">
            <v>0</v>
          </cell>
        </row>
        <row r="426">
          <cell r="B426" t="str">
            <v>Sörforsa</v>
          </cell>
          <cell r="C426">
            <v>0</v>
          </cell>
          <cell r="D426">
            <v>0</v>
          </cell>
          <cell r="E426">
            <v>0</v>
          </cell>
          <cell r="F426">
            <v>0</v>
          </cell>
          <cell r="G426">
            <v>0</v>
          </cell>
          <cell r="H426">
            <v>0</v>
          </cell>
          <cell r="I426">
            <v>0.45100000000000001</v>
          </cell>
          <cell r="J426">
            <v>0</v>
          </cell>
          <cell r="K426">
            <v>0</v>
          </cell>
          <cell r="L426">
            <v>0</v>
          </cell>
          <cell r="M426">
            <v>0</v>
          </cell>
          <cell r="N426">
            <v>0</v>
          </cell>
          <cell r="O426">
            <v>0</v>
          </cell>
          <cell r="P426">
            <v>0</v>
          </cell>
          <cell r="Q426">
            <v>0</v>
          </cell>
          <cell r="R426">
            <v>0</v>
          </cell>
          <cell r="S426">
            <v>0.51800000000000002</v>
          </cell>
          <cell r="T426">
            <v>0</v>
          </cell>
          <cell r="U426">
            <v>0</v>
          </cell>
          <cell r="V426">
            <v>0</v>
          </cell>
          <cell r="W426">
            <v>0</v>
          </cell>
          <cell r="X426">
            <v>0.1</v>
          </cell>
          <cell r="Y426">
            <v>0</v>
          </cell>
          <cell r="Z426">
            <v>0</v>
          </cell>
          <cell r="AA426">
            <v>0</v>
          </cell>
          <cell r="AB426">
            <v>0</v>
          </cell>
          <cell r="AC426">
            <v>0</v>
          </cell>
          <cell r="AD426">
            <v>0</v>
          </cell>
          <cell r="AE426">
            <v>0</v>
          </cell>
          <cell r="AF426">
            <v>0</v>
          </cell>
          <cell r="AG426">
            <v>7.0469999999999997</v>
          </cell>
          <cell r="AH426">
            <v>8.1159999999999997</v>
          </cell>
          <cell r="AK426">
            <v>8.1159999999999997</v>
          </cell>
          <cell r="AM426">
            <v>8.1159999999999997</v>
          </cell>
          <cell r="AP426">
            <v>0</v>
          </cell>
        </row>
        <row r="427">
          <cell r="B427" t="str">
            <v>Torsby</v>
          </cell>
          <cell r="C427">
            <v>0</v>
          </cell>
          <cell r="D427">
            <v>0</v>
          </cell>
          <cell r="E427">
            <v>0</v>
          </cell>
          <cell r="F427">
            <v>0</v>
          </cell>
          <cell r="G427">
            <v>0</v>
          </cell>
          <cell r="H427">
            <v>0</v>
          </cell>
          <cell r="I427">
            <v>0.70899999999999996</v>
          </cell>
          <cell r="J427">
            <v>0</v>
          </cell>
          <cell r="K427">
            <v>0</v>
          </cell>
          <cell r="L427">
            <v>0</v>
          </cell>
          <cell r="M427">
            <v>0</v>
          </cell>
          <cell r="N427">
            <v>0</v>
          </cell>
          <cell r="O427">
            <v>0</v>
          </cell>
          <cell r="P427">
            <v>32.994</v>
          </cell>
          <cell r="Q427">
            <v>16.497</v>
          </cell>
          <cell r="R427">
            <v>0</v>
          </cell>
          <cell r="S427">
            <v>0</v>
          </cell>
          <cell r="T427">
            <v>86.363</v>
          </cell>
          <cell r="U427">
            <v>0</v>
          </cell>
          <cell r="V427">
            <v>0</v>
          </cell>
          <cell r="W427">
            <v>0</v>
          </cell>
          <cell r="X427">
            <v>1.95E-2</v>
          </cell>
          <cell r="Y427">
            <v>0</v>
          </cell>
          <cell r="Z427">
            <v>0</v>
          </cell>
          <cell r="AA427">
            <v>0</v>
          </cell>
          <cell r="AB427">
            <v>0</v>
          </cell>
          <cell r="AC427">
            <v>0</v>
          </cell>
          <cell r="AD427">
            <v>0</v>
          </cell>
          <cell r="AE427">
            <v>0</v>
          </cell>
          <cell r="AF427">
            <v>0</v>
          </cell>
          <cell r="AG427">
            <v>0</v>
          </cell>
          <cell r="AH427">
            <v>120.0855</v>
          </cell>
          <cell r="AK427">
            <v>103.5885</v>
          </cell>
          <cell r="AM427">
            <v>103.5885</v>
          </cell>
          <cell r="AP427">
            <v>0</v>
          </cell>
        </row>
        <row r="428">
          <cell r="B428" t="str">
            <v>Örebro Kartongbruk</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K428">
            <v>0</v>
          </cell>
          <cell r="AM428">
            <v>0</v>
          </cell>
          <cell r="AP428">
            <v>0</v>
          </cell>
        </row>
        <row r="429">
          <cell r="B429" t="str">
            <v>Övrigt (närvärme, närkyla m m)</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K429">
            <v>0</v>
          </cell>
          <cell r="AM429">
            <v>0</v>
          </cell>
          <cell r="AP429">
            <v>0</v>
          </cell>
        </row>
        <row r="430">
          <cell r="B430" t="str">
            <v>Rydaholm</v>
          </cell>
          <cell r="C430">
            <v>0</v>
          </cell>
          <cell r="D430">
            <v>0</v>
          </cell>
          <cell r="E430">
            <v>0</v>
          </cell>
          <cell r="F430">
            <v>0</v>
          </cell>
          <cell r="G430">
            <v>0</v>
          </cell>
          <cell r="H430">
            <v>0</v>
          </cell>
          <cell r="I430">
            <v>4.0000000000000001E-3</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0.28283999999999998</v>
          </cell>
          <cell r="Y430">
            <v>0</v>
          </cell>
          <cell r="Z430">
            <v>0</v>
          </cell>
          <cell r="AA430">
            <v>0</v>
          </cell>
          <cell r="AB430">
            <v>0</v>
          </cell>
          <cell r="AC430">
            <v>0</v>
          </cell>
          <cell r="AD430">
            <v>0</v>
          </cell>
          <cell r="AE430">
            <v>0</v>
          </cell>
          <cell r="AF430">
            <v>0</v>
          </cell>
          <cell r="AG430">
            <v>13.2941</v>
          </cell>
          <cell r="AH430">
            <v>13.58094</v>
          </cell>
          <cell r="AK430">
            <v>13.58094</v>
          </cell>
          <cell r="AM430">
            <v>13.58094</v>
          </cell>
          <cell r="AP430">
            <v>0</v>
          </cell>
        </row>
        <row r="431">
          <cell r="B431" t="str">
            <v>Värnamo</v>
          </cell>
          <cell r="C431">
            <v>0</v>
          </cell>
          <cell r="D431">
            <v>0</v>
          </cell>
          <cell r="E431">
            <v>0.66</v>
          </cell>
          <cell r="F431">
            <v>61.673000000000002</v>
          </cell>
          <cell r="G431">
            <v>13.789</v>
          </cell>
          <cell r="H431">
            <v>3.9</v>
          </cell>
          <cell r="I431">
            <v>4.1000000000000002E-2</v>
          </cell>
          <cell r="J431">
            <v>0</v>
          </cell>
          <cell r="K431">
            <v>0</v>
          </cell>
          <cell r="L431">
            <v>45.226999999999997</v>
          </cell>
          <cell r="M431">
            <v>0</v>
          </cell>
          <cell r="N431">
            <v>0</v>
          </cell>
          <cell r="O431">
            <v>0</v>
          </cell>
          <cell r="P431">
            <v>56.802</v>
          </cell>
          <cell r="Q431">
            <v>28.401</v>
          </cell>
          <cell r="R431">
            <v>0.187</v>
          </cell>
          <cell r="S431">
            <v>0</v>
          </cell>
          <cell r="T431">
            <v>30.151</v>
          </cell>
          <cell r="U431">
            <v>0</v>
          </cell>
          <cell r="V431">
            <v>0</v>
          </cell>
          <cell r="W431">
            <v>0</v>
          </cell>
          <cell r="X431">
            <v>8</v>
          </cell>
          <cell r="Y431">
            <v>0</v>
          </cell>
          <cell r="Z431">
            <v>0</v>
          </cell>
          <cell r="AA431">
            <v>0</v>
          </cell>
          <cell r="AB431">
            <v>0</v>
          </cell>
          <cell r="AC431">
            <v>0</v>
          </cell>
          <cell r="AD431">
            <v>0</v>
          </cell>
          <cell r="AE431">
            <v>5.0860000000000003</v>
          </cell>
          <cell r="AF431">
            <v>0</v>
          </cell>
          <cell r="AG431">
            <v>0</v>
          </cell>
          <cell r="AH431">
            <v>225.51600000000002</v>
          </cell>
          <cell r="AK431">
            <v>197.11500000000001</v>
          </cell>
          <cell r="AM431">
            <v>197.11500000000004</v>
          </cell>
          <cell r="AP431">
            <v>0</v>
          </cell>
        </row>
        <row r="432">
          <cell r="B432" t="str">
            <v>Fagersta</v>
          </cell>
          <cell r="C432">
            <v>0</v>
          </cell>
          <cell r="D432">
            <v>0</v>
          </cell>
          <cell r="E432">
            <v>0</v>
          </cell>
          <cell r="F432">
            <v>5.125</v>
          </cell>
          <cell r="G432">
            <v>5.21</v>
          </cell>
          <cell r="H432">
            <v>4.0000000000000001E-3</v>
          </cell>
          <cell r="I432">
            <v>0.54700000000000004</v>
          </cell>
          <cell r="J432">
            <v>0</v>
          </cell>
          <cell r="K432">
            <v>0</v>
          </cell>
          <cell r="L432">
            <v>15.952</v>
          </cell>
          <cell r="M432">
            <v>0</v>
          </cell>
          <cell r="N432">
            <v>0</v>
          </cell>
          <cell r="O432">
            <v>0</v>
          </cell>
          <cell r="P432">
            <v>32.283999999999999</v>
          </cell>
          <cell r="Q432">
            <v>16.141999999999999</v>
          </cell>
          <cell r="R432">
            <v>16.186</v>
          </cell>
          <cell r="S432">
            <v>12.018000000000001</v>
          </cell>
          <cell r="T432">
            <v>52.075000000000003</v>
          </cell>
          <cell r="U432">
            <v>0</v>
          </cell>
          <cell r="V432">
            <v>0</v>
          </cell>
          <cell r="W432">
            <v>5.4349999999999996</v>
          </cell>
          <cell r="X432">
            <v>3.44</v>
          </cell>
          <cell r="Y432">
            <v>0</v>
          </cell>
          <cell r="Z432">
            <v>0</v>
          </cell>
          <cell r="AA432">
            <v>0</v>
          </cell>
          <cell r="AB432">
            <v>0</v>
          </cell>
          <cell r="AC432">
            <v>0</v>
          </cell>
          <cell r="AD432">
            <v>0.57899999999999996</v>
          </cell>
          <cell r="AE432">
            <v>0</v>
          </cell>
          <cell r="AF432">
            <v>0</v>
          </cell>
          <cell r="AG432">
            <v>0</v>
          </cell>
          <cell r="AH432">
            <v>148.85500000000002</v>
          </cell>
          <cell r="AK432">
            <v>132.71300000000002</v>
          </cell>
          <cell r="AM432">
            <v>132.71299999999999</v>
          </cell>
          <cell r="AP432">
            <v>0</v>
          </cell>
        </row>
        <row r="433">
          <cell r="B433" t="str">
            <v>Grängesberg</v>
          </cell>
          <cell r="C433">
            <v>0</v>
          </cell>
          <cell r="D433">
            <v>0</v>
          </cell>
          <cell r="E433">
            <v>0</v>
          </cell>
          <cell r="F433">
            <v>0</v>
          </cell>
          <cell r="G433">
            <v>0</v>
          </cell>
          <cell r="H433">
            <v>0</v>
          </cell>
          <cell r="I433">
            <v>0.88300000000000001</v>
          </cell>
          <cell r="J433">
            <v>0</v>
          </cell>
          <cell r="K433">
            <v>0</v>
          </cell>
          <cell r="L433">
            <v>0</v>
          </cell>
          <cell r="M433">
            <v>0</v>
          </cell>
          <cell r="N433">
            <v>0</v>
          </cell>
          <cell r="O433">
            <v>0</v>
          </cell>
          <cell r="P433">
            <v>0</v>
          </cell>
          <cell r="Q433">
            <v>0</v>
          </cell>
          <cell r="R433">
            <v>0</v>
          </cell>
          <cell r="S433">
            <v>0</v>
          </cell>
          <cell r="T433">
            <v>14.587999999999999</v>
          </cell>
          <cell r="U433">
            <v>0</v>
          </cell>
          <cell r="V433">
            <v>0</v>
          </cell>
          <cell r="W433">
            <v>0</v>
          </cell>
          <cell r="X433">
            <v>0.32100000000000001</v>
          </cell>
          <cell r="Y433">
            <v>0</v>
          </cell>
          <cell r="Z433">
            <v>0</v>
          </cell>
          <cell r="AA433">
            <v>0</v>
          </cell>
          <cell r="AB433">
            <v>0</v>
          </cell>
          <cell r="AC433">
            <v>0</v>
          </cell>
          <cell r="AD433">
            <v>0</v>
          </cell>
          <cell r="AE433">
            <v>0</v>
          </cell>
          <cell r="AF433">
            <v>0</v>
          </cell>
          <cell r="AG433">
            <v>0</v>
          </cell>
          <cell r="AH433">
            <v>15.792</v>
          </cell>
          <cell r="AK433">
            <v>15.792</v>
          </cell>
          <cell r="AM433">
            <v>15.792</v>
          </cell>
          <cell r="AP433">
            <v>0</v>
          </cell>
        </row>
        <row r="434">
          <cell r="B434" t="str">
            <v>Ludvika</v>
          </cell>
          <cell r="C434">
            <v>0</v>
          </cell>
          <cell r="D434">
            <v>0</v>
          </cell>
          <cell r="E434">
            <v>1.29647</v>
          </cell>
          <cell r="F434">
            <v>9.59</v>
          </cell>
          <cell r="G434">
            <v>0</v>
          </cell>
          <cell r="H434">
            <v>0</v>
          </cell>
          <cell r="I434">
            <v>8.4499999999999993</v>
          </cell>
          <cell r="J434">
            <v>0</v>
          </cell>
          <cell r="K434">
            <v>0</v>
          </cell>
          <cell r="L434">
            <v>3.25</v>
          </cell>
          <cell r="M434">
            <v>0</v>
          </cell>
          <cell r="N434">
            <v>0</v>
          </cell>
          <cell r="O434">
            <v>91.15</v>
          </cell>
          <cell r="P434">
            <v>36.380000000000003</v>
          </cell>
          <cell r="Q434">
            <v>18.190000000000001</v>
          </cell>
          <cell r="R434">
            <v>0.26700000000000002</v>
          </cell>
          <cell r="S434">
            <v>3.63</v>
          </cell>
          <cell r="T434">
            <v>6.19</v>
          </cell>
          <cell r="U434">
            <v>0</v>
          </cell>
          <cell r="V434">
            <v>0</v>
          </cell>
          <cell r="W434">
            <v>0</v>
          </cell>
          <cell r="X434">
            <v>4.0119999999999996</v>
          </cell>
          <cell r="Y434">
            <v>0</v>
          </cell>
          <cell r="Z434">
            <v>0</v>
          </cell>
          <cell r="AA434">
            <v>0</v>
          </cell>
          <cell r="AB434">
            <v>0</v>
          </cell>
          <cell r="AC434">
            <v>0</v>
          </cell>
          <cell r="AD434">
            <v>1.71</v>
          </cell>
          <cell r="AE434">
            <v>0</v>
          </cell>
          <cell r="AF434">
            <v>0</v>
          </cell>
          <cell r="AG434">
            <v>0</v>
          </cell>
          <cell r="AH434">
            <v>165.92546999999999</v>
          </cell>
          <cell r="AK434">
            <v>147.73546999999999</v>
          </cell>
          <cell r="AM434">
            <v>147.73546999999999</v>
          </cell>
          <cell r="AP434">
            <v>0</v>
          </cell>
        </row>
        <row r="435">
          <cell r="B435" t="str">
            <v>Norberg</v>
          </cell>
          <cell r="C435">
            <v>0</v>
          </cell>
          <cell r="D435">
            <v>0</v>
          </cell>
          <cell r="E435">
            <v>0</v>
          </cell>
          <cell r="F435">
            <v>0</v>
          </cell>
          <cell r="G435">
            <v>0</v>
          </cell>
          <cell r="H435">
            <v>0</v>
          </cell>
          <cell r="I435">
            <v>0.35444399999999998</v>
          </cell>
          <cell r="J435">
            <v>0</v>
          </cell>
          <cell r="K435">
            <v>0</v>
          </cell>
          <cell r="L435">
            <v>0</v>
          </cell>
          <cell r="M435">
            <v>0</v>
          </cell>
          <cell r="N435">
            <v>0</v>
          </cell>
          <cell r="O435">
            <v>0</v>
          </cell>
          <cell r="P435">
            <v>0</v>
          </cell>
          <cell r="Q435">
            <v>0</v>
          </cell>
          <cell r="R435">
            <v>19.213000000000001</v>
          </cell>
          <cell r="S435">
            <v>0</v>
          </cell>
          <cell r="T435">
            <v>0</v>
          </cell>
          <cell r="U435">
            <v>0</v>
          </cell>
          <cell r="V435">
            <v>0</v>
          </cell>
          <cell r="W435">
            <v>0</v>
          </cell>
          <cell r="X435">
            <v>0.56688000000000005</v>
          </cell>
          <cell r="Y435">
            <v>0</v>
          </cell>
          <cell r="Z435">
            <v>2.32111</v>
          </cell>
          <cell r="AA435">
            <v>0</v>
          </cell>
          <cell r="AB435">
            <v>0</v>
          </cell>
          <cell r="AC435">
            <v>0</v>
          </cell>
          <cell r="AD435">
            <v>0</v>
          </cell>
          <cell r="AE435">
            <v>0</v>
          </cell>
          <cell r="AF435">
            <v>0</v>
          </cell>
          <cell r="AG435">
            <v>0</v>
          </cell>
          <cell r="AH435">
            <v>22.455434000000004</v>
          </cell>
          <cell r="AK435">
            <v>22.455434000000004</v>
          </cell>
          <cell r="AM435">
            <v>22.455434</v>
          </cell>
          <cell r="AP435">
            <v>0</v>
          </cell>
        </row>
        <row r="436">
          <cell r="B436" t="str">
            <v>Ankarsrum</v>
          </cell>
          <cell r="C436">
            <v>0</v>
          </cell>
          <cell r="D436">
            <v>0</v>
          </cell>
          <cell r="E436">
            <v>0</v>
          </cell>
          <cell r="F436">
            <v>0</v>
          </cell>
          <cell r="G436">
            <v>0</v>
          </cell>
          <cell r="H436">
            <v>0</v>
          </cell>
          <cell r="I436">
            <v>0.49099999999999999</v>
          </cell>
          <cell r="J436">
            <v>0</v>
          </cell>
          <cell r="K436">
            <v>0</v>
          </cell>
          <cell r="L436">
            <v>4.29</v>
          </cell>
          <cell r="M436">
            <v>0</v>
          </cell>
          <cell r="N436">
            <v>0</v>
          </cell>
          <cell r="O436">
            <v>0</v>
          </cell>
          <cell r="P436">
            <v>0</v>
          </cell>
          <cell r="Q436">
            <v>0</v>
          </cell>
          <cell r="R436">
            <v>0</v>
          </cell>
          <cell r="S436">
            <v>0</v>
          </cell>
          <cell r="T436">
            <v>3.36</v>
          </cell>
          <cell r="U436">
            <v>0</v>
          </cell>
          <cell r="V436">
            <v>0</v>
          </cell>
          <cell r="W436">
            <v>0</v>
          </cell>
          <cell r="X436">
            <v>0.21</v>
          </cell>
          <cell r="Y436">
            <v>0</v>
          </cell>
          <cell r="Z436">
            <v>0</v>
          </cell>
          <cell r="AA436">
            <v>0</v>
          </cell>
          <cell r="AB436">
            <v>0</v>
          </cell>
          <cell r="AC436">
            <v>0</v>
          </cell>
          <cell r="AD436">
            <v>0</v>
          </cell>
          <cell r="AE436">
            <v>0</v>
          </cell>
          <cell r="AF436">
            <v>0</v>
          </cell>
          <cell r="AG436">
            <v>0</v>
          </cell>
          <cell r="AH436">
            <v>8.3510000000000009</v>
          </cell>
          <cell r="AK436">
            <v>8.3510000000000009</v>
          </cell>
          <cell r="AM436">
            <v>8.3510000000000009</v>
          </cell>
          <cell r="AP436">
            <v>0</v>
          </cell>
        </row>
        <row r="437">
          <cell r="B437" t="str">
            <v>Gamleby</v>
          </cell>
          <cell r="C437">
            <v>0</v>
          </cell>
          <cell r="D437">
            <v>0</v>
          </cell>
          <cell r="E437">
            <v>0</v>
          </cell>
          <cell r="F437">
            <v>9.6950000000000003</v>
          </cell>
          <cell r="G437">
            <v>0</v>
          </cell>
          <cell r="H437">
            <v>0</v>
          </cell>
          <cell r="I437">
            <v>2.1960000000000002</v>
          </cell>
          <cell r="J437">
            <v>0</v>
          </cell>
          <cell r="K437">
            <v>0</v>
          </cell>
          <cell r="L437">
            <v>15.512</v>
          </cell>
          <cell r="M437">
            <v>0</v>
          </cell>
          <cell r="N437">
            <v>0</v>
          </cell>
          <cell r="O437">
            <v>0</v>
          </cell>
          <cell r="P437">
            <v>2.8</v>
          </cell>
          <cell r="Q437">
            <v>1.4</v>
          </cell>
          <cell r="R437">
            <v>0</v>
          </cell>
          <cell r="S437">
            <v>0</v>
          </cell>
          <cell r="T437">
            <v>2.1970000000000001</v>
          </cell>
          <cell r="U437">
            <v>0</v>
          </cell>
          <cell r="V437">
            <v>0</v>
          </cell>
          <cell r="W437">
            <v>0</v>
          </cell>
          <cell r="X437">
            <v>0.91300000000000003</v>
          </cell>
          <cell r="Y437">
            <v>0</v>
          </cell>
          <cell r="Z437">
            <v>0</v>
          </cell>
          <cell r="AA437">
            <v>0</v>
          </cell>
          <cell r="AB437">
            <v>0</v>
          </cell>
          <cell r="AC437">
            <v>0</v>
          </cell>
          <cell r="AD437">
            <v>0</v>
          </cell>
          <cell r="AE437">
            <v>0</v>
          </cell>
          <cell r="AF437">
            <v>0</v>
          </cell>
          <cell r="AG437">
            <v>0</v>
          </cell>
          <cell r="AH437">
            <v>33.312999999999995</v>
          </cell>
          <cell r="AK437">
            <v>31.912999999999997</v>
          </cell>
          <cell r="AM437">
            <v>31.912999999999997</v>
          </cell>
          <cell r="AP437">
            <v>0</v>
          </cell>
        </row>
        <row r="438">
          <cell r="B438" t="str">
            <v>Västervik</v>
          </cell>
          <cell r="C438">
            <v>0</v>
          </cell>
          <cell r="D438">
            <v>122.373</v>
          </cell>
          <cell r="E438">
            <v>0</v>
          </cell>
          <cell r="F438">
            <v>9.6709999999999994</v>
          </cell>
          <cell r="G438">
            <v>0</v>
          </cell>
          <cell r="H438">
            <v>0</v>
          </cell>
          <cell r="I438">
            <v>10.801</v>
          </cell>
          <cell r="J438">
            <v>0</v>
          </cell>
          <cell r="K438">
            <v>0</v>
          </cell>
          <cell r="L438">
            <v>70.465000000000003</v>
          </cell>
          <cell r="M438">
            <v>0</v>
          </cell>
          <cell r="N438">
            <v>0</v>
          </cell>
          <cell r="O438">
            <v>0</v>
          </cell>
          <cell r="P438">
            <v>28.512</v>
          </cell>
          <cell r="Q438">
            <v>14.256</v>
          </cell>
          <cell r="R438">
            <v>0</v>
          </cell>
          <cell r="S438">
            <v>0</v>
          </cell>
          <cell r="T438">
            <v>3.6480000000000001</v>
          </cell>
          <cell r="U438">
            <v>0</v>
          </cell>
          <cell r="V438">
            <v>0</v>
          </cell>
          <cell r="W438">
            <v>0</v>
          </cell>
          <cell r="X438">
            <v>9.2840000000000007</v>
          </cell>
          <cell r="Y438">
            <v>0</v>
          </cell>
          <cell r="Z438">
            <v>0</v>
          </cell>
          <cell r="AA438">
            <v>0</v>
          </cell>
          <cell r="AB438">
            <v>0</v>
          </cell>
          <cell r="AC438">
            <v>0</v>
          </cell>
          <cell r="AD438">
            <v>0</v>
          </cell>
          <cell r="AE438">
            <v>0</v>
          </cell>
          <cell r="AF438">
            <v>0</v>
          </cell>
          <cell r="AG438">
            <v>0</v>
          </cell>
          <cell r="AH438">
            <v>254.75399999999999</v>
          </cell>
          <cell r="AK438">
            <v>240.49799999999999</v>
          </cell>
          <cell r="AM438">
            <v>240.49799999999999</v>
          </cell>
          <cell r="AP438">
            <v>0</v>
          </cell>
        </row>
        <row r="439">
          <cell r="B439" t="str">
            <v>Braås</v>
          </cell>
          <cell r="C439">
            <v>0</v>
          </cell>
          <cell r="D439">
            <v>0</v>
          </cell>
          <cell r="E439">
            <v>0</v>
          </cell>
          <cell r="F439">
            <v>0</v>
          </cell>
          <cell r="G439">
            <v>0</v>
          </cell>
          <cell r="H439">
            <v>0</v>
          </cell>
          <cell r="I439">
            <v>1.536</v>
          </cell>
          <cell r="J439">
            <v>0</v>
          </cell>
          <cell r="K439">
            <v>0</v>
          </cell>
          <cell r="L439">
            <v>0</v>
          </cell>
          <cell r="M439">
            <v>0</v>
          </cell>
          <cell r="N439">
            <v>0</v>
          </cell>
          <cell r="O439">
            <v>0</v>
          </cell>
          <cell r="P439">
            <v>0</v>
          </cell>
          <cell r="Q439">
            <v>0</v>
          </cell>
          <cell r="R439">
            <v>0</v>
          </cell>
          <cell r="S439">
            <v>0</v>
          </cell>
          <cell r="T439">
            <v>21.396999999999998</v>
          </cell>
          <cell r="U439">
            <v>0</v>
          </cell>
          <cell r="V439">
            <v>0</v>
          </cell>
          <cell r="W439">
            <v>0</v>
          </cell>
          <cell r="X439">
            <v>0.56000000000000005</v>
          </cell>
          <cell r="Y439">
            <v>0</v>
          </cell>
          <cell r="Z439">
            <v>4.5549999999999997</v>
          </cell>
          <cell r="AA439">
            <v>0</v>
          </cell>
          <cell r="AB439">
            <v>0</v>
          </cell>
          <cell r="AC439">
            <v>0</v>
          </cell>
          <cell r="AD439">
            <v>0</v>
          </cell>
          <cell r="AE439">
            <v>0</v>
          </cell>
          <cell r="AF439">
            <v>0</v>
          </cell>
          <cell r="AG439">
            <v>0</v>
          </cell>
          <cell r="AH439">
            <v>28.047999999999998</v>
          </cell>
          <cell r="AK439">
            <v>28.047999999999998</v>
          </cell>
          <cell r="AM439">
            <v>28.047999999999998</v>
          </cell>
          <cell r="AP439">
            <v>0</v>
          </cell>
        </row>
        <row r="440">
          <cell r="B440" t="str">
            <v>Ingelstad</v>
          </cell>
          <cell r="C440">
            <v>0</v>
          </cell>
          <cell r="D440">
            <v>0</v>
          </cell>
          <cell r="E440">
            <v>0</v>
          </cell>
          <cell r="F440">
            <v>0</v>
          </cell>
          <cell r="G440">
            <v>0</v>
          </cell>
          <cell r="H440">
            <v>0</v>
          </cell>
          <cell r="I440">
            <v>1.026</v>
          </cell>
          <cell r="J440">
            <v>0</v>
          </cell>
          <cell r="K440">
            <v>0</v>
          </cell>
          <cell r="L440">
            <v>0</v>
          </cell>
          <cell r="M440">
            <v>0</v>
          </cell>
          <cell r="N440">
            <v>0</v>
          </cell>
          <cell r="O440">
            <v>0</v>
          </cell>
          <cell r="P440">
            <v>0</v>
          </cell>
          <cell r="Q440">
            <v>0</v>
          </cell>
          <cell r="R440">
            <v>0</v>
          </cell>
          <cell r="S440">
            <v>0</v>
          </cell>
          <cell r="T440">
            <v>7.806</v>
          </cell>
          <cell r="U440">
            <v>0</v>
          </cell>
          <cell r="V440">
            <v>0</v>
          </cell>
          <cell r="W440">
            <v>0</v>
          </cell>
          <cell r="X440">
            <v>0.29699999999999999</v>
          </cell>
          <cell r="Y440">
            <v>0</v>
          </cell>
          <cell r="Z440">
            <v>3.1840000000000002</v>
          </cell>
          <cell r="AA440">
            <v>0</v>
          </cell>
          <cell r="AB440">
            <v>0</v>
          </cell>
          <cell r="AC440">
            <v>0</v>
          </cell>
          <cell r="AD440">
            <v>0</v>
          </cell>
          <cell r="AE440">
            <v>0</v>
          </cell>
          <cell r="AF440">
            <v>0</v>
          </cell>
          <cell r="AG440">
            <v>0</v>
          </cell>
          <cell r="AH440">
            <v>12.313000000000002</v>
          </cell>
          <cell r="AK440">
            <v>12.313000000000002</v>
          </cell>
          <cell r="AM440">
            <v>12.313000000000002</v>
          </cell>
          <cell r="AP440">
            <v>0</v>
          </cell>
        </row>
        <row r="441">
          <cell r="B441" t="str">
            <v>Rottne</v>
          </cell>
          <cell r="C441">
            <v>0</v>
          </cell>
          <cell r="D441">
            <v>0</v>
          </cell>
          <cell r="E441">
            <v>0</v>
          </cell>
          <cell r="F441">
            <v>0</v>
          </cell>
          <cell r="G441">
            <v>0</v>
          </cell>
          <cell r="H441">
            <v>0</v>
          </cell>
          <cell r="I441">
            <v>1.2070000000000001</v>
          </cell>
          <cell r="J441">
            <v>0</v>
          </cell>
          <cell r="K441">
            <v>0</v>
          </cell>
          <cell r="L441">
            <v>0</v>
          </cell>
          <cell r="M441">
            <v>0</v>
          </cell>
          <cell r="N441">
            <v>0</v>
          </cell>
          <cell r="O441">
            <v>0</v>
          </cell>
          <cell r="P441">
            <v>0</v>
          </cell>
          <cell r="Q441">
            <v>0</v>
          </cell>
          <cell r="R441">
            <v>0</v>
          </cell>
          <cell r="S441">
            <v>0</v>
          </cell>
          <cell r="T441">
            <v>15.284000000000001</v>
          </cell>
          <cell r="U441">
            <v>0</v>
          </cell>
          <cell r="V441">
            <v>0</v>
          </cell>
          <cell r="W441">
            <v>0</v>
          </cell>
          <cell r="X441">
            <v>0.38900000000000001</v>
          </cell>
          <cell r="Y441">
            <v>0</v>
          </cell>
          <cell r="Z441">
            <v>0</v>
          </cell>
          <cell r="AA441">
            <v>0</v>
          </cell>
          <cell r="AB441">
            <v>0</v>
          </cell>
          <cell r="AC441">
            <v>0</v>
          </cell>
          <cell r="AD441">
            <v>0</v>
          </cell>
          <cell r="AE441">
            <v>0</v>
          </cell>
          <cell r="AF441">
            <v>0</v>
          </cell>
          <cell r="AG441">
            <v>0</v>
          </cell>
          <cell r="AH441">
            <v>16.88</v>
          </cell>
          <cell r="AK441">
            <v>16.88</v>
          </cell>
          <cell r="AM441">
            <v>16.88</v>
          </cell>
          <cell r="AP441">
            <v>0</v>
          </cell>
        </row>
        <row r="442">
          <cell r="B442" t="str">
            <v>Växjö</v>
          </cell>
          <cell r="C442">
            <v>0</v>
          </cell>
          <cell r="D442">
            <v>0</v>
          </cell>
          <cell r="E442">
            <v>0</v>
          </cell>
          <cell r="F442">
            <v>63.232799999999997</v>
          </cell>
          <cell r="G442">
            <v>0</v>
          </cell>
          <cell r="H442">
            <v>0</v>
          </cell>
          <cell r="I442">
            <v>0.83933500000000005</v>
          </cell>
          <cell r="J442">
            <v>0</v>
          </cell>
          <cell r="K442">
            <v>10.980600000000001</v>
          </cell>
          <cell r="L442">
            <v>268.476</v>
          </cell>
          <cell r="M442">
            <v>16.1081</v>
          </cell>
          <cell r="N442">
            <v>0</v>
          </cell>
          <cell r="O442">
            <v>0</v>
          </cell>
          <cell r="P442">
            <v>0</v>
          </cell>
          <cell r="Q442">
            <v>0</v>
          </cell>
          <cell r="R442">
            <v>0</v>
          </cell>
          <cell r="S442">
            <v>46.498600000000003</v>
          </cell>
          <cell r="T442">
            <v>116.96</v>
          </cell>
          <cell r="U442">
            <v>0</v>
          </cell>
          <cell r="V442">
            <v>0</v>
          </cell>
          <cell r="W442">
            <v>28.6434</v>
          </cell>
          <cell r="X442">
            <v>19.148099999999999</v>
          </cell>
          <cell r="Y442">
            <v>0</v>
          </cell>
          <cell r="Z442">
            <v>0</v>
          </cell>
          <cell r="AA442">
            <v>0</v>
          </cell>
          <cell r="AB442">
            <v>0</v>
          </cell>
          <cell r="AC442">
            <v>0</v>
          </cell>
          <cell r="AD442">
            <v>0</v>
          </cell>
          <cell r="AE442">
            <v>0</v>
          </cell>
          <cell r="AF442">
            <v>0</v>
          </cell>
          <cell r="AG442">
            <v>0</v>
          </cell>
          <cell r="AH442">
            <v>570.88693499999999</v>
          </cell>
          <cell r="AK442">
            <v>554.77883499999996</v>
          </cell>
          <cell r="AM442">
            <v>554.77883499999996</v>
          </cell>
          <cell r="AP442">
            <v>0</v>
          </cell>
        </row>
        <row r="443">
          <cell r="B443" t="str">
            <v>Ystad</v>
          </cell>
          <cell r="C443">
            <v>0</v>
          </cell>
          <cell r="D443">
            <v>0</v>
          </cell>
          <cell r="E443">
            <v>3.1</v>
          </cell>
          <cell r="F443">
            <v>0</v>
          </cell>
          <cell r="G443">
            <v>0</v>
          </cell>
          <cell r="H443">
            <v>0</v>
          </cell>
          <cell r="I443">
            <v>3.66</v>
          </cell>
          <cell r="J443">
            <v>0</v>
          </cell>
          <cell r="K443">
            <v>0</v>
          </cell>
          <cell r="L443">
            <v>114.98</v>
          </cell>
          <cell r="M443">
            <v>0</v>
          </cell>
          <cell r="N443">
            <v>0</v>
          </cell>
          <cell r="O443">
            <v>0</v>
          </cell>
          <cell r="P443">
            <v>39.4</v>
          </cell>
          <cell r="Q443">
            <v>19.7</v>
          </cell>
          <cell r="R443">
            <v>0</v>
          </cell>
          <cell r="S443">
            <v>0</v>
          </cell>
          <cell r="T443">
            <v>15.2</v>
          </cell>
          <cell r="U443">
            <v>0</v>
          </cell>
          <cell r="V443">
            <v>0</v>
          </cell>
          <cell r="W443">
            <v>0</v>
          </cell>
          <cell r="X443">
            <v>3.69</v>
          </cell>
          <cell r="Y443">
            <v>0</v>
          </cell>
          <cell r="Z443">
            <v>1.84</v>
          </cell>
          <cell r="AA443">
            <v>0</v>
          </cell>
          <cell r="AB443">
            <v>0</v>
          </cell>
          <cell r="AC443">
            <v>0</v>
          </cell>
          <cell r="AD443">
            <v>4.4400000000000004</v>
          </cell>
          <cell r="AE443">
            <v>0</v>
          </cell>
          <cell r="AF443">
            <v>0</v>
          </cell>
          <cell r="AG443">
            <v>34.7059</v>
          </cell>
          <cell r="AH443">
            <v>221.01589999999999</v>
          </cell>
          <cell r="AK443">
            <v>201.3159</v>
          </cell>
          <cell r="AM443">
            <v>201.31589999999997</v>
          </cell>
          <cell r="AP443">
            <v>0</v>
          </cell>
        </row>
        <row r="444">
          <cell r="B444" t="str">
            <v>Fränsta</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K444">
            <v>0</v>
          </cell>
          <cell r="AM444">
            <v>0</v>
          </cell>
          <cell r="AP444">
            <v>0</v>
          </cell>
        </row>
        <row r="445">
          <cell r="B445" t="str">
            <v>Ljungaverk</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K445">
            <v>0</v>
          </cell>
          <cell r="AM445">
            <v>0</v>
          </cell>
          <cell r="AP445">
            <v>0</v>
          </cell>
        </row>
        <row r="446">
          <cell r="B446" t="str">
            <v>Ånge</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K446">
            <v>0</v>
          </cell>
          <cell r="AM446">
            <v>0</v>
          </cell>
          <cell r="AP446">
            <v>0</v>
          </cell>
        </row>
        <row r="447">
          <cell r="B447" t="str">
            <v>Älvsbyn</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K447">
            <v>0</v>
          </cell>
          <cell r="AM447">
            <v>0</v>
          </cell>
          <cell r="AP447">
            <v>0</v>
          </cell>
        </row>
        <row r="448">
          <cell r="B448" t="str">
            <v>Helsingborg</v>
          </cell>
          <cell r="C448">
            <v>0</v>
          </cell>
          <cell r="D448">
            <v>277.2</v>
          </cell>
          <cell r="E448">
            <v>23.64</v>
          </cell>
          <cell r="F448">
            <v>0</v>
          </cell>
          <cell r="G448">
            <v>0</v>
          </cell>
          <cell r="H448">
            <v>0</v>
          </cell>
          <cell r="I448">
            <v>2.0699999999999998</v>
          </cell>
          <cell r="J448">
            <v>0</v>
          </cell>
          <cell r="K448">
            <v>1.8540000000000001</v>
          </cell>
          <cell r="L448">
            <v>17.100000000000001</v>
          </cell>
          <cell r="M448">
            <v>14.84</v>
          </cell>
          <cell r="N448">
            <v>14.24</v>
          </cell>
          <cell r="O448">
            <v>0</v>
          </cell>
          <cell r="P448">
            <v>204</v>
          </cell>
          <cell r="Q448">
            <v>102</v>
          </cell>
          <cell r="R448">
            <v>301.59500000000003</v>
          </cell>
          <cell r="S448">
            <v>0</v>
          </cell>
          <cell r="T448">
            <v>0</v>
          </cell>
          <cell r="U448">
            <v>0</v>
          </cell>
          <cell r="V448">
            <v>0</v>
          </cell>
          <cell r="W448">
            <v>0</v>
          </cell>
          <cell r="X448">
            <v>26.396999999999998</v>
          </cell>
          <cell r="Y448">
            <v>9.0027399999999994E-2</v>
          </cell>
          <cell r="Z448">
            <v>228.7</v>
          </cell>
          <cell r="AA448">
            <v>8</v>
          </cell>
          <cell r="AB448">
            <v>32.015000000000001</v>
          </cell>
          <cell r="AC448">
            <v>70.516999999999996</v>
          </cell>
          <cell r="AD448">
            <v>0</v>
          </cell>
          <cell r="AE448">
            <v>0</v>
          </cell>
          <cell r="AF448">
            <v>0</v>
          </cell>
          <cell r="AG448">
            <v>0</v>
          </cell>
          <cell r="AH448">
            <v>1222.2580274000002</v>
          </cell>
          <cell r="AK448">
            <v>1105.4180274000003</v>
          </cell>
          <cell r="AM448">
            <v>1105.4180274</v>
          </cell>
          <cell r="AP448">
            <v>0</v>
          </cell>
        </row>
        <row r="449">
          <cell r="B449" t="str">
            <v>Hjärnarp</v>
          </cell>
          <cell r="C449">
            <v>0</v>
          </cell>
          <cell r="D449">
            <v>0</v>
          </cell>
          <cell r="E449">
            <v>0</v>
          </cell>
          <cell r="F449">
            <v>0</v>
          </cell>
          <cell r="G449">
            <v>0</v>
          </cell>
          <cell r="H449">
            <v>0</v>
          </cell>
          <cell r="I449">
            <v>0.02</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6.1400000000000003E-2</v>
          </cell>
          <cell r="Y449">
            <v>0</v>
          </cell>
          <cell r="Z449">
            <v>2.2719999999999998</v>
          </cell>
          <cell r="AA449">
            <v>0</v>
          </cell>
          <cell r="AB449">
            <v>0</v>
          </cell>
          <cell r="AC449">
            <v>0</v>
          </cell>
          <cell r="AD449">
            <v>0</v>
          </cell>
          <cell r="AE449">
            <v>0</v>
          </cell>
          <cell r="AF449">
            <v>0</v>
          </cell>
          <cell r="AG449">
            <v>0</v>
          </cell>
          <cell r="AH449">
            <v>2.3533999999999997</v>
          </cell>
          <cell r="AK449">
            <v>2.3533999999999997</v>
          </cell>
          <cell r="AM449">
            <v>2.3533999999999997</v>
          </cell>
          <cell r="AP449">
            <v>0</v>
          </cell>
        </row>
        <row r="450">
          <cell r="B450" t="str">
            <v>Vejbystrand</v>
          </cell>
          <cell r="C450">
            <v>0</v>
          </cell>
          <cell r="D450">
            <v>0</v>
          </cell>
          <cell r="E450">
            <v>0</v>
          </cell>
          <cell r="F450">
            <v>0</v>
          </cell>
          <cell r="G450">
            <v>0</v>
          </cell>
          <cell r="H450">
            <v>0</v>
          </cell>
          <cell r="I450">
            <v>0.55000000000000004</v>
          </cell>
          <cell r="J450">
            <v>0</v>
          </cell>
          <cell r="K450">
            <v>0</v>
          </cell>
          <cell r="L450">
            <v>0</v>
          </cell>
          <cell r="M450">
            <v>0</v>
          </cell>
          <cell r="N450">
            <v>0</v>
          </cell>
          <cell r="O450">
            <v>0.24</v>
          </cell>
          <cell r="P450">
            <v>0</v>
          </cell>
          <cell r="Q450">
            <v>0</v>
          </cell>
          <cell r="R450">
            <v>0</v>
          </cell>
          <cell r="S450">
            <v>0</v>
          </cell>
          <cell r="T450">
            <v>0</v>
          </cell>
          <cell r="U450">
            <v>0</v>
          </cell>
          <cell r="V450">
            <v>0</v>
          </cell>
          <cell r="W450">
            <v>0</v>
          </cell>
          <cell r="X450">
            <v>0.23</v>
          </cell>
          <cell r="Y450">
            <v>8.9700000000000006</v>
          </cell>
          <cell r="Z450">
            <v>2.96</v>
          </cell>
          <cell r="AA450">
            <v>0</v>
          </cell>
          <cell r="AB450">
            <v>0</v>
          </cell>
          <cell r="AC450">
            <v>0</v>
          </cell>
          <cell r="AD450">
            <v>0</v>
          </cell>
          <cell r="AE450">
            <v>0</v>
          </cell>
          <cell r="AF450">
            <v>1.19</v>
          </cell>
          <cell r="AG450">
            <v>0</v>
          </cell>
          <cell r="AH450">
            <v>14.139999999999999</v>
          </cell>
          <cell r="AK450">
            <v>14.139999999999999</v>
          </cell>
          <cell r="AM450">
            <v>14.14</v>
          </cell>
          <cell r="AP450">
            <v>0</v>
          </cell>
        </row>
        <row r="451">
          <cell r="B451" t="str">
            <v>Ängelholm</v>
          </cell>
          <cell r="C451">
            <v>0</v>
          </cell>
          <cell r="D451">
            <v>22.4</v>
          </cell>
          <cell r="E451">
            <v>1.7141200000000001</v>
          </cell>
          <cell r="F451">
            <v>0</v>
          </cell>
          <cell r="G451">
            <v>6.7</v>
          </cell>
          <cell r="H451">
            <v>0</v>
          </cell>
          <cell r="I451">
            <v>1.38</v>
          </cell>
          <cell r="J451">
            <v>0</v>
          </cell>
          <cell r="K451">
            <v>0</v>
          </cell>
          <cell r="L451">
            <v>1.99</v>
          </cell>
          <cell r="M451">
            <v>0</v>
          </cell>
          <cell r="N451">
            <v>0</v>
          </cell>
          <cell r="O451">
            <v>206.8</v>
          </cell>
          <cell r="P451">
            <v>0</v>
          </cell>
          <cell r="Q451">
            <v>0</v>
          </cell>
          <cell r="R451">
            <v>0.251</v>
          </cell>
          <cell r="S451">
            <v>0</v>
          </cell>
          <cell r="T451">
            <v>13.3</v>
          </cell>
          <cell r="U451">
            <v>0</v>
          </cell>
          <cell r="V451">
            <v>0</v>
          </cell>
          <cell r="W451">
            <v>0</v>
          </cell>
          <cell r="X451">
            <v>9.8390000000000004</v>
          </cell>
          <cell r="Y451">
            <v>0</v>
          </cell>
          <cell r="Z451">
            <v>0</v>
          </cell>
          <cell r="AA451">
            <v>0</v>
          </cell>
          <cell r="AB451">
            <v>0</v>
          </cell>
          <cell r="AC451">
            <v>0</v>
          </cell>
          <cell r="AD451">
            <v>0</v>
          </cell>
          <cell r="AE451">
            <v>0</v>
          </cell>
          <cell r="AF451">
            <v>0</v>
          </cell>
          <cell r="AG451">
            <v>7.7130000000000001</v>
          </cell>
          <cell r="AH451">
            <v>272.08712000000008</v>
          </cell>
          <cell r="AK451">
            <v>272.08712000000008</v>
          </cell>
          <cell r="AM451">
            <v>272.08712000000003</v>
          </cell>
          <cell r="AP451">
            <v>0</v>
          </cell>
        </row>
        <row r="452">
          <cell r="B452" t="str">
            <v>Örkelljunga</v>
          </cell>
          <cell r="C452">
            <v>0</v>
          </cell>
          <cell r="D452">
            <v>0</v>
          </cell>
          <cell r="E452">
            <v>0</v>
          </cell>
          <cell r="F452">
            <v>0</v>
          </cell>
          <cell r="G452">
            <v>0</v>
          </cell>
          <cell r="H452">
            <v>0</v>
          </cell>
          <cell r="I452">
            <v>0.15</v>
          </cell>
          <cell r="J452">
            <v>0</v>
          </cell>
          <cell r="K452">
            <v>0</v>
          </cell>
          <cell r="L452">
            <v>31.169</v>
          </cell>
          <cell r="M452">
            <v>0</v>
          </cell>
          <cell r="N452">
            <v>0</v>
          </cell>
          <cell r="O452">
            <v>0</v>
          </cell>
          <cell r="P452">
            <v>9.1199999999999992</v>
          </cell>
          <cell r="Q452">
            <v>4.5599999999999996</v>
          </cell>
          <cell r="R452">
            <v>0</v>
          </cell>
          <cell r="S452">
            <v>0</v>
          </cell>
          <cell r="T452">
            <v>0</v>
          </cell>
          <cell r="U452">
            <v>0</v>
          </cell>
          <cell r="V452">
            <v>0</v>
          </cell>
          <cell r="W452">
            <v>0</v>
          </cell>
          <cell r="X452">
            <v>0.85799999999999998</v>
          </cell>
          <cell r="Y452">
            <v>0</v>
          </cell>
          <cell r="Z452">
            <v>0</v>
          </cell>
          <cell r="AA452">
            <v>0</v>
          </cell>
          <cell r="AB452">
            <v>0</v>
          </cell>
          <cell r="AC452">
            <v>0</v>
          </cell>
          <cell r="AD452">
            <v>0</v>
          </cell>
          <cell r="AE452">
            <v>0</v>
          </cell>
          <cell r="AF452">
            <v>0</v>
          </cell>
          <cell r="AG452">
            <v>0</v>
          </cell>
          <cell r="AH452">
            <v>41.296999999999997</v>
          </cell>
          <cell r="AK452">
            <v>36.736999999999995</v>
          </cell>
          <cell r="AM452">
            <v>36.736999999999995</v>
          </cell>
          <cell r="AP452">
            <v>0</v>
          </cell>
        </row>
        <row r="453">
          <cell r="B453" t="str">
            <v>Simrishamn</v>
          </cell>
          <cell r="C453">
            <v>0</v>
          </cell>
          <cell r="D453">
            <v>0</v>
          </cell>
          <cell r="E453">
            <v>0</v>
          </cell>
          <cell r="F453">
            <v>0</v>
          </cell>
          <cell r="G453">
            <v>0</v>
          </cell>
          <cell r="H453">
            <v>0</v>
          </cell>
          <cell r="I453">
            <v>1</v>
          </cell>
          <cell r="J453">
            <v>0</v>
          </cell>
          <cell r="K453">
            <v>0</v>
          </cell>
          <cell r="L453">
            <v>0</v>
          </cell>
          <cell r="M453">
            <v>0</v>
          </cell>
          <cell r="N453">
            <v>0</v>
          </cell>
          <cell r="O453">
            <v>0</v>
          </cell>
          <cell r="P453">
            <v>11.8</v>
          </cell>
          <cell r="Q453">
            <v>5.9</v>
          </cell>
          <cell r="R453">
            <v>0</v>
          </cell>
          <cell r="S453">
            <v>0</v>
          </cell>
          <cell r="T453">
            <v>0</v>
          </cell>
          <cell r="U453">
            <v>0</v>
          </cell>
          <cell r="V453">
            <v>0</v>
          </cell>
          <cell r="W453">
            <v>0</v>
          </cell>
          <cell r="X453">
            <v>1.7</v>
          </cell>
          <cell r="Y453">
            <v>0</v>
          </cell>
          <cell r="Z453">
            <v>0</v>
          </cell>
          <cell r="AA453">
            <v>0</v>
          </cell>
          <cell r="AB453">
            <v>0</v>
          </cell>
          <cell r="AC453">
            <v>0</v>
          </cell>
          <cell r="AD453">
            <v>0</v>
          </cell>
          <cell r="AE453">
            <v>0</v>
          </cell>
          <cell r="AF453">
            <v>0</v>
          </cell>
          <cell r="AG453">
            <v>53.5</v>
          </cell>
          <cell r="AH453">
            <v>68</v>
          </cell>
          <cell r="AK453">
            <v>62.1</v>
          </cell>
          <cell r="AM453">
            <v>62.1</v>
          </cell>
          <cell r="AP453">
            <v>0</v>
          </cell>
        </row>
        <row r="454">
          <cell r="B454" t="str">
            <v>Bjästa</v>
          </cell>
          <cell r="C454">
            <v>0</v>
          </cell>
          <cell r="D454">
            <v>0</v>
          </cell>
          <cell r="E454">
            <v>0</v>
          </cell>
          <cell r="F454">
            <v>0</v>
          </cell>
          <cell r="G454">
            <v>3.5533000000000001</v>
          </cell>
          <cell r="H454">
            <v>0</v>
          </cell>
          <cell r="I454">
            <v>0.13786000000000001</v>
          </cell>
          <cell r="J454">
            <v>0</v>
          </cell>
          <cell r="K454">
            <v>0</v>
          </cell>
          <cell r="L454">
            <v>0</v>
          </cell>
          <cell r="M454">
            <v>0</v>
          </cell>
          <cell r="N454">
            <v>0</v>
          </cell>
          <cell r="O454">
            <v>0</v>
          </cell>
          <cell r="P454">
            <v>0</v>
          </cell>
          <cell r="Q454">
            <v>0</v>
          </cell>
          <cell r="R454">
            <v>0</v>
          </cell>
          <cell r="S454">
            <v>0</v>
          </cell>
          <cell r="T454">
            <v>6.8221499999999997</v>
          </cell>
          <cell r="U454">
            <v>0</v>
          </cell>
          <cell r="V454">
            <v>0</v>
          </cell>
          <cell r="W454">
            <v>0</v>
          </cell>
          <cell r="X454">
            <v>0.27026</v>
          </cell>
          <cell r="Y454">
            <v>0</v>
          </cell>
          <cell r="Z454">
            <v>0</v>
          </cell>
          <cell r="AA454">
            <v>0</v>
          </cell>
          <cell r="AB454">
            <v>0</v>
          </cell>
          <cell r="AC454">
            <v>0</v>
          </cell>
          <cell r="AD454">
            <v>0</v>
          </cell>
          <cell r="AE454">
            <v>0</v>
          </cell>
          <cell r="AF454">
            <v>0</v>
          </cell>
          <cell r="AG454">
            <v>0</v>
          </cell>
          <cell r="AH454">
            <v>10.783570000000001</v>
          </cell>
          <cell r="AK454">
            <v>10.783570000000001</v>
          </cell>
          <cell r="AM454">
            <v>10.783570000000001</v>
          </cell>
          <cell r="AP454">
            <v>0</v>
          </cell>
        </row>
        <row r="455">
          <cell r="B455" t="str">
            <v>Bredbyn</v>
          </cell>
          <cell r="C455">
            <v>0</v>
          </cell>
          <cell r="D455">
            <v>0</v>
          </cell>
          <cell r="E455">
            <v>0</v>
          </cell>
          <cell r="F455">
            <v>0</v>
          </cell>
          <cell r="G455">
            <v>1.05206</v>
          </cell>
          <cell r="H455">
            <v>0.91974</v>
          </cell>
          <cell r="I455">
            <v>0.10138999999999999</v>
          </cell>
          <cell r="J455">
            <v>0</v>
          </cell>
          <cell r="K455">
            <v>0</v>
          </cell>
          <cell r="L455">
            <v>0</v>
          </cell>
          <cell r="M455">
            <v>0</v>
          </cell>
          <cell r="N455">
            <v>0</v>
          </cell>
          <cell r="O455">
            <v>0</v>
          </cell>
          <cell r="P455">
            <v>0</v>
          </cell>
          <cell r="Q455">
            <v>0</v>
          </cell>
          <cell r="R455">
            <v>0</v>
          </cell>
          <cell r="S455">
            <v>0</v>
          </cell>
          <cell r="T455">
            <v>4.1795</v>
          </cell>
          <cell r="U455">
            <v>0</v>
          </cell>
          <cell r="V455">
            <v>0</v>
          </cell>
          <cell r="W455">
            <v>0</v>
          </cell>
          <cell r="X455">
            <v>0.1653</v>
          </cell>
          <cell r="Y455">
            <v>0</v>
          </cell>
          <cell r="Z455">
            <v>0</v>
          </cell>
          <cell r="AA455">
            <v>0</v>
          </cell>
          <cell r="AB455">
            <v>0.26443</v>
          </cell>
          <cell r="AC455">
            <v>0.47647</v>
          </cell>
          <cell r="AD455">
            <v>0</v>
          </cell>
          <cell r="AE455">
            <v>0</v>
          </cell>
          <cell r="AF455">
            <v>0</v>
          </cell>
          <cell r="AG455">
            <v>0</v>
          </cell>
          <cell r="AH455">
            <v>7.1588899999999995</v>
          </cell>
          <cell r="AK455">
            <v>7.1588899999999995</v>
          </cell>
          <cell r="AM455">
            <v>7.1588900000000004</v>
          </cell>
          <cell r="AP455">
            <v>0</v>
          </cell>
        </row>
        <row r="456">
          <cell r="B456" t="str">
            <v>Hampnäs</v>
          </cell>
          <cell r="C456">
            <v>0</v>
          </cell>
          <cell r="D456">
            <v>0</v>
          </cell>
          <cell r="E456">
            <v>0</v>
          </cell>
          <cell r="F456">
            <v>0</v>
          </cell>
          <cell r="G456">
            <v>0</v>
          </cell>
          <cell r="H456">
            <v>0</v>
          </cell>
          <cell r="I456">
            <v>0.18518999999999999</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3.7470000000000003E-2</v>
          </cell>
          <cell r="Y456">
            <v>0</v>
          </cell>
          <cell r="Z456">
            <v>1.35378</v>
          </cell>
          <cell r="AA456">
            <v>0</v>
          </cell>
          <cell r="AB456">
            <v>0</v>
          </cell>
          <cell r="AC456">
            <v>0</v>
          </cell>
          <cell r="AD456">
            <v>0</v>
          </cell>
          <cell r="AE456">
            <v>0</v>
          </cell>
          <cell r="AF456">
            <v>0</v>
          </cell>
          <cell r="AG456">
            <v>0</v>
          </cell>
          <cell r="AH456">
            <v>1.5764400000000001</v>
          </cell>
          <cell r="AK456">
            <v>1.5764400000000001</v>
          </cell>
          <cell r="AM456">
            <v>1.5764399999999998</v>
          </cell>
          <cell r="AP456">
            <v>0</v>
          </cell>
        </row>
        <row r="457">
          <cell r="B457" t="str">
            <v>Husum</v>
          </cell>
          <cell r="C457">
            <v>0</v>
          </cell>
          <cell r="D457">
            <v>0</v>
          </cell>
          <cell r="E457">
            <v>0</v>
          </cell>
          <cell r="F457">
            <v>0</v>
          </cell>
          <cell r="G457">
            <v>0</v>
          </cell>
          <cell r="H457">
            <v>0</v>
          </cell>
          <cell r="I457">
            <v>0.33899000000000001</v>
          </cell>
          <cell r="J457">
            <v>0</v>
          </cell>
          <cell r="K457">
            <v>5.6117599999999997E-2</v>
          </cell>
          <cell r="L457">
            <v>0</v>
          </cell>
          <cell r="M457">
            <v>0</v>
          </cell>
          <cell r="N457">
            <v>0</v>
          </cell>
          <cell r="O457">
            <v>0</v>
          </cell>
          <cell r="P457">
            <v>0</v>
          </cell>
          <cell r="Q457">
            <v>0</v>
          </cell>
          <cell r="R457">
            <v>4.4960199999999997</v>
          </cell>
          <cell r="S457">
            <v>0</v>
          </cell>
          <cell r="T457">
            <v>0</v>
          </cell>
          <cell r="U457">
            <v>0</v>
          </cell>
          <cell r="V457">
            <v>0</v>
          </cell>
          <cell r="W457">
            <v>0</v>
          </cell>
          <cell r="X457">
            <v>0.20291999999999999</v>
          </cell>
          <cell r="Y457">
            <v>0</v>
          </cell>
          <cell r="Z457">
            <v>0</v>
          </cell>
          <cell r="AA457">
            <v>0</v>
          </cell>
          <cell r="AB457">
            <v>0</v>
          </cell>
          <cell r="AC457">
            <v>0</v>
          </cell>
          <cell r="AD457">
            <v>0</v>
          </cell>
          <cell r="AE457">
            <v>0</v>
          </cell>
          <cell r="AF457">
            <v>0</v>
          </cell>
          <cell r="AG457">
            <v>3.3247100000000001</v>
          </cell>
          <cell r="AH457">
            <v>8.4187575999999993</v>
          </cell>
          <cell r="AK457">
            <v>8.4187575999999993</v>
          </cell>
          <cell r="AM457">
            <v>8.4187576000000011</v>
          </cell>
          <cell r="AP457">
            <v>0</v>
          </cell>
        </row>
        <row r="458">
          <cell r="B458" t="str">
            <v>Moliden</v>
          </cell>
          <cell r="C458">
            <v>0</v>
          </cell>
          <cell r="D458">
            <v>0</v>
          </cell>
          <cell r="E458">
            <v>0</v>
          </cell>
          <cell r="F458">
            <v>0</v>
          </cell>
          <cell r="G458">
            <v>0</v>
          </cell>
          <cell r="H458">
            <v>0</v>
          </cell>
          <cell r="I458">
            <v>9.0100000000000006E-3</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0.15157999999999999</v>
          </cell>
          <cell r="Y458">
            <v>0</v>
          </cell>
          <cell r="Z458">
            <v>0.76848000000000005</v>
          </cell>
          <cell r="AA458">
            <v>0</v>
          </cell>
          <cell r="AB458">
            <v>0</v>
          </cell>
          <cell r="AC458">
            <v>0</v>
          </cell>
          <cell r="AD458">
            <v>0</v>
          </cell>
          <cell r="AE458">
            <v>0</v>
          </cell>
          <cell r="AF458">
            <v>0</v>
          </cell>
          <cell r="AG458">
            <v>0</v>
          </cell>
          <cell r="AH458">
            <v>0.92907000000000006</v>
          </cell>
          <cell r="AK458">
            <v>0.92907000000000006</v>
          </cell>
          <cell r="AM458">
            <v>0.92907000000000006</v>
          </cell>
          <cell r="AP458">
            <v>0</v>
          </cell>
        </row>
        <row r="459">
          <cell r="B459" t="str">
            <v>Örnsköldsvik</v>
          </cell>
          <cell r="C459">
            <v>0</v>
          </cell>
          <cell r="D459">
            <v>0</v>
          </cell>
          <cell r="E459">
            <v>21.445900000000002</v>
          </cell>
          <cell r="F459">
            <v>185.57300000000001</v>
          </cell>
          <cell r="G459">
            <v>23.888999999999999</v>
          </cell>
          <cell r="H459">
            <v>3.7000000000000002E-3</v>
          </cell>
          <cell r="I459">
            <v>1.2675000000000001</v>
          </cell>
          <cell r="J459">
            <v>0</v>
          </cell>
          <cell r="K459">
            <v>7.5973300000000004</v>
          </cell>
          <cell r="L459">
            <v>58.517400000000002</v>
          </cell>
          <cell r="M459">
            <v>16.239699999999999</v>
          </cell>
          <cell r="N459">
            <v>0</v>
          </cell>
          <cell r="O459">
            <v>0</v>
          </cell>
          <cell r="P459">
            <v>123.026</v>
          </cell>
          <cell r="Q459">
            <v>61.512999999999998</v>
          </cell>
          <cell r="R459">
            <v>0</v>
          </cell>
          <cell r="S459">
            <v>68.256200000000007</v>
          </cell>
          <cell r="T459">
            <v>53.1098</v>
          </cell>
          <cell r="U459">
            <v>0</v>
          </cell>
          <cell r="V459">
            <v>0</v>
          </cell>
          <cell r="W459">
            <v>39.901000000000003</v>
          </cell>
          <cell r="X459">
            <v>16.959900000000001</v>
          </cell>
          <cell r="Y459">
            <v>0</v>
          </cell>
          <cell r="Z459">
            <v>0</v>
          </cell>
          <cell r="AA459">
            <v>0</v>
          </cell>
          <cell r="AB459">
            <v>0</v>
          </cell>
          <cell r="AC459">
            <v>0</v>
          </cell>
          <cell r="AD459">
            <v>0</v>
          </cell>
          <cell r="AE459">
            <v>0</v>
          </cell>
          <cell r="AF459">
            <v>0</v>
          </cell>
          <cell r="AG459">
            <v>18.5913</v>
          </cell>
          <cell r="AH459">
            <v>634.37772999999993</v>
          </cell>
          <cell r="AK459">
            <v>556.62502999999992</v>
          </cell>
          <cell r="AM459">
            <v>556.62502999999992</v>
          </cell>
          <cell r="AP459">
            <v>0</v>
          </cell>
        </row>
        <row r="460">
          <cell r="B460">
            <v>0</v>
          </cell>
          <cell r="C460">
            <v>2.6017099999999997</v>
          </cell>
          <cell r="D460">
            <v>10592.484791000001</v>
          </cell>
          <cell r="E460">
            <v>865.14805460000002</v>
          </cell>
          <cell r="F460">
            <v>1919.3271870000005</v>
          </cell>
          <cell r="G460">
            <v>1427.3684399999997</v>
          </cell>
          <cell r="H460">
            <v>276.40034000000003</v>
          </cell>
          <cell r="I460">
            <v>505.97473709999997</v>
          </cell>
          <cell r="J460">
            <v>155.97372999999999</v>
          </cell>
          <cell r="K460">
            <v>581.42291760000001</v>
          </cell>
          <cell r="L460">
            <v>6404.4674569999979</v>
          </cell>
          <cell r="M460">
            <v>657.16684880000014</v>
          </cell>
          <cell r="N460">
            <v>1675.088</v>
          </cell>
          <cell r="O460">
            <v>3005.4039199999997</v>
          </cell>
          <cell r="P460">
            <v>8862.0619999999981</v>
          </cell>
          <cell r="Q460">
            <v>4431.030999999999</v>
          </cell>
          <cell r="R460">
            <v>3834.6844010000018</v>
          </cell>
          <cell r="S460">
            <v>1193.2278953000005</v>
          </cell>
          <cell r="T460">
            <v>3485.8563909999984</v>
          </cell>
          <cell r="U460">
            <v>1708.2693099999999</v>
          </cell>
          <cell r="V460">
            <v>481.05299999999994</v>
          </cell>
          <cell r="W460">
            <v>1463.47236</v>
          </cell>
          <cell r="X460">
            <v>1723.7857799999988</v>
          </cell>
          <cell r="Y460">
            <v>732.34160740000004</v>
          </cell>
          <cell r="Z460">
            <v>2670.4197609999987</v>
          </cell>
          <cell r="AA460">
            <v>585.40469999999993</v>
          </cell>
          <cell r="AB460">
            <v>1263.0834300000004</v>
          </cell>
          <cell r="AC460">
            <v>2854.2734699999996</v>
          </cell>
          <cell r="AD460">
            <v>175.22474200000002</v>
          </cell>
          <cell r="AE460">
            <v>96.690328999999991</v>
          </cell>
          <cell r="AF460">
            <v>53.124079000000002</v>
          </cell>
          <cell r="AG460">
            <v>2239.3536314000003</v>
          </cell>
          <cell r="AH460">
            <v>61491.155020199956</v>
          </cell>
          <cell r="AK460">
            <v>56402.957171399961</v>
          </cell>
        </row>
        <row r="461">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row>
        <row r="462">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row>
      </sheetData>
      <sheetData sheetId="11">
        <row r="477">
          <cell r="C477">
            <v>1708.2693099999999</v>
          </cell>
          <cell r="D477">
            <v>505.10373709999993</v>
          </cell>
          <cell r="E477">
            <v>155.97372999999999</v>
          </cell>
          <cell r="F477">
            <v>578.72291759999996</v>
          </cell>
          <cell r="G477">
            <v>1675.088</v>
          </cell>
          <cell r="H477">
            <v>96.690328999999991</v>
          </cell>
          <cell r="I477">
            <v>10592.484791000001</v>
          </cell>
          <cell r="J477">
            <v>127.14805459999999</v>
          </cell>
          <cell r="K477">
            <v>3005.4039199999997</v>
          </cell>
          <cell r="U477">
            <v>481.05299999999994</v>
          </cell>
          <cell r="V477">
            <v>1394.5684399999998</v>
          </cell>
          <cell r="X477">
            <v>1463.47236</v>
          </cell>
          <cell r="Y477">
            <v>276.40034000000003</v>
          </cell>
          <cell r="Z477">
            <v>1196.6844300000002</v>
          </cell>
          <cell r="AA477">
            <v>2742.0724700000001</v>
          </cell>
          <cell r="AB477">
            <v>5088.785818999997</v>
          </cell>
          <cell r="AC477">
            <v>3834.6844010000018</v>
          </cell>
          <cell r="AE477">
            <v>738</v>
          </cell>
          <cell r="AF477">
            <v>1696.9427799999994</v>
          </cell>
          <cell r="AP477">
            <v>52631.372426999995</v>
          </cell>
          <cell r="AQ477">
            <v>3750.3760000000002</v>
          </cell>
          <cell r="BA477">
            <v>175.22474200000002</v>
          </cell>
          <cell r="BB477">
            <v>15242.232561699991</v>
          </cell>
          <cell r="BC477">
            <v>3989.1761473999991</v>
          </cell>
          <cell r="BF477">
            <v>2.6017099999999997</v>
          </cell>
        </row>
      </sheetData>
      <sheetData sheetId="12"/>
      <sheetData sheetId="13"/>
      <sheetData sheetId="14">
        <row r="2">
          <cell r="B2" t="str">
            <v>Nät</v>
          </cell>
          <cell r="C2" t="str">
            <v>Total primärenergi-faktor</v>
          </cell>
          <cell r="D2" t="str">
            <v>Total CO2 förbränning [g/kWh]</v>
          </cell>
          <cell r="E2" t="str">
            <v>Total CO2 transport och prod. av bränslen [g/kWh]</v>
          </cell>
          <cell r="F2" t="str">
            <v>Total andel fossilt</v>
          </cell>
          <cell r="G2" t="str">
            <v>Godkänd</v>
          </cell>
          <cell r="H2" t="str">
            <v>Kvalitets-granskad</v>
          </cell>
        </row>
        <row r="3">
          <cell r="B3" t="str">
            <v>Jämjö</v>
          </cell>
          <cell r="C3">
            <v>2.0721599999999998</v>
          </cell>
          <cell r="D3">
            <v>0</v>
          </cell>
          <cell r="E3">
            <v>0</v>
          </cell>
          <cell r="F3">
            <v>0</v>
          </cell>
          <cell r="G3" t="str">
            <v>Ja</v>
          </cell>
          <cell r="H3" t="str">
            <v>Ja</v>
          </cell>
        </row>
        <row r="4">
          <cell r="B4" t="str">
            <v>Karlskrona</v>
          </cell>
          <cell r="C4">
            <v>7.2342400000000001E-2</v>
          </cell>
          <cell r="D4">
            <v>9.3456600000000005</v>
          </cell>
          <cell r="E4">
            <v>6.9049399999999999</v>
          </cell>
          <cell r="F4">
            <v>1.1542900000000001E-3</v>
          </cell>
          <cell r="G4" t="str">
            <v>Ja</v>
          </cell>
          <cell r="H4" t="str">
            <v>Ja</v>
          </cell>
        </row>
        <row r="5">
          <cell r="B5" t="str">
            <v>Nättraby</v>
          </cell>
          <cell r="C5">
            <v>0.391156</v>
          </cell>
          <cell r="D5">
            <v>14.235300000000001</v>
          </cell>
          <cell r="E5">
            <v>13.666600000000001</v>
          </cell>
          <cell r="F5">
            <v>2.4894199999999998E-2</v>
          </cell>
          <cell r="G5" t="str">
            <v>Ja</v>
          </cell>
          <cell r="H5" t="str">
            <v>Ja</v>
          </cell>
        </row>
        <row r="6">
          <cell r="B6" t="str">
            <v>Rödeby</v>
          </cell>
          <cell r="C6">
            <v>0</v>
          </cell>
          <cell r="D6">
            <v>0</v>
          </cell>
          <cell r="E6">
            <v>0</v>
          </cell>
          <cell r="F6">
            <v>0</v>
          </cell>
          <cell r="G6" t="str">
            <v>Nej</v>
          </cell>
          <cell r="H6" t="str">
            <v>Nej</v>
          </cell>
        </row>
        <row r="7">
          <cell r="B7" t="str">
            <v>Sturkö</v>
          </cell>
          <cell r="C7">
            <v>0.38218800000000003</v>
          </cell>
          <cell r="D7">
            <v>47.579300000000003</v>
          </cell>
          <cell r="E7">
            <v>14.0786</v>
          </cell>
          <cell r="F7">
            <v>0.146145</v>
          </cell>
          <cell r="G7" t="str">
            <v>Ja</v>
          </cell>
          <cell r="H7" t="str">
            <v>Ja</v>
          </cell>
        </row>
        <row r="8">
          <cell r="B8" t="str">
            <v>Alingsås</v>
          </cell>
          <cell r="C8">
            <v>4.8346E-2</v>
          </cell>
          <cell r="D8">
            <v>11.5801</v>
          </cell>
          <cell r="E8">
            <v>8.7881400000000003</v>
          </cell>
          <cell r="F8">
            <v>5.9613899999999998E-4</v>
          </cell>
          <cell r="G8" t="str">
            <v>Ja</v>
          </cell>
          <cell r="H8" t="str">
            <v>Ja</v>
          </cell>
        </row>
        <row r="9">
          <cell r="B9" t="str">
            <v>Alvesta</v>
          </cell>
          <cell r="C9" t="str">
            <v/>
          </cell>
          <cell r="D9" t="str">
            <v/>
          </cell>
          <cell r="E9" t="str">
            <v/>
          </cell>
          <cell r="F9" t="str">
            <v/>
          </cell>
          <cell r="G9" t="str">
            <v>Nej</v>
          </cell>
          <cell r="H9" t="str">
            <v>Nej</v>
          </cell>
        </row>
        <row r="10">
          <cell r="B10" t="str">
            <v>Moheda</v>
          </cell>
          <cell r="C10" t="str">
            <v/>
          </cell>
          <cell r="D10" t="str">
            <v/>
          </cell>
          <cell r="E10" t="str">
            <v/>
          </cell>
          <cell r="F10" t="str">
            <v/>
          </cell>
          <cell r="G10" t="str">
            <v>Nej</v>
          </cell>
          <cell r="H10" t="str">
            <v>Nej</v>
          </cell>
        </row>
        <row r="11">
          <cell r="B11" t="str">
            <v>Vislanda</v>
          </cell>
          <cell r="C11" t="str">
            <v/>
          </cell>
          <cell r="D11" t="str">
            <v/>
          </cell>
          <cell r="E11" t="str">
            <v/>
          </cell>
          <cell r="F11" t="str">
            <v/>
          </cell>
          <cell r="G11" t="str">
            <v>Nej</v>
          </cell>
          <cell r="H11" t="str">
            <v>Nej</v>
          </cell>
        </row>
        <row r="12">
          <cell r="B12" t="str">
            <v>Arboga</v>
          </cell>
          <cell r="C12">
            <v>0.13462099999999999</v>
          </cell>
          <cell r="D12">
            <v>17.3812</v>
          </cell>
          <cell r="E12">
            <v>8.5570000000000004</v>
          </cell>
          <cell r="F12">
            <v>7.1351399999999999E-3</v>
          </cell>
          <cell r="G12" t="str">
            <v>Nej</v>
          </cell>
          <cell r="H12" t="str">
            <v>Ja</v>
          </cell>
        </row>
        <row r="13">
          <cell r="B13" t="str">
            <v>Arvidsjaur</v>
          </cell>
          <cell r="C13">
            <v>0</v>
          </cell>
          <cell r="D13">
            <v>0</v>
          </cell>
          <cell r="E13">
            <v>0</v>
          </cell>
          <cell r="F13">
            <v>0</v>
          </cell>
          <cell r="G13" t="str">
            <v>Nej</v>
          </cell>
          <cell r="H13" t="str">
            <v>Nej</v>
          </cell>
        </row>
        <row r="14">
          <cell r="B14" t="str">
            <v>Arvika</v>
          </cell>
          <cell r="C14">
            <v>0.16083700000000001</v>
          </cell>
          <cell r="D14">
            <v>28.589500000000001</v>
          </cell>
          <cell r="E14">
            <v>9.0661799999999992</v>
          </cell>
          <cell r="F14">
            <v>4.5054400000000001E-2</v>
          </cell>
          <cell r="G14" t="str">
            <v>Ja</v>
          </cell>
          <cell r="H14" t="str">
            <v>Ja</v>
          </cell>
        </row>
        <row r="15">
          <cell r="B15" t="str">
            <v>Bengtsfors</v>
          </cell>
          <cell r="C15">
            <v>0.16558999999999999</v>
          </cell>
          <cell r="D15">
            <v>15.974500000000001</v>
          </cell>
          <cell r="E15">
            <v>15.5486</v>
          </cell>
          <cell r="F15">
            <v>2.0876800000000001E-2</v>
          </cell>
          <cell r="G15" t="str">
            <v>Ja</v>
          </cell>
          <cell r="H15" t="str">
            <v>Ja</v>
          </cell>
        </row>
        <row r="16">
          <cell r="B16" t="str">
            <v>Bergby</v>
          </cell>
          <cell r="C16">
            <v>0.19484799999999999</v>
          </cell>
          <cell r="D16">
            <v>23.0303</v>
          </cell>
          <cell r="E16">
            <v>16.2624</v>
          </cell>
          <cell r="F16">
            <v>4.8780499999999997E-2</v>
          </cell>
          <cell r="G16" t="str">
            <v>Nej</v>
          </cell>
          <cell r="H16" t="str">
            <v>Ja</v>
          </cell>
        </row>
        <row r="17">
          <cell r="B17" t="str">
            <v>Bortagen</v>
          </cell>
          <cell r="C17">
            <v>0</v>
          </cell>
          <cell r="D17">
            <v>0</v>
          </cell>
          <cell r="E17">
            <v>0</v>
          </cell>
          <cell r="F17">
            <v>0</v>
          </cell>
          <cell r="G17" t="str">
            <v>Nej</v>
          </cell>
          <cell r="H17" t="str">
            <v>Nej</v>
          </cell>
        </row>
        <row r="18">
          <cell r="B18" t="str">
            <v>Bortaget</v>
          </cell>
          <cell r="C18">
            <v>0</v>
          </cell>
          <cell r="D18">
            <v>0</v>
          </cell>
          <cell r="E18">
            <v>0</v>
          </cell>
          <cell r="F18">
            <v>0</v>
          </cell>
          <cell r="G18" t="str">
            <v>Nej</v>
          </cell>
          <cell r="H18" t="str">
            <v>Nej</v>
          </cell>
        </row>
        <row r="19">
          <cell r="B19" t="str">
            <v>Borttagen</v>
          </cell>
          <cell r="C19">
            <v>0</v>
          </cell>
          <cell r="D19">
            <v>0</v>
          </cell>
          <cell r="E19">
            <v>0</v>
          </cell>
          <cell r="F19">
            <v>0</v>
          </cell>
          <cell r="G19" t="str">
            <v>Nej</v>
          </cell>
          <cell r="H19" t="str">
            <v>Nej</v>
          </cell>
        </row>
        <row r="20">
          <cell r="B20" t="str">
            <v>Borttagen</v>
          </cell>
          <cell r="C20">
            <v>0</v>
          </cell>
          <cell r="D20">
            <v>0</v>
          </cell>
          <cell r="E20">
            <v>0</v>
          </cell>
          <cell r="F20">
            <v>0</v>
          </cell>
          <cell r="G20" t="str">
            <v>Nej</v>
          </cell>
          <cell r="H20" t="str">
            <v>Nej</v>
          </cell>
        </row>
        <row r="21">
          <cell r="B21" t="str">
            <v>Borttagen</v>
          </cell>
          <cell r="C21">
            <v>0</v>
          </cell>
          <cell r="D21">
            <v>0</v>
          </cell>
          <cell r="E21">
            <v>0</v>
          </cell>
          <cell r="F21">
            <v>0</v>
          </cell>
          <cell r="G21" t="str">
            <v>Nej</v>
          </cell>
          <cell r="H21" t="str">
            <v>Nej</v>
          </cell>
        </row>
        <row r="22">
          <cell r="B22" t="str">
            <v>Borttagen</v>
          </cell>
          <cell r="C22">
            <v>0</v>
          </cell>
          <cell r="D22">
            <v>0</v>
          </cell>
          <cell r="E22">
            <v>0</v>
          </cell>
          <cell r="F22">
            <v>0</v>
          </cell>
          <cell r="G22" t="str">
            <v>Nej</v>
          </cell>
          <cell r="H22" t="str">
            <v>Nej</v>
          </cell>
        </row>
        <row r="23">
          <cell r="B23" t="str">
            <v>Borttagen</v>
          </cell>
          <cell r="C23">
            <v>0</v>
          </cell>
          <cell r="D23">
            <v>0</v>
          </cell>
          <cell r="E23">
            <v>0</v>
          </cell>
          <cell r="F23">
            <v>0</v>
          </cell>
          <cell r="G23" t="str">
            <v>Nej</v>
          </cell>
          <cell r="H23" t="str">
            <v>Nej</v>
          </cell>
        </row>
        <row r="24">
          <cell r="B24" t="str">
            <v>Borttagen</v>
          </cell>
          <cell r="C24">
            <v>0</v>
          </cell>
          <cell r="D24">
            <v>0</v>
          </cell>
          <cell r="E24">
            <v>0</v>
          </cell>
          <cell r="F24">
            <v>0</v>
          </cell>
          <cell r="G24" t="str">
            <v>Nej</v>
          </cell>
          <cell r="H24" t="str">
            <v>Nej</v>
          </cell>
        </row>
        <row r="25">
          <cell r="B25" t="str">
            <v>Borttagen</v>
          </cell>
          <cell r="C25">
            <v>0</v>
          </cell>
          <cell r="D25">
            <v>0</v>
          </cell>
          <cell r="E25">
            <v>0</v>
          </cell>
          <cell r="F25">
            <v>0</v>
          </cell>
          <cell r="G25" t="str">
            <v>Nej</v>
          </cell>
          <cell r="H25" t="str">
            <v>Nej</v>
          </cell>
        </row>
        <row r="26">
          <cell r="B26" t="str">
            <v>Borttagen</v>
          </cell>
          <cell r="C26">
            <v>0</v>
          </cell>
          <cell r="D26">
            <v>0</v>
          </cell>
          <cell r="E26">
            <v>0</v>
          </cell>
          <cell r="F26">
            <v>0</v>
          </cell>
          <cell r="G26" t="str">
            <v>Nej</v>
          </cell>
          <cell r="H26" t="str">
            <v>Nej</v>
          </cell>
        </row>
        <row r="27">
          <cell r="B27" t="str">
            <v>Borttaget</v>
          </cell>
          <cell r="C27">
            <v>0</v>
          </cell>
          <cell r="D27">
            <v>0</v>
          </cell>
          <cell r="E27">
            <v>0</v>
          </cell>
          <cell r="F27">
            <v>0</v>
          </cell>
          <cell r="G27" t="str">
            <v>Nej</v>
          </cell>
          <cell r="H27" t="str">
            <v>Nej</v>
          </cell>
        </row>
        <row r="28">
          <cell r="B28" t="str">
            <v>Borttaget</v>
          </cell>
          <cell r="C28">
            <v>0</v>
          </cell>
          <cell r="D28">
            <v>0</v>
          </cell>
          <cell r="E28">
            <v>0</v>
          </cell>
          <cell r="F28">
            <v>0</v>
          </cell>
          <cell r="G28" t="str">
            <v>Nej</v>
          </cell>
          <cell r="H28" t="str">
            <v>Nej</v>
          </cell>
        </row>
        <row r="29">
          <cell r="B29" t="str">
            <v>Borttaget</v>
          </cell>
          <cell r="C29">
            <v>0</v>
          </cell>
          <cell r="D29">
            <v>0</v>
          </cell>
          <cell r="E29">
            <v>0</v>
          </cell>
          <cell r="F29">
            <v>0</v>
          </cell>
          <cell r="G29" t="str">
            <v>Nej</v>
          </cell>
          <cell r="H29" t="str">
            <v>Nej</v>
          </cell>
        </row>
        <row r="30">
          <cell r="B30" t="str">
            <v>Borttaget</v>
          </cell>
          <cell r="C30">
            <v>0</v>
          </cell>
          <cell r="D30">
            <v>0</v>
          </cell>
          <cell r="E30">
            <v>0</v>
          </cell>
          <cell r="F30">
            <v>0</v>
          </cell>
          <cell r="G30" t="str">
            <v>Nej</v>
          </cell>
          <cell r="H30" t="str">
            <v>Nej</v>
          </cell>
        </row>
        <row r="31">
          <cell r="B31" t="str">
            <v>Borttaget</v>
          </cell>
          <cell r="C31">
            <v>0</v>
          </cell>
          <cell r="D31">
            <v>0</v>
          </cell>
          <cell r="E31">
            <v>0</v>
          </cell>
          <cell r="F31">
            <v>0</v>
          </cell>
          <cell r="G31" t="str">
            <v>Nej</v>
          </cell>
          <cell r="H31" t="str">
            <v>Nej</v>
          </cell>
        </row>
        <row r="32">
          <cell r="B32" t="str">
            <v>Borttaget</v>
          </cell>
          <cell r="C32">
            <v>0</v>
          </cell>
          <cell r="D32">
            <v>0</v>
          </cell>
          <cell r="E32">
            <v>0</v>
          </cell>
          <cell r="F32">
            <v>0</v>
          </cell>
          <cell r="G32" t="str">
            <v>Nej</v>
          </cell>
          <cell r="H32" t="str">
            <v>Nej</v>
          </cell>
        </row>
        <row r="33">
          <cell r="B33" t="str">
            <v>Borttaget</v>
          </cell>
          <cell r="C33">
            <v>0</v>
          </cell>
          <cell r="D33">
            <v>0</v>
          </cell>
          <cell r="E33">
            <v>0</v>
          </cell>
          <cell r="F33">
            <v>0</v>
          </cell>
          <cell r="G33" t="str">
            <v>Nej</v>
          </cell>
          <cell r="H33" t="str">
            <v>Nej</v>
          </cell>
        </row>
        <row r="34">
          <cell r="B34" t="str">
            <v>Borttaget</v>
          </cell>
          <cell r="C34">
            <v>0</v>
          </cell>
          <cell r="D34">
            <v>0</v>
          </cell>
          <cell r="E34">
            <v>0</v>
          </cell>
          <cell r="F34">
            <v>0</v>
          </cell>
          <cell r="G34" t="str">
            <v>Nej</v>
          </cell>
          <cell r="H34" t="str">
            <v>Nej</v>
          </cell>
        </row>
        <row r="35">
          <cell r="B35" t="str">
            <v>Borttaget</v>
          </cell>
          <cell r="C35">
            <v>0</v>
          </cell>
          <cell r="D35">
            <v>0</v>
          </cell>
          <cell r="E35">
            <v>0</v>
          </cell>
          <cell r="F35">
            <v>0</v>
          </cell>
          <cell r="G35" t="str">
            <v>Nej</v>
          </cell>
          <cell r="H35" t="str">
            <v>Nej</v>
          </cell>
        </row>
        <row r="36">
          <cell r="B36" t="str">
            <v>Bällinge</v>
          </cell>
          <cell r="C36">
            <v>0.12725</v>
          </cell>
          <cell r="D36">
            <v>6.6814999999999998</v>
          </cell>
          <cell r="E36">
            <v>14.95</v>
          </cell>
          <cell r="F36">
            <v>0</v>
          </cell>
          <cell r="G36" t="str">
            <v>Nej</v>
          </cell>
          <cell r="H36" t="str">
            <v>Ja</v>
          </cell>
        </row>
        <row r="37">
          <cell r="B37" t="str">
            <v>Forsbacka</v>
          </cell>
          <cell r="C37">
            <v>0.19012299999999999</v>
          </cell>
          <cell r="D37">
            <v>40.3748</v>
          </cell>
          <cell r="E37">
            <v>11.812799999999999</v>
          </cell>
          <cell r="F37">
            <v>0.13636400000000001</v>
          </cell>
          <cell r="G37" t="str">
            <v>Nej</v>
          </cell>
          <cell r="H37" t="str">
            <v>Ja</v>
          </cell>
        </row>
        <row r="38">
          <cell r="B38" t="str">
            <v>Hedesunda</v>
          </cell>
          <cell r="C38">
            <v>0.27945900000000001</v>
          </cell>
          <cell r="D38">
            <v>43.185899999999997</v>
          </cell>
          <cell r="E38">
            <v>17.990500000000001</v>
          </cell>
          <cell r="F38">
            <v>0.1</v>
          </cell>
          <cell r="G38" t="str">
            <v>Nej</v>
          </cell>
          <cell r="H38" t="str">
            <v>Ja</v>
          </cell>
        </row>
        <row r="39">
          <cell r="B39" t="str">
            <v>Norrsundet</v>
          </cell>
          <cell r="C39">
            <v>0.19647100000000001</v>
          </cell>
          <cell r="D39">
            <v>22.694700000000001</v>
          </cell>
          <cell r="E39">
            <v>16.5488</v>
          </cell>
          <cell r="F39">
            <v>4.5454500000000002E-2</v>
          </cell>
          <cell r="G39" t="str">
            <v>Nej</v>
          </cell>
          <cell r="H39" t="str">
            <v>Ja</v>
          </cell>
        </row>
        <row r="40">
          <cell r="B40" t="str">
            <v>Ockelbo</v>
          </cell>
          <cell r="C40">
            <v>7.8318200000000004E-2</v>
          </cell>
          <cell r="D40">
            <v>19.4848</v>
          </cell>
          <cell r="E40">
            <v>11.5748</v>
          </cell>
          <cell r="F40">
            <v>1.46628E-2</v>
          </cell>
          <cell r="G40" t="str">
            <v>Nej</v>
          </cell>
          <cell r="H40" t="str">
            <v>Ja</v>
          </cell>
        </row>
        <row r="41">
          <cell r="B41" t="str">
            <v>Skutskär</v>
          </cell>
          <cell r="C41">
            <v>1.1810999999999999E-5</v>
          </cell>
          <cell r="D41">
            <v>0</v>
          </cell>
          <cell r="E41">
            <v>0</v>
          </cell>
          <cell r="F41">
            <v>0</v>
          </cell>
          <cell r="G41" t="str">
            <v>Nej</v>
          </cell>
          <cell r="H41" t="str">
            <v>Ja</v>
          </cell>
        </row>
        <row r="42">
          <cell r="B42" t="str">
            <v>Söderfors</v>
          </cell>
          <cell r="C42">
            <v>0.15803300000000001</v>
          </cell>
          <cell r="D42">
            <v>11.7538</v>
          </cell>
          <cell r="E42">
            <v>16.759499999999999</v>
          </cell>
          <cell r="F42">
            <v>1.2500000000000001E-2</v>
          </cell>
          <cell r="G42" t="str">
            <v>Nej</v>
          </cell>
          <cell r="H42" t="str">
            <v>Ja</v>
          </cell>
        </row>
        <row r="43">
          <cell r="B43" t="str">
            <v>Vänge</v>
          </cell>
          <cell r="C43">
            <v>0.17391300000000001</v>
          </cell>
          <cell r="D43">
            <v>18.29</v>
          </cell>
          <cell r="E43">
            <v>15.622999999999999</v>
          </cell>
          <cell r="F43">
            <v>3.5714299999999997E-2</v>
          </cell>
          <cell r="G43" t="str">
            <v>Nej</v>
          </cell>
          <cell r="H43" t="str">
            <v>Ja</v>
          </cell>
        </row>
        <row r="44">
          <cell r="B44" t="str">
            <v>Älvkarleby</v>
          </cell>
          <cell r="C44">
            <v>0.175345</v>
          </cell>
          <cell r="D44">
            <v>16.5093</v>
          </cell>
          <cell r="E44">
            <v>16.8734</v>
          </cell>
          <cell r="F44">
            <v>2.6666700000000002E-2</v>
          </cell>
          <cell r="G44" t="str">
            <v>Nej</v>
          </cell>
          <cell r="H44" t="str">
            <v>Ja</v>
          </cell>
        </row>
        <row r="45">
          <cell r="B45" t="str">
            <v>Arbrå</v>
          </cell>
          <cell r="C45">
            <v>0.117575</v>
          </cell>
          <cell r="D45">
            <v>25.167300000000001</v>
          </cell>
          <cell r="E45">
            <v>8.9618500000000001</v>
          </cell>
          <cell r="F45">
            <v>3.0287100000000001E-2</v>
          </cell>
          <cell r="G45" t="str">
            <v>Ja</v>
          </cell>
          <cell r="H45" t="str">
            <v>Ja</v>
          </cell>
        </row>
        <row r="46">
          <cell r="B46" t="str">
            <v>Bollnäs</v>
          </cell>
          <cell r="C46">
            <v>0.168877</v>
          </cell>
          <cell r="D46">
            <v>80.2941</v>
          </cell>
          <cell r="E46">
            <v>4.2751000000000001</v>
          </cell>
          <cell r="F46">
            <v>3.05274E-2</v>
          </cell>
          <cell r="G46" t="str">
            <v>Ja</v>
          </cell>
          <cell r="H46" t="str">
            <v>Ja</v>
          </cell>
        </row>
        <row r="47">
          <cell r="B47" t="str">
            <v>Kilafors</v>
          </cell>
          <cell r="C47">
            <v>0.150505</v>
          </cell>
          <cell r="D47">
            <v>29.020199999999999</v>
          </cell>
          <cell r="E47">
            <v>8.4547500000000007</v>
          </cell>
          <cell r="F47">
            <v>3.7612699999999999E-2</v>
          </cell>
          <cell r="G47" t="str">
            <v>Ja</v>
          </cell>
          <cell r="H47" t="str">
            <v>Ja</v>
          </cell>
        </row>
        <row r="48">
          <cell r="B48" t="str">
            <v>Borgholm</v>
          </cell>
          <cell r="C48">
            <v>0.102285</v>
          </cell>
          <cell r="D48">
            <v>18.0779</v>
          </cell>
          <cell r="E48">
            <v>7.2887700000000004</v>
          </cell>
          <cell r="F48">
            <v>1.11247E-2</v>
          </cell>
          <cell r="G48" t="str">
            <v>Ja</v>
          </cell>
          <cell r="H48" t="str">
            <v>Ja</v>
          </cell>
        </row>
        <row r="49">
          <cell r="B49" t="str">
            <v>Löttorp</v>
          </cell>
          <cell r="C49">
            <v>0.14815</v>
          </cell>
          <cell r="D49">
            <v>29.427099999999999</v>
          </cell>
          <cell r="E49">
            <v>8.9620800000000003</v>
          </cell>
          <cell r="F49">
            <v>4.1641999999999998E-2</v>
          </cell>
          <cell r="G49" t="str">
            <v>Ja</v>
          </cell>
          <cell r="H49" t="str">
            <v>Ja</v>
          </cell>
        </row>
        <row r="50">
          <cell r="B50" t="str">
            <v>Borlänge</v>
          </cell>
          <cell r="C50">
            <v>7.2776999999999994E-2</v>
          </cell>
          <cell r="D50">
            <v>42.388500000000001</v>
          </cell>
          <cell r="E50">
            <v>4.9349499999999997</v>
          </cell>
          <cell r="F50">
            <v>8.8817199999999992E-3</v>
          </cell>
          <cell r="G50" t="str">
            <v>Ja</v>
          </cell>
          <cell r="H50" t="str">
            <v>Ja</v>
          </cell>
        </row>
        <row r="51">
          <cell r="B51" t="str">
            <v>Ornäs</v>
          </cell>
          <cell r="C51">
            <v>0.143234</v>
          </cell>
          <cell r="D51">
            <v>8.8101199999999995</v>
          </cell>
          <cell r="E51">
            <v>15.8727</v>
          </cell>
          <cell r="F51">
            <v>5.4121600000000001E-3</v>
          </cell>
          <cell r="G51" t="str">
            <v>Ja</v>
          </cell>
          <cell r="H51" t="str">
            <v>Ja</v>
          </cell>
        </row>
        <row r="52">
          <cell r="B52" t="str">
            <v>Torsång</v>
          </cell>
          <cell r="C52">
            <v>0.29693999999999998</v>
          </cell>
          <cell r="D52">
            <v>11.9726</v>
          </cell>
          <cell r="E52">
            <v>20.038599999999999</v>
          </cell>
          <cell r="F52">
            <v>7.0731700000000002E-3</v>
          </cell>
          <cell r="G52" t="str">
            <v>Ja</v>
          </cell>
          <cell r="H52" t="str">
            <v>Ja</v>
          </cell>
        </row>
        <row r="53">
          <cell r="B53" t="str">
            <v>Borås</v>
          </cell>
          <cell r="C53">
            <v>0.10535899999999999</v>
          </cell>
          <cell r="D53">
            <v>55.017699999999998</v>
          </cell>
          <cell r="E53">
            <v>6.2607400000000002</v>
          </cell>
          <cell r="F53">
            <v>4.9259799999999999E-2</v>
          </cell>
          <cell r="G53" t="str">
            <v>Nej</v>
          </cell>
          <cell r="H53" t="str">
            <v>Ja</v>
          </cell>
        </row>
        <row r="54">
          <cell r="B54" t="str">
            <v>Fristad</v>
          </cell>
          <cell r="C54">
            <v>0.25746599999999997</v>
          </cell>
          <cell r="D54">
            <v>29.684000000000001</v>
          </cell>
          <cell r="E54">
            <v>18.6691</v>
          </cell>
          <cell r="F54">
            <v>4.9766499999999998E-2</v>
          </cell>
          <cell r="G54" t="str">
            <v>Nej</v>
          </cell>
          <cell r="H54" t="str">
            <v>Ja</v>
          </cell>
        </row>
        <row r="55">
          <cell r="B55" t="str">
            <v>Bromölla</v>
          </cell>
          <cell r="C55">
            <v>0.62161900000000003</v>
          </cell>
          <cell r="D55">
            <v>148.197</v>
          </cell>
          <cell r="E55">
            <v>12.5007</v>
          </cell>
          <cell r="F55">
            <v>0.40304000000000001</v>
          </cell>
          <cell r="G55" t="str">
            <v>Nej</v>
          </cell>
          <cell r="H55" t="str">
            <v>Ja</v>
          </cell>
        </row>
        <row r="56">
          <cell r="B56" t="str">
            <v>Bräcke</v>
          </cell>
          <cell r="C56">
            <v>0</v>
          </cell>
          <cell r="D56">
            <v>0</v>
          </cell>
          <cell r="E56">
            <v>0</v>
          </cell>
          <cell r="F56">
            <v>0</v>
          </cell>
          <cell r="G56" t="str">
            <v>Nej</v>
          </cell>
          <cell r="H56" t="str">
            <v>Nej</v>
          </cell>
        </row>
        <row r="57">
          <cell r="B57" t="str">
            <v>Kälarne</v>
          </cell>
          <cell r="C57">
            <v>0</v>
          </cell>
          <cell r="D57">
            <v>0</v>
          </cell>
          <cell r="E57">
            <v>0</v>
          </cell>
          <cell r="F57">
            <v>0</v>
          </cell>
          <cell r="G57" t="str">
            <v>Nej</v>
          </cell>
          <cell r="H57" t="str">
            <v>Nej</v>
          </cell>
        </row>
        <row r="58">
          <cell r="B58" t="str">
            <v>Byavärmes Fjärrvärmenät</v>
          </cell>
          <cell r="C58">
            <v>6.6900000000000001E-2</v>
          </cell>
          <cell r="D58">
            <v>7.74</v>
          </cell>
          <cell r="E58">
            <v>0</v>
          </cell>
          <cell r="F58">
            <v>0.33</v>
          </cell>
          <cell r="G58" t="str">
            <v>Nej</v>
          </cell>
          <cell r="H58" t="str">
            <v>Nej</v>
          </cell>
        </row>
        <row r="59">
          <cell r="B59" t="str">
            <v>Fjälkinge</v>
          </cell>
          <cell r="C59">
            <v>0.127248</v>
          </cell>
          <cell r="D59">
            <v>23.537600000000001</v>
          </cell>
          <cell r="E59">
            <v>9.7936499999999995</v>
          </cell>
          <cell r="F59">
            <v>1.4152700000000001E-2</v>
          </cell>
          <cell r="G59" t="str">
            <v>Ja</v>
          </cell>
          <cell r="H59" t="str">
            <v>Ja</v>
          </cell>
        </row>
        <row r="60">
          <cell r="B60" t="str">
            <v>Kristianstad</v>
          </cell>
          <cell r="C60">
            <v>4.8919900000000002E-2</v>
          </cell>
          <cell r="D60">
            <v>10.9582</v>
          </cell>
          <cell r="E60">
            <v>6.1197900000000001</v>
          </cell>
          <cell r="F60">
            <v>6.36952E-3</v>
          </cell>
          <cell r="G60" t="str">
            <v>Ja</v>
          </cell>
          <cell r="H60" t="str">
            <v>Ja</v>
          </cell>
        </row>
        <row r="61">
          <cell r="B61" t="str">
            <v>Tollarp</v>
          </cell>
          <cell r="C61">
            <v>0</v>
          </cell>
          <cell r="D61">
            <v>0</v>
          </cell>
          <cell r="E61">
            <v>0</v>
          </cell>
          <cell r="F61">
            <v>0</v>
          </cell>
          <cell r="G61" t="str">
            <v>Ja</v>
          </cell>
          <cell r="H61" t="str">
            <v>Nej</v>
          </cell>
        </row>
        <row r="62">
          <cell r="B62" t="str">
            <v>Åhus</v>
          </cell>
          <cell r="C62">
            <v>0</v>
          </cell>
          <cell r="D62">
            <v>0</v>
          </cell>
          <cell r="E62">
            <v>0</v>
          </cell>
          <cell r="F62">
            <v>0</v>
          </cell>
          <cell r="G62" t="str">
            <v>Ja</v>
          </cell>
          <cell r="H62" t="str">
            <v>Nej</v>
          </cell>
        </row>
        <row r="63">
          <cell r="B63" t="str">
            <v>Insjön</v>
          </cell>
          <cell r="C63">
            <v>0.139765</v>
          </cell>
          <cell r="D63">
            <v>11.672499999999999</v>
          </cell>
          <cell r="E63">
            <v>15.1861</v>
          </cell>
          <cell r="F63">
            <v>2.8997799999999998E-3</v>
          </cell>
          <cell r="G63" t="str">
            <v>Nej</v>
          </cell>
          <cell r="H63" t="str">
            <v>Ja</v>
          </cell>
        </row>
        <row r="64">
          <cell r="B64" t="str">
            <v>Leksand</v>
          </cell>
          <cell r="C64">
            <v>8.6666099999999996E-2</v>
          </cell>
          <cell r="D64">
            <v>13.848000000000001</v>
          </cell>
          <cell r="E64">
            <v>8.8184500000000003</v>
          </cell>
          <cell r="F64">
            <v>6.7885599999999999E-3</v>
          </cell>
          <cell r="G64" t="str">
            <v>Ja</v>
          </cell>
          <cell r="H64" t="str">
            <v>Ja</v>
          </cell>
        </row>
        <row r="65">
          <cell r="B65" t="str">
            <v>HVC Degerfors</v>
          </cell>
          <cell r="C65">
            <v>0.215256</v>
          </cell>
          <cell r="D65">
            <v>22.950099999999999</v>
          </cell>
          <cell r="E65">
            <v>16.791699999999999</v>
          </cell>
          <cell r="F65">
            <v>3.9411700000000001E-2</v>
          </cell>
          <cell r="G65" t="str">
            <v>Ja</v>
          </cell>
          <cell r="H65" t="str">
            <v>Ja</v>
          </cell>
        </row>
        <row r="66">
          <cell r="B66" t="str">
            <v>Kvarnberg</v>
          </cell>
          <cell r="C66">
            <v>0.35722999999999999</v>
          </cell>
          <cell r="D66">
            <v>48.7408</v>
          </cell>
          <cell r="E66">
            <v>17.834199999999999</v>
          </cell>
          <cell r="F66">
            <v>9.3587699999999996E-2</v>
          </cell>
          <cell r="G66" t="str">
            <v>Ja</v>
          </cell>
          <cell r="H66" t="str">
            <v>Ja</v>
          </cell>
        </row>
        <row r="67">
          <cell r="B67" t="str">
            <v>Svartå</v>
          </cell>
          <cell r="C67">
            <v>0.21291299999999999</v>
          </cell>
          <cell r="D67">
            <v>18.0565</v>
          </cell>
          <cell r="E67">
            <v>17.7456</v>
          </cell>
          <cell r="F67">
            <v>1.85571E-2</v>
          </cell>
          <cell r="G67" t="str">
            <v>Ja</v>
          </cell>
          <cell r="H67" t="str">
            <v>Ja</v>
          </cell>
        </row>
        <row r="68">
          <cell r="B68" t="str">
            <v>Åtorp</v>
          </cell>
          <cell r="C68">
            <v>0.27279199999999998</v>
          </cell>
          <cell r="D68">
            <v>25.809200000000001</v>
          </cell>
          <cell r="E68">
            <v>21.6294</v>
          </cell>
          <cell r="F68">
            <v>2.75397E-2</v>
          </cell>
          <cell r="G68" t="str">
            <v>Ja</v>
          </cell>
          <cell r="H68" t="str">
            <v>Ja</v>
          </cell>
        </row>
        <row r="69">
          <cell r="B69" t="str">
            <v>...</v>
          </cell>
          <cell r="C69">
            <v>0</v>
          </cell>
          <cell r="D69">
            <v>0</v>
          </cell>
          <cell r="E69">
            <v>0</v>
          </cell>
          <cell r="F69">
            <v>0</v>
          </cell>
          <cell r="G69" t="str">
            <v>Nej</v>
          </cell>
          <cell r="H69" t="str">
            <v>Nej</v>
          </cell>
        </row>
        <row r="70">
          <cell r="B70" t="str">
            <v>Bara</v>
          </cell>
          <cell r="C70">
            <v>0.68936799999999998</v>
          </cell>
          <cell r="D70">
            <v>117.693</v>
          </cell>
          <cell r="E70">
            <v>30.692599999999999</v>
          </cell>
          <cell r="F70">
            <v>0.42468299999999998</v>
          </cell>
          <cell r="G70" t="str">
            <v>Nej</v>
          </cell>
          <cell r="H70" t="str">
            <v>Ja</v>
          </cell>
        </row>
        <row r="71">
          <cell r="B71" t="str">
            <v>Blomstermåla</v>
          </cell>
          <cell r="C71">
            <v>2.0382899999999999E-2</v>
          </cell>
          <cell r="D71">
            <v>3.37677</v>
          </cell>
          <cell r="E71">
            <v>0.15387899999999999</v>
          </cell>
          <cell r="F71">
            <v>6.6869099999999999E-3</v>
          </cell>
          <cell r="G71" t="str">
            <v>Nej</v>
          </cell>
          <cell r="H71" t="str">
            <v>Ja</v>
          </cell>
        </row>
        <row r="72">
          <cell r="B72" t="str">
            <v>Boxholm</v>
          </cell>
          <cell r="C72">
            <v>9.1708799999999993E-2</v>
          </cell>
          <cell r="D72">
            <v>18.008600000000001</v>
          </cell>
          <cell r="E72">
            <v>8.5566600000000008</v>
          </cell>
          <cell r="F72">
            <v>9.8180699999999999E-3</v>
          </cell>
          <cell r="G72" t="str">
            <v>Nej</v>
          </cell>
          <cell r="H72" t="str">
            <v>Ja</v>
          </cell>
        </row>
        <row r="73">
          <cell r="B73" t="str">
            <v>Bro</v>
          </cell>
          <cell r="C73">
            <v>0.109102</v>
          </cell>
          <cell r="D73">
            <v>7.3197000000000001</v>
          </cell>
          <cell r="E73">
            <v>6.6514100000000003</v>
          </cell>
          <cell r="F73">
            <v>2.6335600000000001E-3</v>
          </cell>
          <cell r="G73" t="str">
            <v>Nej</v>
          </cell>
          <cell r="H73" t="str">
            <v>Ja</v>
          </cell>
        </row>
        <row r="74">
          <cell r="B74" t="str">
            <v>Broby</v>
          </cell>
          <cell r="C74">
            <v>0.149976</v>
          </cell>
          <cell r="D74">
            <v>11.263199999999999</v>
          </cell>
          <cell r="E74">
            <v>14.3422</v>
          </cell>
          <cell r="F74">
            <v>1.1575E-2</v>
          </cell>
          <cell r="G74" t="str">
            <v>Nej</v>
          </cell>
          <cell r="H74" t="str">
            <v>Ja</v>
          </cell>
        </row>
        <row r="75">
          <cell r="B75" t="str">
            <v>Bålsta</v>
          </cell>
          <cell r="C75">
            <v>0.141095</v>
          </cell>
          <cell r="D75">
            <v>21.223099999999999</v>
          </cell>
          <cell r="E75">
            <v>8.6592699999999994</v>
          </cell>
          <cell r="F75">
            <v>2.4505099999999998E-2</v>
          </cell>
          <cell r="G75" t="str">
            <v>Nej</v>
          </cell>
          <cell r="H75" t="str">
            <v>Ja</v>
          </cell>
        </row>
        <row r="76">
          <cell r="B76" t="str">
            <v>Bällstaberg</v>
          </cell>
          <cell r="C76">
            <v>0</v>
          </cell>
          <cell r="D76">
            <v>0</v>
          </cell>
          <cell r="E76">
            <v>0</v>
          </cell>
          <cell r="F76">
            <v>0</v>
          </cell>
          <cell r="G76" t="str">
            <v>Nej</v>
          </cell>
          <cell r="H76" t="str">
            <v>Nej</v>
          </cell>
        </row>
        <row r="77">
          <cell r="B77" t="str">
            <v>Coop</v>
          </cell>
          <cell r="C77">
            <v>0.16872699999999999</v>
          </cell>
          <cell r="D77">
            <v>34.382199999999997</v>
          </cell>
          <cell r="E77">
            <v>9.1948399999999992</v>
          </cell>
          <cell r="F77">
            <v>5.7468999999999999E-2</v>
          </cell>
          <cell r="G77" t="str">
            <v>Nej</v>
          </cell>
          <cell r="H77" t="str">
            <v>Ja</v>
          </cell>
        </row>
        <row r="78">
          <cell r="B78" t="str">
            <v>Dorotea</v>
          </cell>
          <cell r="C78">
            <v>0</v>
          </cell>
          <cell r="D78">
            <v>0</v>
          </cell>
          <cell r="E78">
            <v>0</v>
          </cell>
          <cell r="F78">
            <v>0</v>
          </cell>
          <cell r="G78" t="str">
            <v>Nej</v>
          </cell>
          <cell r="H78" t="str">
            <v>Nej</v>
          </cell>
        </row>
        <row r="79">
          <cell r="B79" t="str">
            <v>Fliseryd</v>
          </cell>
          <cell r="C79">
            <v>0.23894899999999999</v>
          </cell>
          <cell r="D79">
            <v>23.915600000000001</v>
          </cell>
          <cell r="E79">
            <v>17.5349</v>
          </cell>
          <cell r="F79">
            <v>3.3364600000000001E-2</v>
          </cell>
          <cell r="G79" t="str">
            <v>Nej</v>
          </cell>
          <cell r="H79" t="str">
            <v>Ja</v>
          </cell>
        </row>
        <row r="80">
          <cell r="B80" t="str">
            <v>Hägernäs</v>
          </cell>
          <cell r="C80" t="str">
            <v/>
          </cell>
          <cell r="D80" t="str">
            <v/>
          </cell>
          <cell r="E80" t="str">
            <v/>
          </cell>
          <cell r="F80" t="str">
            <v/>
          </cell>
          <cell r="G80" t="str">
            <v>Nej</v>
          </cell>
          <cell r="H80" t="str">
            <v>Nej</v>
          </cell>
        </row>
        <row r="81">
          <cell r="B81" t="str">
            <v>HÖK</v>
          </cell>
          <cell r="C81">
            <v>0.28144599999999997</v>
          </cell>
          <cell r="D81">
            <v>84.691599999999994</v>
          </cell>
          <cell r="E81">
            <v>8.6039499999999993</v>
          </cell>
          <cell r="F81">
            <v>6.4124500000000001E-2</v>
          </cell>
          <cell r="G81" t="str">
            <v>Nej</v>
          </cell>
          <cell r="H81" t="str">
            <v>Ja</v>
          </cell>
        </row>
        <row r="82">
          <cell r="B82" t="str">
            <v>Junsele</v>
          </cell>
          <cell r="C82">
            <v>0</v>
          </cell>
          <cell r="D82">
            <v>0</v>
          </cell>
          <cell r="E82">
            <v>0</v>
          </cell>
          <cell r="F82">
            <v>0</v>
          </cell>
          <cell r="G82" t="str">
            <v>Nej</v>
          </cell>
          <cell r="H82" t="str">
            <v>Nej</v>
          </cell>
        </row>
        <row r="83">
          <cell r="B83" t="str">
            <v>Järfälla</v>
          </cell>
          <cell r="C83">
            <v>0.59898600000000002</v>
          </cell>
          <cell r="D83">
            <v>69.625900000000001</v>
          </cell>
          <cell r="E83">
            <v>2.7961200000000002</v>
          </cell>
          <cell r="F83">
            <v>0.100767</v>
          </cell>
          <cell r="G83" t="str">
            <v>Nej</v>
          </cell>
          <cell r="H83" t="str">
            <v>Nej</v>
          </cell>
        </row>
        <row r="84">
          <cell r="B84" t="str">
            <v>Kalmarsand</v>
          </cell>
          <cell r="C84">
            <v>0</v>
          </cell>
          <cell r="D84">
            <v>0</v>
          </cell>
          <cell r="E84">
            <v>0</v>
          </cell>
          <cell r="F84">
            <v>0</v>
          </cell>
          <cell r="G84" t="str">
            <v>Nej</v>
          </cell>
          <cell r="H84" t="str">
            <v>Nej</v>
          </cell>
        </row>
        <row r="85">
          <cell r="B85" t="str">
            <v>Kungsängen</v>
          </cell>
          <cell r="C85">
            <v>0.47069699999999998</v>
          </cell>
          <cell r="D85">
            <v>52.349600000000002</v>
          </cell>
          <cell r="E85">
            <v>7.41235</v>
          </cell>
          <cell r="F85">
            <v>6.6254800000000003E-2</v>
          </cell>
          <cell r="G85" t="str">
            <v>Nej</v>
          </cell>
          <cell r="H85" t="str">
            <v>Ja</v>
          </cell>
        </row>
        <row r="86">
          <cell r="B86" t="str">
            <v>Lagan</v>
          </cell>
          <cell r="C86">
            <v>0.16473699999999999</v>
          </cell>
          <cell r="D86">
            <v>15.1271</v>
          </cell>
          <cell r="E86">
            <v>16.518899999999999</v>
          </cell>
          <cell r="F86">
            <v>9.3157499999999994E-3</v>
          </cell>
          <cell r="G86" t="str">
            <v>Nej</v>
          </cell>
          <cell r="H86" t="str">
            <v>Ja</v>
          </cell>
        </row>
        <row r="87">
          <cell r="B87" t="str">
            <v>Lammhult</v>
          </cell>
          <cell r="C87">
            <v>0.10364900000000001</v>
          </cell>
          <cell r="D87">
            <v>16.4359</v>
          </cell>
          <cell r="E87">
            <v>10.8535</v>
          </cell>
          <cell r="F87">
            <v>1.22854E-2</v>
          </cell>
          <cell r="G87" t="str">
            <v>Nej</v>
          </cell>
          <cell r="H87" t="str">
            <v>Ja</v>
          </cell>
        </row>
        <row r="88">
          <cell r="B88" t="str">
            <v>Landvetter</v>
          </cell>
          <cell r="C88">
            <v>0.17329900000000001</v>
          </cell>
          <cell r="D88">
            <v>22.0185</v>
          </cell>
          <cell r="E88">
            <v>13.947699999999999</v>
          </cell>
          <cell r="F88">
            <v>2.3284800000000001E-2</v>
          </cell>
          <cell r="G88" t="str">
            <v>Nej</v>
          </cell>
          <cell r="H88" t="str">
            <v>Ja</v>
          </cell>
        </row>
        <row r="89">
          <cell r="B89" t="str">
            <v>Lidhult</v>
          </cell>
          <cell r="C89">
            <v>0.106417</v>
          </cell>
          <cell r="D89">
            <v>16.982199999999999</v>
          </cell>
          <cell r="E89">
            <v>11.2654</v>
          </cell>
          <cell r="F89">
            <v>1.4913300000000001E-2</v>
          </cell>
          <cell r="G89" t="str">
            <v>Nej</v>
          </cell>
          <cell r="H89" t="str">
            <v>Ja</v>
          </cell>
        </row>
        <row r="90">
          <cell r="B90" t="str">
            <v>Ljungby E.ON</v>
          </cell>
          <cell r="C90">
            <v>0</v>
          </cell>
          <cell r="D90">
            <v>0</v>
          </cell>
          <cell r="E90">
            <v>0</v>
          </cell>
          <cell r="F90">
            <v>0</v>
          </cell>
          <cell r="G90" t="str">
            <v>Nej</v>
          </cell>
          <cell r="H90" t="str">
            <v>Nej</v>
          </cell>
        </row>
        <row r="91">
          <cell r="B91" t="str">
            <v>Malmö</v>
          </cell>
          <cell r="C91">
            <v>0.426647</v>
          </cell>
          <cell r="D91">
            <v>124.036</v>
          </cell>
          <cell r="E91">
            <v>15.5183</v>
          </cell>
          <cell r="F91">
            <v>0.37757099999999999</v>
          </cell>
          <cell r="G91" t="str">
            <v>Nej</v>
          </cell>
          <cell r="H91" t="str">
            <v>Ja</v>
          </cell>
        </row>
        <row r="92">
          <cell r="B92" t="str">
            <v>Markaryd</v>
          </cell>
          <cell r="C92">
            <v>0.13879</v>
          </cell>
          <cell r="D92">
            <v>15.8553</v>
          </cell>
          <cell r="E92">
            <v>13.049799999999999</v>
          </cell>
          <cell r="F92">
            <v>1.6553399999999999E-2</v>
          </cell>
          <cell r="G92" t="str">
            <v>Nej</v>
          </cell>
          <cell r="H92" t="str">
            <v>Ja</v>
          </cell>
        </row>
        <row r="93">
          <cell r="B93" t="str">
            <v>Mora</v>
          </cell>
          <cell r="C93">
            <v>0.17716100000000001</v>
          </cell>
          <cell r="D93">
            <v>81.006799999999998</v>
          </cell>
          <cell r="E93">
            <v>6.6884800000000002</v>
          </cell>
          <cell r="F93">
            <v>6.2943299999999994E-2</v>
          </cell>
          <cell r="G93" t="str">
            <v>Nej</v>
          </cell>
          <cell r="H93" t="str">
            <v>Ja</v>
          </cell>
        </row>
        <row r="94">
          <cell r="B94" t="str">
            <v>Mölnlycke</v>
          </cell>
          <cell r="C94">
            <v>0.24668699999999999</v>
          </cell>
          <cell r="D94">
            <v>54.3416</v>
          </cell>
          <cell r="E94">
            <v>9.8499199999999991</v>
          </cell>
          <cell r="F94">
            <v>0.113915</v>
          </cell>
          <cell r="G94" t="str">
            <v>Nej</v>
          </cell>
          <cell r="H94" t="str">
            <v>Ja</v>
          </cell>
        </row>
        <row r="95">
          <cell r="B95" t="str">
            <v>Mönsterås</v>
          </cell>
          <cell r="C95">
            <v>5.1299299999999999E-2</v>
          </cell>
          <cell r="D95">
            <v>6.1097799999999998</v>
          </cell>
          <cell r="E95">
            <v>2.6394299999999999E-2</v>
          </cell>
          <cell r="F95">
            <v>6.5394399999999997E-3</v>
          </cell>
          <cell r="G95" t="str">
            <v>Nej</v>
          </cell>
          <cell r="H95" t="str">
            <v>Ja</v>
          </cell>
        </row>
        <row r="96">
          <cell r="B96" t="str">
            <v>Nora</v>
          </cell>
          <cell r="C96">
            <v>0</v>
          </cell>
          <cell r="D96">
            <v>0</v>
          </cell>
          <cell r="E96">
            <v>0</v>
          </cell>
          <cell r="F96">
            <v>0</v>
          </cell>
          <cell r="G96" t="str">
            <v>Nej</v>
          </cell>
          <cell r="H96" t="str">
            <v>Nej</v>
          </cell>
        </row>
        <row r="97">
          <cell r="B97" t="str">
            <v>Nordmaling</v>
          </cell>
          <cell r="C97">
            <v>0</v>
          </cell>
          <cell r="D97">
            <v>0</v>
          </cell>
          <cell r="E97">
            <v>0</v>
          </cell>
          <cell r="F97">
            <v>0</v>
          </cell>
          <cell r="G97" t="str">
            <v>Nej</v>
          </cell>
          <cell r="H97" t="str">
            <v>Nej</v>
          </cell>
        </row>
        <row r="98">
          <cell r="B98" t="str">
            <v>Norrköping</v>
          </cell>
          <cell r="C98">
            <v>0.33552599999999999</v>
          </cell>
          <cell r="D98">
            <v>121.444</v>
          </cell>
          <cell r="E98">
            <v>5.8953600000000002</v>
          </cell>
          <cell r="F98">
            <v>0.133187</v>
          </cell>
          <cell r="G98" t="str">
            <v>Nej</v>
          </cell>
          <cell r="H98" t="str">
            <v>Ja</v>
          </cell>
        </row>
        <row r="99">
          <cell r="B99" t="str">
            <v>Odensbacken</v>
          </cell>
          <cell r="C99">
            <v>0</v>
          </cell>
          <cell r="D99">
            <v>0</v>
          </cell>
          <cell r="E99">
            <v>0</v>
          </cell>
          <cell r="F99">
            <v>0</v>
          </cell>
          <cell r="G99" t="str">
            <v>Nej</v>
          </cell>
          <cell r="H99" t="str">
            <v>Nej</v>
          </cell>
        </row>
        <row r="100">
          <cell r="B100" t="str">
            <v>Orsa</v>
          </cell>
          <cell r="C100">
            <v>0.10513400000000001</v>
          </cell>
          <cell r="D100">
            <v>15.212400000000001</v>
          </cell>
          <cell r="E100">
            <v>9.5486000000000004</v>
          </cell>
          <cell r="F100">
            <v>9.5498400000000004E-3</v>
          </cell>
          <cell r="G100" t="str">
            <v>Nej</v>
          </cell>
          <cell r="H100" t="str">
            <v>Ja</v>
          </cell>
        </row>
        <row r="101">
          <cell r="B101" t="str">
            <v>Rundvik</v>
          </cell>
          <cell r="C101">
            <v>0</v>
          </cell>
          <cell r="D101">
            <v>0</v>
          </cell>
          <cell r="E101">
            <v>0</v>
          </cell>
          <cell r="F101">
            <v>0</v>
          </cell>
          <cell r="G101" t="str">
            <v>Nej</v>
          </cell>
          <cell r="H101" t="str">
            <v>Nej</v>
          </cell>
        </row>
        <row r="102">
          <cell r="B102" t="str">
            <v>Ryd</v>
          </cell>
          <cell r="C102">
            <v>0.26003300000000001</v>
          </cell>
          <cell r="D102">
            <v>38.066899999999997</v>
          </cell>
          <cell r="E102">
            <v>16.729199999999999</v>
          </cell>
          <cell r="F102">
            <v>7.7358700000000002E-2</v>
          </cell>
          <cell r="G102" t="str">
            <v>Nej</v>
          </cell>
          <cell r="H102" t="str">
            <v>Ja</v>
          </cell>
        </row>
        <row r="103">
          <cell r="B103" t="str">
            <v>Skinnskatteberg</v>
          </cell>
          <cell r="C103">
            <v>0</v>
          </cell>
          <cell r="D103">
            <v>0</v>
          </cell>
          <cell r="E103">
            <v>0</v>
          </cell>
          <cell r="F103">
            <v>0</v>
          </cell>
          <cell r="G103" t="str">
            <v>Nej</v>
          </cell>
          <cell r="H103" t="str">
            <v>Nej</v>
          </cell>
        </row>
        <row r="104">
          <cell r="B104" t="str">
            <v>Skällsta</v>
          </cell>
          <cell r="C104">
            <v>0</v>
          </cell>
          <cell r="D104">
            <v>0</v>
          </cell>
          <cell r="E104">
            <v>0</v>
          </cell>
          <cell r="F104">
            <v>0</v>
          </cell>
          <cell r="G104" t="str">
            <v>Nej</v>
          </cell>
          <cell r="H104" t="str">
            <v>Nej</v>
          </cell>
        </row>
        <row r="105">
          <cell r="B105" t="str">
            <v>Sollefteå</v>
          </cell>
          <cell r="C105">
            <v>0</v>
          </cell>
          <cell r="D105">
            <v>0</v>
          </cell>
          <cell r="E105">
            <v>0</v>
          </cell>
          <cell r="F105">
            <v>0</v>
          </cell>
          <cell r="G105" t="str">
            <v>Nej</v>
          </cell>
          <cell r="H105" t="str">
            <v>Nej</v>
          </cell>
        </row>
        <row r="106">
          <cell r="B106" t="str">
            <v>Staffanstorp</v>
          </cell>
          <cell r="C106">
            <v>0.26272800000000002</v>
          </cell>
          <cell r="D106">
            <v>47.395200000000003</v>
          </cell>
          <cell r="E106">
            <v>12.884499999999999</v>
          </cell>
          <cell r="F106">
            <v>0.113399</v>
          </cell>
          <cell r="G106" t="str">
            <v>Nej</v>
          </cell>
          <cell r="H106" t="str">
            <v>Ja</v>
          </cell>
        </row>
        <row r="107">
          <cell r="B107" t="str">
            <v>Strömsnäsbruk</v>
          </cell>
          <cell r="C107">
            <v>0.16994100000000001</v>
          </cell>
          <cell r="D107">
            <v>25.716000000000001</v>
          </cell>
          <cell r="E107">
            <v>11.914400000000001</v>
          </cell>
          <cell r="F107">
            <v>5.40285E-2</v>
          </cell>
          <cell r="G107" t="str">
            <v>Nej</v>
          </cell>
          <cell r="H107" t="str">
            <v>Ja</v>
          </cell>
        </row>
        <row r="108">
          <cell r="B108" t="str">
            <v>Svalöv</v>
          </cell>
          <cell r="C108">
            <v>0.11215799999999999</v>
          </cell>
          <cell r="D108">
            <v>23.383299999999998</v>
          </cell>
          <cell r="E108">
            <v>9.1235199999999992</v>
          </cell>
          <cell r="F108">
            <v>2.5200299999999998E-2</v>
          </cell>
          <cell r="G108" t="str">
            <v>Nej</v>
          </cell>
          <cell r="H108" t="str">
            <v>Ja</v>
          </cell>
        </row>
        <row r="109">
          <cell r="B109" t="str">
            <v>Sveg</v>
          </cell>
          <cell r="C109">
            <v>0</v>
          </cell>
          <cell r="D109">
            <v>0</v>
          </cell>
          <cell r="E109">
            <v>0</v>
          </cell>
          <cell r="F109">
            <v>0</v>
          </cell>
          <cell r="G109" t="str">
            <v>Nej</v>
          </cell>
          <cell r="H109" t="str">
            <v>Nej</v>
          </cell>
        </row>
        <row r="110">
          <cell r="B110" t="str">
            <v>Söderköping</v>
          </cell>
          <cell r="C110">
            <v>0</v>
          </cell>
          <cell r="D110">
            <v>0</v>
          </cell>
          <cell r="E110">
            <v>0</v>
          </cell>
          <cell r="F110">
            <v>0</v>
          </cell>
          <cell r="G110" t="str">
            <v>Nej</v>
          </cell>
          <cell r="H110" t="str">
            <v>Nej</v>
          </cell>
        </row>
        <row r="111">
          <cell r="B111" t="str">
            <v>Timrå</v>
          </cell>
          <cell r="C111">
            <v>0</v>
          </cell>
          <cell r="D111">
            <v>0</v>
          </cell>
          <cell r="E111">
            <v>0</v>
          </cell>
          <cell r="F111">
            <v>0</v>
          </cell>
          <cell r="G111" t="str">
            <v>Nej</v>
          </cell>
          <cell r="H111" t="str">
            <v>Nej</v>
          </cell>
        </row>
        <row r="112">
          <cell r="B112" t="str">
            <v>Täby E.ON.</v>
          </cell>
          <cell r="C112">
            <v>6.6900000000000001E-2</v>
          </cell>
          <cell r="D112">
            <v>7.74</v>
          </cell>
          <cell r="E112">
            <v>0</v>
          </cell>
          <cell r="F112">
            <v>0.33</v>
          </cell>
          <cell r="G112" t="str">
            <v>Nej</v>
          </cell>
          <cell r="H112" t="str">
            <v>Nej</v>
          </cell>
        </row>
        <row r="113">
          <cell r="B113" t="str">
            <v>Vallentuna</v>
          </cell>
          <cell r="C113">
            <v>6.6900000000000001E-2</v>
          </cell>
          <cell r="D113">
            <v>7.74</v>
          </cell>
          <cell r="E113">
            <v>0</v>
          </cell>
          <cell r="F113">
            <v>0.33</v>
          </cell>
          <cell r="G113" t="str">
            <v>Nej</v>
          </cell>
          <cell r="H113" t="str">
            <v>Nej</v>
          </cell>
        </row>
        <row r="114">
          <cell r="B114" t="str">
            <v>Vaxholm</v>
          </cell>
          <cell r="C114">
            <v>0</v>
          </cell>
          <cell r="D114">
            <v>0</v>
          </cell>
          <cell r="E114">
            <v>0</v>
          </cell>
          <cell r="F114">
            <v>0</v>
          </cell>
          <cell r="G114" t="str">
            <v>Nej</v>
          </cell>
          <cell r="H114" t="str">
            <v>Nej</v>
          </cell>
        </row>
        <row r="115">
          <cell r="B115" t="str">
            <v>Vilhelmina</v>
          </cell>
          <cell r="C115">
            <v>0</v>
          </cell>
          <cell r="D115">
            <v>0</v>
          </cell>
          <cell r="E115">
            <v>0</v>
          </cell>
          <cell r="F115">
            <v>0</v>
          </cell>
          <cell r="G115" t="str">
            <v>Nej</v>
          </cell>
          <cell r="H115" t="str">
            <v>Nej</v>
          </cell>
        </row>
        <row r="116">
          <cell r="B116" t="str">
            <v>Vännäs</v>
          </cell>
          <cell r="C116">
            <v>0</v>
          </cell>
          <cell r="D116">
            <v>0</v>
          </cell>
          <cell r="E116">
            <v>0</v>
          </cell>
          <cell r="F116">
            <v>0</v>
          </cell>
          <cell r="G116" t="str">
            <v>Nej</v>
          </cell>
          <cell r="H116" t="str">
            <v>Nej</v>
          </cell>
        </row>
        <row r="117">
          <cell r="B117" t="str">
            <v>Vännäsby</v>
          </cell>
          <cell r="C117">
            <v>0</v>
          </cell>
          <cell r="D117">
            <v>0</v>
          </cell>
          <cell r="E117">
            <v>0</v>
          </cell>
          <cell r="F117">
            <v>0</v>
          </cell>
          <cell r="G117" t="str">
            <v>Nej</v>
          </cell>
          <cell r="H117" t="str">
            <v>Nej</v>
          </cell>
        </row>
        <row r="118">
          <cell r="B118" t="str">
            <v>VännäsInd.</v>
          </cell>
          <cell r="C118">
            <v>0</v>
          </cell>
          <cell r="D118">
            <v>0</v>
          </cell>
          <cell r="E118">
            <v>0</v>
          </cell>
          <cell r="F118">
            <v>0</v>
          </cell>
          <cell r="G118" t="str">
            <v>Nej</v>
          </cell>
          <cell r="H118" t="str">
            <v>Nej</v>
          </cell>
        </row>
        <row r="119">
          <cell r="B119" t="str">
            <v>Västerskog</v>
          </cell>
          <cell r="C119">
            <v>0</v>
          </cell>
          <cell r="D119">
            <v>0</v>
          </cell>
          <cell r="E119">
            <v>0</v>
          </cell>
          <cell r="F119">
            <v>0</v>
          </cell>
          <cell r="G119" t="str">
            <v>Nej</v>
          </cell>
          <cell r="H119" t="str">
            <v>Nej</v>
          </cell>
        </row>
        <row r="120">
          <cell r="B120" t="str">
            <v>Åseda</v>
          </cell>
          <cell r="C120">
            <v>0.13359599999999999</v>
          </cell>
          <cell r="D120">
            <v>28.135200000000001</v>
          </cell>
          <cell r="E120">
            <v>8.5484799999999996</v>
          </cell>
          <cell r="F120">
            <v>4.2936000000000002E-2</v>
          </cell>
          <cell r="G120" t="str">
            <v>Nej</v>
          </cell>
          <cell r="H120" t="str">
            <v>Ja</v>
          </cell>
        </row>
        <row r="121">
          <cell r="B121" t="str">
            <v>Älmhult</v>
          </cell>
          <cell r="C121">
            <v>0.118702</v>
          </cell>
          <cell r="D121">
            <v>22.731000000000002</v>
          </cell>
          <cell r="E121">
            <v>7.5249300000000003</v>
          </cell>
          <cell r="F121">
            <v>4.71974E-2</v>
          </cell>
          <cell r="G121" t="str">
            <v>Nej</v>
          </cell>
          <cell r="H121" t="str">
            <v>Ja</v>
          </cell>
        </row>
        <row r="122">
          <cell r="B122" t="str">
            <v>Österåker</v>
          </cell>
          <cell r="C122">
            <v>0</v>
          </cell>
          <cell r="D122">
            <v>0</v>
          </cell>
          <cell r="E122">
            <v>0</v>
          </cell>
          <cell r="F122">
            <v>0</v>
          </cell>
          <cell r="G122" t="str">
            <v>Nej</v>
          </cell>
          <cell r="H122" t="str">
            <v>Nej</v>
          </cell>
        </row>
        <row r="123">
          <cell r="B123" t="str">
            <v>Eda</v>
          </cell>
          <cell r="C123">
            <v>0.12077</v>
          </cell>
          <cell r="D123">
            <v>138.46899999999999</v>
          </cell>
          <cell r="E123">
            <v>4.8078900000000004</v>
          </cell>
          <cell r="F123">
            <v>7.1908500000000004E-3</v>
          </cell>
          <cell r="G123" t="str">
            <v>Nej</v>
          </cell>
          <cell r="H123" t="str">
            <v>Ja</v>
          </cell>
        </row>
        <row r="124">
          <cell r="B124" t="str">
            <v>Eksjö</v>
          </cell>
          <cell r="C124">
            <v>0.11046499999999999</v>
          </cell>
          <cell r="D124">
            <v>86.761799999999994</v>
          </cell>
          <cell r="E124">
            <v>5.1666100000000004</v>
          </cell>
          <cell r="F124">
            <v>9.4789200000000001E-3</v>
          </cell>
          <cell r="G124" t="str">
            <v>Ja</v>
          </cell>
          <cell r="H124" t="str">
            <v>Ja</v>
          </cell>
        </row>
        <row r="125">
          <cell r="B125" t="str">
            <v>Ingatorp</v>
          </cell>
          <cell r="C125">
            <v>0.14487</v>
          </cell>
          <cell r="D125">
            <v>29.374600000000001</v>
          </cell>
          <cell r="E125">
            <v>11.720800000000001</v>
          </cell>
          <cell r="F125">
            <v>2.19337E-2</v>
          </cell>
          <cell r="G125" t="str">
            <v>Ja</v>
          </cell>
          <cell r="H125" t="str">
            <v>Ja</v>
          </cell>
        </row>
        <row r="126">
          <cell r="B126" t="str">
            <v>Mariannelund</v>
          </cell>
          <cell r="C126">
            <v>0.120533</v>
          </cell>
          <cell r="D126">
            <v>23.293299999999999</v>
          </cell>
          <cell r="E126">
            <v>10.6083</v>
          </cell>
          <cell r="F126">
            <v>1.12526E-2</v>
          </cell>
          <cell r="G126" t="str">
            <v>Ja</v>
          </cell>
          <cell r="H126" t="str">
            <v>Ja</v>
          </cell>
        </row>
        <row r="127">
          <cell r="B127" t="str">
            <v>Eksta</v>
          </cell>
          <cell r="C127">
            <v>0.75686200000000003</v>
          </cell>
          <cell r="D127">
            <v>43.136200000000002</v>
          </cell>
          <cell r="E127">
            <v>27.039400000000001</v>
          </cell>
          <cell r="F127">
            <v>5.9498500000000003E-2</v>
          </cell>
          <cell r="G127" t="str">
            <v>Nej</v>
          </cell>
          <cell r="H127" t="str">
            <v>Ja</v>
          </cell>
        </row>
        <row r="128">
          <cell r="B128" t="str">
            <v>Alfta</v>
          </cell>
          <cell r="C128">
            <v>0.13369500000000001</v>
          </cell>
          <cell r="D128">
            <v>28.4756</v>
          </cell>
          <cell r="E128">
            <v>9.1122200000000007</v>
          </cell>
          <cell r="F128">
            <v>5.4252700000000001E-2</v>
          </cell>
          <cell r="G128" t="str">
            <v>Nej</v>
          </cell>
          <cell r="H128" t="str">
            <v>Ja</v>
          </cell>
        </row>
        <row r="129">
          <cell r="B129" t="str">
            <v>Edsbyn</v>
          </cell>
          <cell r="C129">
            <v>5.9161199999999997E-2</v>
          </cell>
          <cell r="D129">
            <v>15.0395</v>
          </cell>
          <cell r="E129">
            <v>9.0294500000000006</v>
          </cell>
          <cell r="F129">
            <v>1.02297E-2</v>
          </cell>
          <cell r="G129" t="str">
            <v>Nej</v>
          </cell>
          <cell r="H129" t="str">
            <v>Ja</v>
          </cell>
        </row>
        <row r="130">
          <cell r="B130" t="str">
            <v>Algutsboda</v>
          </cell>
          <cell r="C130">
            <v>0</v>
          </cell>
          <cell r="D130">
            <v>0</v>
          </cell>
          <cell r="E130">
            <v>0</v>
          </cell>
          <cell r="F130">
            <v>0</v>
          </cell>
          <cell r="G130" t="str">
            <v>Nej</v>
          </cell>
          <cell r="H130" t="str">
            <v>Nej</v>
          </cell>
        </row>
        <row r="131">
          <cell r="B131" t="str">
            <v>Broakulla</v>
          </cell>
          <cell r="C131">
            <v>0</v>
          </cell>
          <cell r="D131">
            <v>0</v>
          </cell>
          <cell r="E131">
            <v>0</v>
          </cell>
          <cell r="F131">
            <v>0</v>
          </cell>
          <cell r="G131" t="str">
            <v>Nej</v>
          </cell>
          <cell r="H131" t="str">
            <v>Nej</v>
          </cell>
        </row>
        <row r="132">
          <cell r="B132" t="str">
            <v>Emmaboda</v>
          </cell>
          <cell r="C132">
            <v>0.103743</v>
          </cell>
          <cell r="D132">
            <v>17.570399999999999</v>
          </cell>
          <cell r="E132">
            <v>9.4250600000000002</v>
          </cell>
          <cell r="F132">
            <v>1.5841600000000001E-2</v>
          </cell>
          <cell r="G132" t="str">
            <v>Ja</v>
          </cell>
          <cell r="H132" t="str">
            <v>Ja</v>
          </cell>
        </row>
        <row r="133">
          <cell r="B133" t="str">
            <v>Långasjö</v>
          </cell>
          <cell r="C133">
            <v>0</v>
          </cell>
          <cell r="D133">
            <v>0</v>
          </cell>
          <cell r="E133">
            <v>0</v>
          </cell>
          <cell r="F133">
            <v>0</v>
          </cell>
          <cell r="G133" t="str">
            <v>Nej</v>
          </cell>
          <cell r="H133" t="str">
            <v>Nej</v>
          </cell>
        </row>
        <row r="134">
          <cell r="B134" t="str">
            <v>Vissefjärda</v>
          </cell>
          <cell r="C134">
            <v>0</v>
          </cell>
          <cell r="D134">
            <v>0</v>
          </cell>
          <cell r="E134">
            <v>0</v>
          </cell>
          <cell r="F134">
            <v>0</v>
          </cell>
          <cell r="G134" t="str">
            <v>Nej</v>
          </cell>
          <cell r="H134" t="str">
            <v>Nej</v>
          </cell>
        </row>
        <row r="135">
          <cell r="B135" t="str">
            <v>Enköping</v>
          </cell>
          <cell r="C135">
            <v>0.18807699999999999</v>
          </cell>
          <cell r="D135">
            <v>22.400099999999998</v>
          </cell>
          <cell r="E135">
            <v>7.2126000000000001</v>
          </cell>
          <cell r="F135">
            <v>3.2015299999999997E-2</v>
          </cell>
          <cell r="G135" t="str">
            <v>Nej</v>
          </cell>
          <cell r="H135" t="str">
            <v>Ja</v>
          </cell>
        </row>
        <row r="136">
          <cell r="B136" t="str">
            <v>Bollstabruk</v>
          </cell>
          <cell r="C136">
            <v>6.6900000000000001E-2</v>
          </cell>
          <cell r="D136">
            <v>7.74</v>
          </cell>
          <cell r="E136">
            <v>0</v>
          </cell>
          <cell r="F136">
            <v>8.0221600000000004E-3</v>
          </cell>
          <cell r="G136" t="str">
            <v>Ja</v>
          </cell>
          <cell r="H136" t="str">
            <v>Ja</v>
          </cell>
        </row>
        <row r="137">
          <cell r="B137" t="str">
            <v>Friggesund</v>
          </cell>
          <cell r="C137">
            <v>0.497726</v>
          </cell>
          <cell r="D137">
            <v>115.01900000000001</v>
          </cell>
          <cell r="E137">
            <v>18.269400000000001</v>
          </cell>
          <cell r="F137">
            <v>0.18224399999999999</v>
          </cell>
          <cell r="G137" t="str">
            <v>Nej</v>
          </cell>
          <cell r="H137" t="str">
            <v>Ja</v>
          </cell>
        </row>
        <row r="138">
          <cell r="B138" t="str">
            <v>Funäsdalen</v>
          </cell>
          <cell r="C138">
            <v>0.122768</v>
          </cell>
          <cell r="D138">
            <v>23.934200000000001</v>
          </cell>
          <cell r="E138">
            <v>12.661799999999999</v>
          </cell>
          <cell r="F138">
            <v>5.3694199999999997E-3</v>
          </cell>
          <cell r="G138" t="str">
            <v>Ja</v>
          </cell>
          <cell r="H138" t="str">
            <v>Ja</v>
          </cell>
        </row>
        <row r="139">
          <cell r="B139" t="str">
            <v>Hede</v>
          </cell>
          <cell r="C139">
            <v>0.29170000000000001</v>
          </cell>
          <cell r="D139">
            <v>65.717600000000004</v>
          </cell>
          <cell r="E139">
            <v>17.116800000000001</v>
          </cell>
          <cell r="F139">
            <v>7.1925299999999998E-2</v>
          </cell>
          <cell r="G139" t="str">
            <v>Nej</v>
          </cell>
          <cell r="H139" t="str">
            <v>Ja</v>
          </cell>
        </row>
        <row r="140">
          <cell r="B140" t="str">
            <v>Långsele</v>
          </cell>
          <cell r="C140">
            <v>0.37253999999999998</v>
          </cell>
          <cell r="D140">
            <v>34.918199999999999</v>
          </cell>
          <cell r="E140">
            <v>15.3804</v>
          </cell>
          <cell r="F140">
            <v>2.7767900000000002E-2</v>
          </cell>
          <cell r="G140" t="str">
            <v>Nej</v>
          </cell>
          <cell r="H140" t="str">
            <v>Ja</v>
          </cell>
        </row>
        <row r="141">
          <cell r="B141" t="str">
            <v>Näsåker</v>
          </cell>
          <cell r="C141">
            <v>0.64710000000000001</v>
          </cell>
          <cell r="D141">
            <v>118.73699999999999</v>
          </cell>
          <cell r="E141">
            <v>21.715499999999999</v>
          </cell>
          <cell r="F141">
            <v>0.25566</v>
          </cell>
          <cell r="G141" t="str">
            <v>Nej</v>
          </cell>
          <cell r="H141" t="str">
            <v>Ja</v>
          </cell>
        </row>
        <row r="142">
          <cell r="B142" t="str">
            <v>Ramsele</v>
          </cell>
          <cell r="C142">
            <v>0.229133</v>
          </cell>
          <cell r="D142">
            <v>34.397300000000001</v>
          </cell>
          <cell r="E142">
            <v>9.9437999999999995</v>
          </cell>
          <cell r="F142">
            <v>1.8106000000000001E-2</v>
          </cell>
          <cell r="G142" t="str">
            <v>Nej</v>
          </cell>
          <cell r="H142" t="str">
            <v>Ja</v>
          </cell>
        </row>
        <row r="143">
          <cell r="B143" t="str">
            <v>Eskilstuna-Torshälla</v>
          </cell>
          <cell r="C143">
            <v>0.124913</v>
          </cell>
          <cell r="D143">
            <v>13.524900000000001</v>
          </cell>
          <cell r="E143">
            <v>6.3103199999999999</v>
          </cell>
          <cell r="F143">
            <v>1.87511E-2</v>
          </cell>
          <cell r="G143" t="str">
            <v>Ja</v>
          </cell>
          <cell r="H143" t="str">
            <v>Ja</v>
          </cell>
        </row>
        <row r="144">
          <cell r="B144" t="str">
            <v>Hällbybrunn</v>
          </cell>
          <cell r="C144">
            <v>0</v>
          </cell>
          <cell r="D144">
            <v>0</v>
          </cell>
          <cell r="E144">
            <v>0</v>
          </cell>
          <cell r="F144">
            <v>0</v>
          </cell>
          <cell r="G144" t="str">
            <v>Nej</v>
          </cell>
          <cell r="H144" t="str">
            <v>Nej</v>
          </cell>
        </row>
        <row r="145">
          <cell r="B145" t="str">
            <v>Kvicksund</v>
          </cell>
          <cell r="C145">
            <v>0.267156</v>
          </cell>
          <cell r="D145">
            <v>33.636299999999999</v>
          </cell>
          <cell r="E145">
            <v>17.1723</v>
          </cell>
          <cell r="F145">
            <v>6.5807599999999994E-2</v>
          </cell>
          <cell r="G145" t="str">
            <v>Ja</v>
          </cell>
          <cell r="H145" t="str">
            <v>Ja</v>
          </cell>
        </row>
        <row r="146">
          <cell r="B146" t="str">
            <v>Ärla</v>
          </cell>
          <cell r="C146">
            <v>0.184061</v>
          </cell>
          <cell r="D146">
            <v>18.4373</v>
          </cell>
          <cell r="E146">
            <v>11.9381</v>
          </cell>
          <cell r="F146">
            <v>2.1808399999999999E-2</v>
          </cell>
          <cell r="G146" t="str">
            <v>Ja</v>
          </cell>
          <cell r="H146" t="str">
            <v>Ja</v>
          </cell>
        </row>
        <row r="147">
          <cell r="B147" t="str">
            <v>Falköping</v>
          </cell>
          <cell r="C147">
            <v>0.119474</v>
          </cell>
          <cell r="D147">
            <v>17.348700000000001</v>
          </cell>
          <cell r="E147">
            <v>9.1420899999999996</v>
          </cell>
          <cell r="F147">
            <v>8.2417299999999992E-3</v>
          </cell>
          <cell r="G147" t="str">
            <v>Ja</v>
          </cell>
          <cell r="H147" t="str">
            <v>Ja</v>
          </cell>
        </row>
        <row r="148">
          <cell r="B148" t="str">
            <v>Floby</v>
          </cell>
          <cell r="C148">
            <v>0.162193</v>
          </cell>
          <cell r="D148">
            <v>10.685499999999999</v>
          </cell>
          <cell r="E148">
            <v>15.305300000000001</v>
          </cell>
          <cell r="F148">
            <v>3.9812600000000004E-3</v>
          </cell>
          <cell r="G148" t="str">
            <v>Ja</v>
          </cell>
          <cell r="H148" t="str">
            <v>Ja</v>
          </cell>
        </row>
        <row r="149">
          <cell r="B149" t="str">
            <v>Stenstorp</v>
          </cell>
          <cell r="C149">
            <v>0.226216</v>
          </cell>
          <cell r="D149">
            <v>18.8156</v>
          </cell>
          <cell r="E149">
            <v>13.827199999999999</v>
          </cell>
          <cell r="F149">
            <v>1.45264E-2</v>
          </cell>
          <cell r="G149" t="str">
            <v>Nej</v>
          </cell>
          <cell r="H149" t="str">
            <v>Ja</v>
          </cell>
        </row>
        <row r="150">
          <cell r="B150" t="str">
            <v>Falkenberg</v>
          </cell>
          <cell r="C150">
            <v>0.109969</v>
          </cell>
          <cell r="D150">
            <v>20.794799999999999</v>
          </cell>
          <cell r="E150">
            <v>10.3421</v>
          </cell>
          <cell r="F150">
            <v>3.1194400000000001E-2</v>
          </cell>
          <cell r="G150" t="str">
            <v>Nej</v>
          </cell>
          <cell r="H150" t="str">
            <v>Ja</v>
          </cell>
        </row>
        <row r="151">
          <cell r="B151" t="str">
            <v>Ullared-närvärme</v>
          </cell>
          <cell r="C151">
            <v>0.18606800000000001</v>
          </cell>
          <cell r="D151">
            <v>16.2562</v>
          </cell>
          <cell r="E151">
            <v>16.456700000000001</v>
          </cell>
          <cell r="F151">
            <v>2.7149300000000001E-2</v>
          </cell>
          <cell r="G151" t="str">
            <v>Nej</v>
          </cell>
          <cell r="H151" t="str">
            <v>Ja</v>
          </cell>
        </row>
        <row r="152">
          <cell r="B152" t="str">
            <v>Vessigebro-närvärme</v>
          </cell>
          <cell r="C152">
            <v>0.24047199999999999</v>
          </cell>
          <cell r="D152">
            <v>30.802800000000001</v>
          </cell>
          <cell r="E152">
            <v>16.889099999999999</v>
          </cell>
          <cell r="F152">
            <v>6.51611E-2</v>
          </cell>
          <cell r="G152" t="str">
            <v>Nej</v>
          </cell>
          <cell r="H152" t="str">
            <v>Ja</v>
          </cell>
        </row>
        <row r="153">
          <cell r="B153" t="str">
            <v>Bjursås</v>
          </cell>
          <cell r="C153">
            <v>0.13008</v>
          </cell>
          <cell r="D153">
            <v>6.8705699999999998</v>
          </cell>
          <cell r="E153">
            <v>15.372999999999999</v>
          </cell>
          <cell r="F153">
            <v>0</v>
          </cell>
          <cell r="G153" t="str">
            <v>Ja</v>
          </cell>
          <cell r="H153" t="str">
            <v>Ja</v>
          </cell>
        </row>
        <row r="154">
          <cell r="B154" t="str">
            <v>Falun</v>
          </cell>
          <cell r="C154">
            <v>6.4699000000000007E-2</v>
          </cell>
          <cell r="D154">
            <v>14.7288</v>
          </cell>
          <cell r="E154">
            <v>6.5911799999999996</v>
          </cell>
          <cell r="F154">
            <v>2.5977799999999999E-2</v>
          </cell>
          <cell r="G154" t="str">
            <v>Ja</v>
          </cell>
          <cell r="H154" t="str">
            <v>Ja</v>
          </cell>
        </row>
        <row r="155">
          <cell r="B155" t="str">
            <v>Grycksbo</v>
          </cell>
          <cell r="C155">
            <v>0.13516400000000001</v>
          </cell>
          <cell r="D155">
            <v>9.1640800000000002</v>
          </cell>
          <cell r="E155">
            <v>14.919600000000001</v>
          </cell>
          <cell r="F155">
            <v>8.3134300000000001E-3</v>
          </cell>
          <cell r="G155" t="str">
            <v>Ja</v>
          </cell>
          <cell r="H155" t="str">
            <v>Ja</v>
          </cell>
        </row>
        <row r="156">
          <cell r="B156" t="str">
            <v>Svärdsjö</v>
          </cell>
          <cell r="C156">
            <v>0.20399700000000001</v>
          </cell>
          <cell r="D156">
            <v>23.011299999999999</v>
          </cell>
          <cell r="E156">
            <v>17.737500000000001</v>
          </cell>
          <cell r="F156">
            <v>4.3012399999999999E-2</v>
          </cell>
          <cell r="G156" t="str">
            <v>Ja</v>
          </cell>
          <cell r="H156" t="str">
            <v>Ja</v>
          </cell>
        </row>
        <row r="157">
          <cell r="B157" t="str">
            <v>Finspång</v>
          </cell>
          <cell r="C157">
            <v>0.31458700000000001</v>
          </cell>
          <cell r="D157">
            <v>119.258</v>
          </cell>
          <cell r="E157">
            <v>9.2408300000000008</v>
          </cell>
          <cell r="F157">
            <v>0.146842</v>
          </cell>
          <cell r="G157" t="str">
            <v>Nej</v>
          </cell>
          <cell r="H157" t="str">
            <v>Ja</v>
          </cell>
        </row>
        <row r="158">
          <cell r="B158" t="str">
            <v>Osby</v>
          </cell>
          <cell r="C158">
            <v>0</v>
          </cell>
          <cell r="D158">
            <v>0</v>
          </cell>
          <cell r="E158">
            <v>0</v>
          </cell>
          <cell r="F158">
            <v>0</v>
          </cell>
          <cell r="G158" t="str">
            <v>Nej</v>
          </cell>
          <cell r="H158" t="str">
            <v>Nej</v>
          </cell>
        </row>
        <row r="159">
          <cell r="B159" t="str">
            <v>Stockholm</v>
          </cell>
          <cell r="C159">
            <v>0.211532</v>
          </cell>
          <cell r="D159">
            <v>81.922700000000006</v>
          </cell>
          <cell r="E159">
            <v>7.8112700000000004</v>
          </cell>
          <cell r="F159">
            <v>0.122457</v>
          </cell>
          <cell r="G159" t="str">
            <v>Nej</v>
          </cell>
          <cell r="H159" t="str">
            <v>Ja</v>
          </cell>
        </row>
        <row r="160">
          <cell r="B160" t="str">
            <v>Täby</v>
          </cell>
          <cell r="C160">
            <v>0.50117199999999995</v>
          </cell>
          <cell r="D160">
            <v>113.852</v>
          </cell>
          <cell r="E160">
            <v>11.329000000000001</v>
          </cell>
          <cell r="F160">
            <v>0.29298999999999997</v>
          </cell>
          <cell r="G160" t="str">
            <v>Ja</v>
          </cell>
          <cell r="H160" t="str">
            <v>Ja</v>
          </cell>
        </row>
        <row r="161">
          <cell r="B161" t="str">
            <v>Bie</v>
          </cell>
          <cell r="C161">
            <v>0</v>
          </cell>
          <cell r="D161">
            <v>0</v>
          </cell>
          <cell r="E161">
            <v>0</v>
          </cell>
          <cell r="F161">
            <v>0</v>
          </cell>
          <cell r="G161" t="str">
            <v>Nej</v>
          </cell>
          <cell r="H161" t="str">
            <v>Nej</v>
          </cell>
        </row>
        <row r="162">
          <cell r="B162" t="str">
            <v>Björkvik</v>
          </cell>
          <cell r="C162">
            <v>0</v>
          </cell>
          <cell r="D162">
            <v>0</v>
          </cell>
          <cell r="E162">
            <v>0</v>
          </cell>
          <cell r="F162">
            <v>0</v>
          </cell>
          <cell r="G162" t="str">
            <v>Nej</v>
          </cell>
          <cell r="H162" t="str">
            <v>Nej</v>
          </cell>
        </row>
        <row r="163">
          <cell r="B163" t="str">
            <v>Gimmersta Floda</v>
          </cell>
          <cell r="C163">
            <v>0</v>
          </cell>
          <cell r="D163">
            <v>0</v>
          </cell>
          <cell r="E163">
            <v>0</v>
          </cell>
          <cell r="F163">
            <v>0</v>
          </cell>
          <cell r="G163" t="str">
            <v>Nej</v>
          </cell>
          <cell r="H163" t="str">
            <v>Nej</v>
          </cell>
        </row>
        <row r="164">
          <cell r="B164" t="str">
            <v>Forssjö</v>
          </cell>
          <cell r="C164">
            <v>0</v>
          </cell>
          <cell r="D164">
            <v>0</v>
          </cell>
          <cell r="E164">
            <v>0</v>
          </cell>
          <cell r="F164">
            <v>0</v>
          </cell>
          <cell r="G164" t="str">
            <v>Nej</v>
          </cell>
          <cell r="H164" t="str">
            <v>Nej</v>
          </cell>
        </row>
        <row r="165">
          <cell r="B165" t="str">
            <v>Julita</v>
          </cell>
          <cell r="C165">
            <v>0</v>
          </cell>
          <cell r="D165">
            <v>0</v>
          </cell>
          <cell r="E165">
            <v>0</v>
          </cell>
          <cell r="F165">
            <v>0</v>
          </cell>
          <cell r="G165" t="str">
            <v>Nej</v>
          </cell>
          <cell r="H165" t="str">
            <v>Nej</v>
          </cell>
        </row>
        <row r="166">
          <cell r="B166" t="str">
            <v>Sköldinge</v>
          </cell>
          <cell r="C166">
            <v>0</v>
          </cell>
          <cell r="D166">
            <v>0</v>
          </cell>
          <cell r="E166">
            <v>0</v>
          </cell>
          <cell r="F166">
            <v>0</v>
          </cell>
          <cell r="G166" t="str">
            <v>Nej</v>
          </cell>
          <cell r="H166" t="str">
            <v>Nej</v>
          </cell>
        </row>
        <row r="167">
          <cell r="B167" t="str">
            <v>Strångsjö</v>
          </cell>
          <cell r="C167">
            <v>0</v>
          </cell>
          <cell r="D167">
            <v>0</v>
          </cell>
          <cell r="E167">
            <v>0</v>
          </cell>
          <cell r="F167">
            <v>0</v>
          </cell>
          <cell r="G167" t="str">
            <v>Nej</v>
          </cell>
          <cell r="H167" t="str">
            <v>Nej</v>
          </cell>
        </row>
        <row r="168">
          <cell r="B168" t="str">
            <v>Valla</v>
          </cell>
          <cell r="C168">
            <v>0</v>
          </cell>
          <cell r="D168">
            <v>0</v>
          </cell>
          <cell r="E168">
            <v>0</v>
          </cell>
          <cell r="F168">
            <v>0</v>
          </cell>
          <cell r="G168" t="str">
            <v>Nej</v>
          </cell>
          <cell r="H168" t="str">
            <v>Nej</v>
          </cell>
        </row>
        <row r="169">
          <cell r="B169" t="str">
            <v>Gislaved</v>
          </cell>
          <cell r="C169">
            <v>0.34749799999999997</v>
          </cell>
          <cell r="D169">
            <v>33.619999999999997</v>
          </cell>
          <cell r="E169">
            <v>15.696300000000001</v>
          </cell>
          <cell r="F169">
            <v>7.6235300000000006E-2</v>
          </cell>
          <cell r="G169" t="str">
            <v>Ja</v>
          </cell>
          <cell r="H169" t="str">
            <v>Ja</v>
          </cell>
        </row>
        <row r="170">
          <cell r="B170" t="str">
            <v>Henja</v>
          </cell>
          <cell r="C170">
            <v>0</v>
          </cell>
          <cell r="D170">
            <v>0</v>
          </cell>
          <cell r="E170">
            <v>0</v>
          </cell>
          <cell r="F170">
            <v>0</v>
          </cell>
          <cell r="G170" t="str">
            <v>Nej</v>
          </cell>
          <cell r="H170" t="str">
            <v>Nej</v>
          </cell>
        </row>
        <row r="171">
          <cell r="B171" t="str">
            <v>Hestra</v>
          </cell>
          <cell r="C171">
            <v>0.107933</v>
          </cell>
          <cell r="D171">
            <v>19.995100000000001</v>
          </cell>
          <cell r="E171">
            <v>9.4649099999999997</v>
          </cell>
          <cell r="F171">
            <v>7.0827599999999996E-3</v>
          </cell>
          <cell r="G171" t="str">
            <v>Nej</v>
          </cell>
          <cell r="H171" t="str">
            <v>Ja</v>
          </cell>
        </row>
        <row r="172">
          <cell r="B172" t="str">
            <v>Reftele</v>
          </cell>
          <cell r="C172">
            <v>0.236572</v>
          </cell>
          <cell r="D172">
            <v>19.6782</v>
          </cell>
          <cell r="E172">
            <v>14.457800000000001</v>
          </cell>
          <cell r="F172">
            <v>1.4531199999999999E-2</v>
          </cell>
          <cell r="G172" t="str">
            <v>Nej</v>
          </cell>
          <cell r="H172" t="str">
            <v>Ja</v>
          </cell>
        </row>
        <row r="173">
          <cell r="B173" t="str">
            <v>Hemse</v>
          </cell>
          <cell r="C173">
            <v>0.108626</v>
          </cell>
          <cell r="D173">
            <v>21.564499999999999</v>
          </cell>
          <cell r="E173">
            <v>8.1580600000000008</v>
          </cell>
          <cell r="F173">
            <v>2.42256E-2</v>
          </cell>
          <cell r="G173" t="str">
            <v>Nej</v>
          </cell>
          <cell r="H173" t="str">
            <v>Ja</v>
          </cell>
        </row>
        <row r="174">
          <cell r="B174" t="str">
            <v>Klintehamn</v>
          </cell>
          <cell r="C174">
            <v>1.2229399999999999</v>
          </cell>
          <cell r="D174">
            <v>12.6416</v>
          </cell>
          <cell r="E174">
            <v>32.555100000000003</v>
          </cell>
          <cell r="F174">
            <v>5.8350499999999996E-3</v>
          </cell>
          <cell r="G174" t="str">
            <v>Nej</v>
          </cell>
          <cell r="H174" t="str">
            <v>Ja</v>
          </cell>
        </row>
        <row r="175">
          <cell r="B175" t="str">
            <v>Slite</v>
          </cell>
          <cell r="C175">
            <v>0.462229</v>
          </cell>
          <cell r="D175">
            <v>101.875</v>
          </cell>
          <cell r="E175">
            <v>6.8743699999999999</v>
          </cell>
          <cell r="F175">
            <v>0.27932899999999999</v>
          </cell>
          <cell r="G175" t="str">
            <v>Nej</v>
          </cell>
          <cell r="H175" t="str">
            <v>Ja</v>
          </cell>
        </row>
        <row r="176">
          <cell r="B176" t="str">
            <v>Visby</v>
          </cell>
          <cell r="C176">
            <v>0.67565500000000001</v>
          </cell>
          <cell r="D176">
            <v>30.447099999999999</v>
          </cell>
          <cell r="E176">
            <v>15.978199999999999</v>
          </cell>
          <cell r="F176">
            <v>2.4696300000000001E-2</v>
          </cell>
          <cell r="G176" t="str">
            <v>Nej</v>
          </cell>
          <cell r="H176" t="str">
            <v>Ja</v>
          </cell>
        </row>
        <row r="177">
          <cell r="B177" t="str">
            <v>Gällivare-Malmberget</v>
          </cell>
          <cell r="C177">
            <v>0.56079000000000001</v>
          </cell>
          <cell r="D177">
            <v>207.85300000000001</v>
          </cell>
          <cell r="E177">
            <v>23.617000000000001</v>
          </cell>
          <cell r="F177">
            <v>1.87797E-2</v>
          </cell>
          <cell r="G177" t="str">
            <v>Nej</v>
          </cell>
          <cell r="H177" t="str">
            <v>Ja</v>
          </cell>
        </row>
        <row r="178">
          <cell r="B178" t="str">
            <v>Gävle</v>
          </cell>
          <cell r="C178">
            <v>2.9521499999999999E-2</v>
          </cell>
          <cell r="D178">
            <v>7.2463899999999999</v>
          </cell>
          <cell r="E178">
            <v>3.1554700000000002</v>
          </cell>
          <cell r="F178">
            <v>8.1756499999999996E-3</v>
          </cell>
          <cell r="G178" t="str">
            <v>Ja</v>
          </cell>
          <cell r="H178" t="str">
            <v>Ja</v>
          </cell>
        </row>
        <row r="179">
          <cell r="B179" t="str">
            <v>Göteborg. Partille. Ale</v>
          </cell>
          <cell r="C179">
            <v>0.32121</v>
          </cell>
          <cell r="D179">
            <v>75.576499999999996</v>
          </cell>
          <cell r="E179">
            <v>10.727499999999999</v>
          </cell>
          <cell r="F179">
            <v>0.17954600000000001</v>
          </cell>
          <cell r="G179" t="str">
            <v>Ja</v>
          </cell>
          <cell r="H179" t="str">
            <v>Ja</v>
          </cell>
        </row>
        <row r="180">
          <cell r="B180" t="str">
            <v>Göteborg. Övrigt: Bra Miljöval</v>
          </cell>
          <cell r="C180">
            <v>4.4251899999999997E-2</v>
          </cell>
          <cell r="D180">
            <v>7.6336500000000003</v>
          </cell>
          <cell r="E180">
            <v>5.82301</v>
          </cell>
          <cell r="F180">
            <v>0</v>
          </cell>
          <cell r="G180" t="str">
            <v>Ja</v>
          </cell>
          <cell r="H180" t="str">
            <v>Ja</v>
          </cell>
        </row>
        <row r="181">
          <cell r="B181" t="str">
            <v>Götene</v>
          </cell>
          <cell r="C181">
            <v>0.167715</v>
          </cell>
          <cell r="D181">
            <v>34.316600000000001</v>
          </cell>
          <cell r="E181">
            <v>9.8593600000000006</v>
          </cell>
          <cell r="F181">
            <v>5.0131000000000002E-2</v>
          </cell>
          <cell r="G181" t="str">
            <v>Ja</v>
          </cell>
          <cell r="H181" t="str">
            <v>Ja</v>
          </cell>
        </row>
        <row r="182">
          <cell r="B182" t="str">
            <v>Hällekis</v>
          </cell>
          <cell r="C182">
            <v>0.20294499999999999</v>
          </cell>
          <cell r="D182">
            <v>29.4527</v>
          </cell>
          <cell r="E182">
            <v>14.2461</v>
          </cell>
          <cell r="F182">
            <v>6.8836099999999997E-2</v>
          </cell>
          <cell r="G182" t="str">
            <v>Ja</v>
          </cell>
          <cell r="H182" t="str">
            <v>Ja</v>
          </cell>
        </row>
        <row r="183">
          <cell r="B183" t="str">
            <v>Habo</v>
          </cell>
          <cell r="C183">
            <v>0.167879</v>
          </cell>
          <cell r="D183">
            <v>38.827199999999998</v>
          </cell>
          <cell r="E183">
            <v>11.8576</v>
          </cell>
          <cell r="F183">
            <v>5.4806800000000003E-2</v>
          </cell>
          <cell r="G183" t="str">
            <v>Nej</v>
          </cell>
          <cell r="H183" t="str">
            <v>Ja</v>
          </cell>
        </row>
        <row r="184">
          <cell r="B184" t="str">
            <v>Ekshärad</v>
          </cell>
          <cell r="C184">
            <v>0.138432</v>
          </cell>
          <cell r="D184">
            <v>35.892299999999999</v>
          </cell>
          <cell r="E184">
            <v>11.2598</v>
          </cell>
          <cell r="F184">
            <v>5.2459400000000003E-2</v>
          </cell>
          <cell r="G184" t="str">
            <v>Ja</v>
          </cell>
          <cell r="H184" t="str">
            <v>Ja</v>
          </cell>
        </row>
        <row r="185">
          <cell r="B185" t="str">
            <v>Hagfors</v>
          </cell>
          <cell r="C185">
            <v>0.122792</v>
          </cell>
          <cell r="D185">
            <v>31.758900000000001</v>
          </cell>
          <cell r="E185">
            <v>9.6909899999999993</v>
          </cell>
          <cell r="F185">
            <v>5.6546399999999997E-2</v>
          </cell>
          <cell r="G185" t="str">
            <v>Ja</v>
          </cell>
          <cell r="H185" t="str">
            <v>Ja</v>
          </cell>
        </row>
        <row r="186">
          <cell r="B186" t="str">
            <v>Sunnemo</v>
          </cell>
          <cell r="C186">
            <v>0.153421</v>
          </cell>
          <cell r="D186">
            <v>13.188800000000001</v>
          </cell>
          <cell r="E186">
            <v>15.4839</v>
          </cell>
          <cell r="F186">
            <v>1.9992200000000002E-2</v>
          </cell>
          <cell r="G186" t="str">
            <v>Nej</v>
          </cell>
          <cell r="H186" t="str">
            <v>Ja</v>
          </cell>
        </row>
        <row r="187">
          <cell r="B187" t="str">
            <v>Halmstad</v>
          </cell>
          <cell r="C187">
            <v>0.18737400000000001</v>
          </cell>
          <cell r="D187">
            <v>90.367900000000006</v>
          </cell>
          <cell r="E187">
            <v>6.5301999999999998</v>
          </cell>
          <cell r="F187">
            <v>5.2779600000000003E-2</v>
          </cell>
          <cell r="G187" t="str">
            <v>Nej</v>
          </cell>
          <cell r="H187" t="str">
            <v>Ja</v>
          </cell>
        </row>
        <row r="188">
          <cell r="B188" t="str">
            <v>Skoghall</v>
          </cell>
          <cell r="C188">
            <v>0.211067</v>
          </cell>
          <cell r="D188">
            <v>53.436300000000003</v>
          </cell>
          <cell r="E188">
            <v>8.1158699999999993</v>
          </cell>
          <cell r="F188">
            <v>3.5757900000000002E-2</v>
          </cell>
          <cell r="G188" t="str">
            <v>Nej</v>
          </cell>
          <cell r="H188" t="str">
            <v>Ja</v>
          </cell>
        </row>
        <row r="189">
          <cell r="B189" t="str">
            <v>Gustafs finns ej i vår ägo längre</v>
          </cell>
          <cell r="C189">
            <v>0</v>
          </cell>
          <cell r="D189">
            <v>0</v>
          </cell>
          <cell r="E189">
            <v>0</v>
          </cell>
          <cell r="F189">
            <v>0</v>
          </cell>
          <cell r="G189" t="str">
            <v>Nej</v>
          </cell>
          <cell r="H189" t="str">
            <v>Nej</v>
          </cell>
        </row>
        <row r="190">
          <cell r="B190" t="str">
            <v>Hedemora</v>
          </cell>
          <cell r="C190">
            <v>0.15481500000000001</v>
          </cell>
          <cell r="D190">
            <v>27.7287</v>
          </cell>
          <cell r="E190">
            <v>7.3064200000000001</v>
          </cell>
          <cell r="F190">
            <v>3.9573400000000002E-2</v>
          </cell>
          <cell r="G190" t="str">
            <v>Ja</v>
          </cell>
          <cell r="H190" t="str">
            <v>Ja</v>
          </cell>
        </row>
        <row r="191">
          <cell r="B191" t="str">
            <v>Långshyttan</v>
          </cell>
          <cell r="C191">
            <v>0.16703299999999999</v>
          </cell>
          <cell r="D191">
            <v>33.799399999999999</v>
          </cell>
          <cell r="E191">
            <v>8.5125299999999999</v>
          </cell>
          <cell r="F191">
            <v>6.37104E-2</v>
          </cell>
          <cell r="G191" t="str">
            <v>Ja</v>
          </cell>
          <cell r="H191" t="str">
            <v>Ja</v>
          </cell>
        </row>
        <row r="192">
          <cell r="B192" t="str">
            <v>St Skedvi</v>
          </cell>
          <cell r="C192">
            <v>0.26043899999999998</v>
          </cell>
          <cell r="D192">
            <v>56.4465</v>
          </cell>
          <cell r="E192">
            <v>10.154500000000001</v>
          </cell>
          <cell r="F192">
            <v>0.12704699999999999</v>
          </cell>
          <cell r="G192" t="str">
            <v>Ja</v>
          </cell>
          <cell r="H192" t="str">
            <v>Ja</v>
          </cell>
        </row>
        <row r="193">
          <cell r="B193" t="str">
            <v>Säter</v>
          </cell>
          <cell r="C193">
            <v>0.12865099999999999</v>
          </cell>
          <cell r="D193">
            <v>24.3476</v>
          </cell>
          <cell r="E193">
            <v>7.2860199999999997</v>
          </cell>
          <cell r="F193">
            <v>3.4397700000000003E-2</v>
          </cell>
          <cell r="G193" t="str">
            <v>Ja</v>
          </cell>
          <cell r="H193" t="str">
            <v>Ja</v>
          </cell>
        </row>
        <row r="194">
          <cell r="B194" t="str">
            <v>Hjo</v>
          </cell>
          <cell r="C194">
            <v>0.26799099999999998</v>
          </cell>
          <cell r="D194">
            <v>60.225099999999998</v>
          </cell>
          <cell r="E194">
            <v>11.9971</v>
          </cell>
          <cell r="F194">
            <v>0.13435</v>
          </cell>
          <cell r="G194" t="str">
            <v>Ja</v>
          </cell>
          <cell r="H194" t="str">
            <v>Ja</v>
          </cell>
        </row>
        <row r="195">
          <cell r="B195" t="str">
            <v>Härnösand</v>
          </cell>
          <cell r="C195">
            <v>0.185304</v>
          </cell>
          <cell r="D195">
            <v>38.069099999999999</v>
          </cell>
          <cell r="E195">
            <v>7.8836199999999996</v>
          </cell>
          <cell r="F195">
            <v>4.7497599999999996E-3</v>
          </cell>
          <cell r="G195" t="str">
            <v>Ja</v>
          </cell>
          <cell r="H195" t="str">
            <v>Ja</v>
          </cell>
        </row>
        <row r="196">
          <cell r="B196" t="str">
            <v>Hässleholm</v>
          </cell>
          <cell r="C196">
            <v>0.168572</v>
          </cell>
          <cell r="D196">
            <v>82.631799999999998</v>
          </cell>
          <cell r="E196">
            <v>7.0723799999999999</v>
          </cell>
          <cell r="F196">
            <v>1.7196400000000001E-2</v>
          </cell>
          <cell r="G196" t="str">
            <v>Nej</v>
          </cell>
          <cell r="H196" t="str">
            <v>Ja</v>
          </cell>
        </row>
        <row r="197">
          <cell r="B197" t="str">
            <v>Tyringe</v>
          </cell>
          <cell r="C197">
            <v>0.13383500000000001</v>
          </cell>
          <cell r="D197">
            <v>24.77</v>
          </cell>
          <cell r="E197">
            <v>9.6790900000000004</v>
          </cell>
          <cell r="F197">
            <v>1.7474900000000002E-2</v>
          </cell>
          <cell r="G197" t="str">
            <v>Nej</v>
          </cell>
          <cell r="H197" t="str">
            <v>Ja</v>
          </cell>
        </row>
        <row r="198">
          <cell r="B198" t="str">
            <v>Höganäs</v>
          </cell>
          <cell r="C198">
            <v>0.25694499999999998</v>
          </cell>
          <cell r="D198">
            <v>47.456200000000003</v>
          </cell>
          <cell r="E198">
            <v>8.8726299999999991</v>
          </cell>
          <cell r="F198">
            <v>0.19703599999999999</v>
          </cell>
          <cell r="G198" t="str">
            <v>Ja</v>
          </cell>
          <cell r="H198" t="str">
            <v>Ja</v>
          </cell>
        </row>
        <row r="199">
          <cell r="B199" t="str">
            <v>Jokkmokk</v>
          </cell>
          <cell r="C199">
            <v>0.104029</v>
          </cell>
          <cell r="D199">
            <v>11.401999999999999</v>
          </cell>
          <cell r="E199">
            <v>9.9763699999999993</v>
          </cell>
          <cell r="F199">
            <v>1.93798E-3</v>
          </cell>
          <cell r="G199" t="str">
            <v>Nej</v>
          </cell>
          <cell r="H199" t="str">
            <v>Ja</v>
          </cell>
        </row>
        <row r="200">
          <cell r="B200" t="str">
            <v>Brunflo</v>
          </cell>
          <cell r="C200">
            <v>0</v>
          </cell>
          <cell r="D200">
            <v>0</v>
          </cell>
          <cell r="E200">
            <v>0</v>
          </cell>
          <cell r="F200">
            <v>0</v>
          </cell>
          <cell r="G200" t="str">
            <v>Nej</v>
          </cell>
          <cell r="H200" t="str">
            <v>Nej</v>
          </cell>
        </row>
        <row r="201">
          <cell r="B201" t="str">
            <v>Krokom</v>
          </cell>
          <cell r="C201">
            <v>0.155194</v>
          </cell>
          <cell r="D201">
            <v>18.698699999999999</v>
          </cell>
          <cell r="E201">
            <v>11.721</v>
          </cell>
          <cell r="F201">
            <v>2.2386799999999998E-2</v>
          </cell>
          <cell r="G201" t="str">
            <v>Ja</v>
          </cell>
          <cell r="H201" t="str">
            <v>Ja</v>
          </cell>
        </row>
        <row r="202">
          <cell r="B202" t="str">
            <v>Åre</v>
          </cell>
          <cell r="C202">
            <v>0.20206099999999999</v>
          </cell>
          <cell r="D202">
            <v>30.314499999999999</v>
          </cell>
          <cell r="E202">
            <v>12.2599</v>
          </cell>
          <cell r="F202">
            <v>4.4404800000000001E-2</v>
          </cell>
          <cell r="G202" t="str">
            <v>Ja</v>
          </cell>
          <cell r="H202" t="str">
            <v>Ja</v>
          </cell>
        </row>
        <row r="203">
          <cell r="B203" t="str">
            <v>Östersund</v>
          </cell>
          <cell r="C203">
            <v>0.142373</v>
          </cell>
          <cell r="D203">
            <v>36.120100000000001</v>
          </cell>
          <cell r="E203">
            <v>7.4199000000000002</v>
          </cell>
          <cell r="F203">
            <v>6.9916099999999997E-3</v>
          </cell>
          <cell r="G203" t="str">
            <v>Nej</v>
          </cell>
          <cell r="H203" t="str">
            <v>Ja</v>
          </cell>
        </row>
        <row r="204">
          <cell r="B204" t="str">
            <v>Axamo</v>
          </cell>
          <cell r="C204">
            <v>0.30847799999999997</v>
          </cell>
          <cell r="D204">
            <v>26.569700000000001</v>
          </cell>
          <cell r="E204">
            <v>24.661000000000001</v>
          </cell>
          <cell r="F204">
            <v>3.1482499999999997E-2</v>
          </cell>
          <cell r="G204" t="str">
            <v>Nej</v>
          </cell>
          <cell r="H204" t="str">
            <v>Ja</v>
          </cell>
        </row>
        <row r="205">
          <cell r="B205" t="str">
            <v>Bankeryd</v>
          </cell>
          <cell r="C205">
            <v>0</v>
          </cell>
          <cell r="D205">
            <v>0</v>
          </cell>
          <cell r="E205">
            <v>0</v>
          </cell>
          <cell r="F205">
            <v>0</v>
          </cell>
          <cell r="G205" t="str">
            <v>Nej</v>
          </cell>
          <cell r="H205" t="str">
            <v>Nej</v>
          </cell>
        </row>
        <row r="206">
          <cell r="B206" t="str">
            <v>Gränna</v>
          </cell>
          <cell r="C206">
            <v>0.13264500000000001</v>
          </cell>
          <cell r="D206">
            <v>25.650600000000001</v>
          </cell>
          <cell r="E206">
            <v>9.6161799999999999</v>
          </cell>
          <cell r="F206">
            <v>3.7309200000000001E-2</v>
          </cell>
          <cell r="G206" t="str">
            <v>Nej</v>
          </cell>
          <cell r="H206" t="str">
            <v>Ja</v>
          </cell>
        </row>
        <row r="207">
          <cell r="B207" t="str">
            <v>Jönköping</v>
          </cell>
          <cell r="C207">
            <v>0.26967400000000002</v>
          </cell>
          <cell r="D207">
            <v>75.881</v>
          </cell>
          <cell r="E207">
            <v>8.6146200000000004</v>
          </cell>
          <cell r="F207">
            <v>0.111081</v>
          </cell>
          <cell r="G207" t="str">
            <v>Nej</v>
          </cell>
          <cell r="H207" t="str">
            <v>Ja</v>
          </cell>
        </row>
        <row r="208">
          <cell r="B208" t="str">
            <v>Norrahammar</v>
          </cell>
          <cell r="C208">
            <v>0</v>
          </cell>
          <cell r="D208">
            <v>0</v>
          </cell>
          <cell r="E208">
            <v>0</v>
          </cell>
          <cell r="F208">
            <v>0</v>
          </cell>
          <cell r="G208" t="str">
            <v>Nej</v>
          </cell>
          <cell r="H208" t="str">
            <v>Nej</v>
          </cell>
        </row>
        <row r="209">
          <cell r="B209" t="str">
            <v>Stensholm</v>
          </cell>
          <cell r="C209">
            <v>0.21177199999999999</v>
          </cell>
          <cell r="D209">
            <v>18.95</v>
          </cell>
          <cell r="E209">
            <v>17.199300000000001</v>
          </cell>
          <cell r="F209">
            <v>3.2835799999999998E-2</v>
          </cell>
          <cell r="G209" t="str">
            <v>Nej</v>
          </cell>
          <cell r="H209" t="str">
            <v>Ja</v>
          </cell>
        </row>
        <row r="210">
          <cell r="B210" t="str">
            <v>Kalmar</v>
          </cell>
          <cell r="C210">
            <v>9.1623499999999997E-2</v>
          </cell>
          <cell r="D210">
            <v>8.3615100000000009</v>
          </cell>
          <cell r="E210">
            <v>6.5732600000000003</v>
          </cell>
          <cell r="F210">
            <v>7.2592400000000001E-3</v>
          </cell>
          <cell r="G210" t="str">
            <v>Ja</v>
          </cell>
          <cell r="H210" t="str">
            <v>Ja</v>
          </cell>
        </row>
        <row r="211">
          <cell r="B211" t="str">
            <v>Nybro, ta bort detta nät</v>
          </cell>
          <cell r="C211">
            <v>0</v>
          </cell>
          <cell r="D211">
            <v>0</v>
          </cell>
          <cell r="E211">
            <v>0</v>
          </cell>
          <cell r="F211">
            <v>0</v>
          </cell>
          <cell r="G211" t="str">
            <v>Nej</v>
          </cell>
          <cell r="H211" t="str">
            <v>Nej</v>
          </cell>
        </row>
        <row r="212">
          <cell r="B212" t="str">
            <v>Karlshamn</v>
          </cell>
          <cell r="C212">
            <v>5.7583599999999999E-2</v>
          </cell>
          <cell r="D212">
            <v>12.4445</v>
          </cell>
          <cell r="E212">
            <v>1.92991</v>
          </cell>
          <cell r="F212">
            <v>3.7412500000000001E-2</v>
          </cell>
          <cell r="G212" t="str">
            <v>Ja</v>
          </cell>
          <cell r="H212" t="str">
            <v>Ja</v>
          </cell>
        </row>
        <row r="213">
          <cell r="B213" t="str">
            <v>Karlstad</v>
          </cell>
          <cell r="C213">
            <v>0.110462</v>
          </cell>
          <cell r="D213">
            <v>37.380000000000003</v>
          </cell>
          <cell r="E213">
            <v>5.8538899999999998</v>
          </cell>
          <cell r="F213">
            <v>2.5872800000000001E-2</v>
          </cell>
          <cell r="G213" t="str">
            <v>Ja</v>
          </cell>
          <cell r="H213" t="str">
            <v>Ja</v>
          </cell>
        </row>
        <row r="214">
          <cell r="B214" t="str">
            <v>Skåre</v>
          </cell>
          <cell r="C214">
            <v>0</v>
          </cell>
          <cell r="D214">
            <v>0</v>
          </cell>
          <cell r="E214">
            <v>0</v>
          </cell>
          <cell r="F214">
            <v>0</v>
          </cell>
          <cell r="G214" t="str">
            <v>Nej</v>
          </cell>
          <cell r="H214" t="str">
            <v>Nej</v>
          </cell>
        </row>
        <row r="215">
          <cell r="B215" t="str">
            <v>Katrinefors Kraftvärme (producent)</v>
          </cell>
          <cell r="C215">
            <v>0</v>
          </cell>
          <cell r="D215">
            <v>0</v>
          </cell>
          <cell r="E215">
            <v>0</v>
          </cell>
          <cell r="F215">
            <v>0</v>
          </cell>
          <cell r="G215" t="str">
            <v>Nej</v>
          </cell>
          <cell r="H215" t="str">
            <v>Nej</v>
          </cell>
        </row>
        <row r="216">
          <cell r="B216" t="str">
            <v>Kil</v>
          </cell>
          <cell r="C216">
            <v>0.21476799999999999</v>
          </cell>
          <cell r="D216">
            <v>27.039899999999999</v>
          </cell>
          <cell r="E216">
            <v>6.0535100000000002</v>
          </cell>
          <cell r="F216">
            <v>0.52818100000000001</v>
          </cell>
          <cell r="G216" t="str">
            <v>Nej</v>
          </cell>
          <cell r="H216" t="str">
            <v>Ja</v>
          </cell>
        </row>
        <row r="217">
          <cell r="B217" t="str">
            <v>Eslöv-Lund-Lomma</v>
          </cell>
          <cell r="C217">
            <v>0.54816500000000001</v>
          </cell>
          <cell r="D217">
            <v>77.195599999999999</v>
          </cell>
          <cell r="E217">
            <v>8.6622699999999995</v>
          </cell>
          <cell r="F217">
            <v>0.183834</v>
          </cell>
          <cell r="G217" t="str">
            <v>Ja</v>
          </cell>
          <cell r="H217" t="str">
            <v>Ja</v>
          </cell>
        </row>
        <row r="218">
          <cell r="B218" t="str">
            <v>Klippan-Ljungbyhed</v>
          </cell>
          <cell r="C218">
            <v>0.30374200000000001</v>
          </cell>
          <cell r="D218">
            <v>45.837200000000003</v>
          </cell>
          <cell r="E218">
            <v>12.5481</v>
          </cell>
          <cell r="F218">
            <v>0.10193099999999999</v>
          </cell>
          <cell r="G218" t="str">
            <v>Ja</v>
          </cell>
          <cell r="H218" t="str">
            <v>Ja</v>
          </cell>
        </row>
        <row r="219">
          <cell r="B219" t="str">
            <v>Kristinehamn</v>
          </cell>
          <cell r="C219">
            <v>0.16837099999999999</v>
          </cell>
          <cell r="D219">
            <v>22.396899999999999</v>
          </cell>
          <cell r="E219">
            <v>7.5539199999999997</v>
          </cell>
          <cell r="F219">
            <v>2.3164500000000001E-2</v>
          </cell>
          <cell r="G219" t="str">
            <v>Nej</v>
          </cell>
          <cell r="H219" t="str">
            <v>Ja</v>
          </cell>
        </row>
        <row r="220">
          <cell r="B220" t="str">
            <v>HVC Kode</v>
          </cell>
          <cell r="C220">
            <v>0.193852</v>
          </cell>
          <cell r="D220">
            <v>14.9176</v>
          </cell>
          <cell r="E220">
            <v>16.2395</v>
          </cell>
          <cell r="F220">
            <v>1.1637399999999999E-2</v>
          </cell>
          <cell r="G220" t="str">
            <v>Ja</v>
          </cell>
          <cell r="H220" t="str">
            <v>Ja</v>
          </cell>
        </row>
        <row r="221">
          <cell r="B221" t="str">
            <v>HVC Kärna</v>
          </cell>
          <cell r="C221">
            <v>0.25776500000000002</v>
          </cell>
          <cell r="D221">
            <v>25.593599999999999</v>
          </cell>
          <cell r="E221">
            <v>16.380299999999998</v>
          </cell>
          <cell r="F221">
            <v>3.3532100000000002E-2</v>
          </cell>
          <cell r="G221" t="str">
            <v>Ja</v>
          </cell>
          <cell r="H221" t="str">
            <v>Ja</v>
          </cell>
        </row>
        <row r="222">
          <cell r="B222" t="str">
            <v>HVC Stålkullen</v>
          </cell>
          <cell r="C222">
            <v>0.165133</v>
          </cell>
          <cell r="D222">
            <v>13.7767</v>
          </cell>
          <cell r="E222">
            <v>13.8506</v>
          </cell>
          <cell r="F222">
            <v>1.7367500000000001E-2</v>
          </cell>
          <cell r="G222" t="str">
            <v>Ja</v>
          </cell>
          <cell r="H222" t="str">
            <v>Ja</v>
          </cell>
        </row>
        <row r="223">
          <cell r="B223" t="str">
            <v>Kungälv</v>
          </cell>
          <cell r="C223">
            <v>0.17927899999999999</v>
          </cell>
          <cell r="D223">
            <v>33.645899999999997</v>
          </cell>
          <cell r="E223">
            <v>7.36456</v>
          </cell>
          <cell r="F223">
            <v>4.8326500000000001E-2</v>
          </cell>
          <cell r="G223" t="str">
            <v>Nej</v>
          </cell>
          <cell r="H223" t="str">
            <v>Ja</v>
          </cell>
        </row>
        <row r="224">
          <cell r="B224" t="str">
            <v>Kolsva</v>
          </cell>
          <cell r="C224">
            <v>0.14510700000000001</v>
          </cell>
          <cell r="D224">
            <v>6.0072299999999998</v>
          </cell>
          <cell r="E224">
            <v>13.2216</v>
          </cell>
          <cell r="F224">
            <v>0</v>
          </cell>
          <cell r="G224" t="str">
            <v>Nej</v>
          </cell>
          <cell r="H224" t="str">
            <v>Ja</v>
          </cell>
        </row>
        <row r="225">
          <cell r="B225" t="str">
            <v>Köping</v>
          </cell>
          <cell r="C225">
            <v>6.7256899999999994E-2</v>
          </cell>
          <cell r="D225">
            <v>40.006700000000002</v>
          </cell>
          <cell r="E225">
            <v>3.24248</v>
          </cell>
          <cell r="F225">
            <v>2.1280299999999999E-3</v>
          </cell>
          <cell r="G225" t="str">
            <v>Ja</v>
          </cell>
          <cell r="H225" t="str">
            <v>Ja</v>
          </cell>
        </row>
        <row r="226">
          <cell r="B226" t="str">
            <v>Landskrona</v>
          </cell>
          <cell r="C226">
            <v>0.13797100000000001</v>
          </cell>
          <cell r="D226">
            <v>35.421900000000001</v>
          </cell>
          <cell r="E226">
            <v>7.2172299999999998</v>
          </cell>
          <cell r="F226">
            <v>2.4760999999999998E-2</v>
          </cell>
          <cell r="G226" t="str">
            <v>Ja</v>
          </cell>
          <cell r="H226" t="str">
            <v>Ja</v>
          </cell>
        </row>
        <row r="227">
          <cell r="B227" t="str">
            <v>Bjärnum</v>
          </cell>
          <cell r="C227">
            <v>0.35679899999999998</v>
          </cell>
          <cell r="D227">
            <v>58.024799999999999</v>
          </cell>
          <cell r="E227">
            <v>17.194199999999999</v>
          </cell>
          <cell r="F227">
            <v>0.14352899999999999</v>
          </cell>
          <cell r="G227" t="str">
            <v>Nej</v>
          </cell>
          <cell r="H227" t="str">
            <v>Ja</v>
          </cell>
        </row>
        <row r="228">
          <cell r="B228" t="str">
            <v>Ed</v>
          </cell>
          <cell r="C228">
            <v>0.14111799999999999</v>
          </cell>
          <cell r="D228">
            <v>30.946300000000001</v>
          </cell>
          <cell r="E228">
            <v>10.038</v>
          </cell>
          <cell r="F228">
            <v>4.4133199999999997E-2</v>
          </cell>
          <cell r="G228" t="str">
            <v>Nej</v>
          </cell>
          <cell r="H228" t="str">
            <v>Ja</v>
          </cell>
        </row>
        <row r="229">
          <cell r="B229" t="str">
            <v>Grästorp</v>
          </cell>
          <cell r="C229">
            <v>0.47649999999999998</v>
          </cell>
          <cell r="D229">
            <v>24.047799999999999</v>
          </cell>
          <cell r="E229">
            <v>16.942499999999999</v>
          </cell>
          <cell r="F229">
            <v>2.64595E-2</v>
          </cell>
          <cell r="G229" t="str">
            <v>Nej</v>
          </cell>
          <cell r="H229" t="str">
            <v>Ja</v>
          </cell>
        </row>
        <row r="230">
          <cell r="B230" t="str">
            <v>Horred</v>
          </cell>
          <cell r="C230">
            <v>0.63095199999999996</v>
          </cell>
          <cell r="D230">
            <v>121.916</v>
          </cell>
          <cell r="E230">
            <v>22.902200000000001</v>
          </cell>
          <cell r="F230">
            <v>0.26736700000000002</v>
          </cell>
          <cell r="G230" t="str">
            <v>Nej</v>
          </cell>
          <cell r="H230" t="str">
            <v>Ja</v>
          </cell>
        </row>
        <row r="231">
          <cell r="B231" t="str">
            <v>Kvänum</v>
          </cell>
          <cell r="C231">
            <v>0.93937599999999999</v>
          </cell>
          <cell r="D231">
            <v>16.001300000000001</v>
          </cell>
          <cell r="E231">
            <v>26.4682</v>
          </cell>
          <cell r="F231">
            <v>7.7479200000000002E-3</v>
          </cell>
          <cell r="G231" t="str">
            <v>Nej</v>
          </cell>
          <cell r="H231" t="str">
            <v>Ja</v>
          </cell>
        </row>
        <row r="232">
          <cell r="B232" t="str">
            <v>Skurup</v>
          </cell>
          <cell r="C232">
            <v>1.05888</v>
          </cell>
          <cell r="D232">
            <v>17.676600000000001</v>
          </cell>
          <cell r="E232">
            <v>30.4407</v>
          </cell>
          <cell r="F232">
            <v>1.22232E-2</v>
          </cell>
          <cell r="G232" t="str">
            <v>Nej</v>
          </cell>
          <cell r="H232" t="str">
            <v>Ja</v>
          </cell>
        </row>
        <row r="233">
          <cell r="B233" t="str">
            <v>Ödeshög</v>
          </cell>
          <cell r="C233">
            <v>0.100213</v>
          </cell>
          <cell r="D233">
            <v>20.692399999999999</v>
          </cell>
          <cell r="E233">
            <v>8.9460200000000007</v>
          </cell>
          <cell r="F233">
            <v>1.7800900000000001E-2</v>
          </cell>
          <cell r="G233" t="str">
            <v>Nej</v>
          </cell>
          <cell r="H233" t="str">
            <v>Ja</v>
          </cell>
        </row>
        <row r="234">
          <cell r="B234" t="str">
            <v>Örsundsbro</v>
          </cell>
          <cell r="C234">
            <v>0.105686</v>
          </cell>
          <cell r="D234">
            <v>20.5791</v>
          </cell>
          <cell r="E234">
            <v>9.1992799999999999</v>
          </cell>
          <cell r="F234">
            <v>1.26719E-2</v>
          </cell>
          <cell r="G234" t="str">
            <v>Nej</v>
          </cell>
          <cell r="H234" t="str">
            <v>Ja</v>
          </cell>
        </row>
        <row r="235">
          <cell r="B235" t="str">
            <v>Laxå</v>
          </cell>
          <cell r="C235">
            <v>0.21285299999999999</v>
          </cell>
          <cell r="D235">
            <v>22.041499999999999</v>
          </cell>
          <cell r="E235">
            <v>16.8139</v>
          </cell>
          <cell r="F235">
            <v>3.6231899999999997E-2</v>
          </cell>
          <cell r="G235" t="str">
            <v>Nej</v>
          </cell>
          <cell r="H235" t="str">
            <v>Ja</v>
          </cell>
        </row>
        <row r="236">
          <cell r="B236" t="str">
            <v>Floda</v>
          </cell>
          <cell r="C236">
            <v>0.13508200000000001</v>
          </cell>
          <cell r="D236">
            <v>26.4482</v>
          </cell>
          <cell r="E236">
            <v>9.4515899999999995</v>
          </cell>
          <cell r="F236">
            <v>2.7338500000000002E-2</v>
          </cell>
          <cell r="G236" t="str">
            <v>Nej</v>
          </cell>
          <cell r="H236" t="str">
            <v>Ja</v>
          </cell>
        </row>
        <row r="237">
          <cell r="B237" t="str">
            <v>Gråbo</v>
          </cell>
          <cell r="C237">
            <v>0.174896</v>
          </cell>
          <cell r="D237">
            <v>15.7483</v>
          </cell>
          <cell r="E237">
            <v>17.052</v>
          </cell>
          <cell r="F237">
            <v>2.3904399999999999E-2</v>
          </cell>
          <cell r="G237" t="str">
            <v>Ja</v>
          </cell>
          <cell r="H237" t="str">
            <v>Ja</v>
          </cell>
        </row>
        <row r="238">
          <cell r="B238" t="str">
            <v>Lerum</v>
          </cell>
          <cell r="C238">
            <v>0.16223299999999999</v>
          </cell>
          <cell r="D238">
            <v>28.933900000000001</v>
          </cell>
          <cell r="E238">
            <v>12.551299999999999</v>
          </cell>
          <cell r="F238">
            <v>7.8534000000000007E-2</v>
          </cell>
          <cell r="G238" t="str">
            <v>Ja</v>
          </cell>
          <cell r="H238" t="str">
            <v>Ja</v>
          </cell>
        </row>
        <row r="239">
          <cell r="B239" t="str">
            <v>Stenkullen</v>
          </cell>
          <cell r="C239">
            <v>0.11655</v>
          </cell>
          <cell r="D239">
            <v>12.4458</v>
          </cell>
          <cell r="E239">
            <v>10.389900000000001</v>
          </cell>
          <cell r="F239">
            <v>3.8095200000000003E-2</v>
          </cell>
          <cell r="G239" t="str">
            <v>Nej</v>
          </cell>
          <cell r="H239" t="str">
            <v>Ja</v>
          </cell>
        </row>
        <row r="240">
          <cell r="B240" t="str">
            <v>Lessebo</v>
          </cell>
          <cell r="C240">
            <v>0</v>
          </cell>
          <cell r="D240">
            <v>0</v>
          </cell>
          <cell r="E240">
            <v>0</v>
          </cell>
          <cell r="F240">
            <v>0</v>
          </cell>
          <cell r="G240" t="str">
            <v>Nej</v>
          </cell>
          <cell r="H240" t="str">
            <v>Nej</v>
          </cell>
        </row>
        <row r="241">
          <cell r="B241" t="str">
            <v>Lysekil</v>
          </cell>
          <cell r="C241">
            <v>0.33010099999999998</v>
          </cell>
          <cell r="D241">
            <v>71.670699999999997</v>
          </cell>
          <cell r="E241">
            <v>5.0579099999999997</v>
          </cell>
          <cell r="F241">
            <v>0.19631699999999999</v>
          </cell>
          <cell r="G241" t="str">
            <v>Ja</v>
          </cell>
          <cell r="H241" t="str">
            <v>Ja</v>
          </cell>
        </row>
        <row r="242">
          <cell r="B242" t="str">
            <v>Lidköping</v>
          </cell>
          <cell r="C242">
            <v>0.16261100000000001</v>
          </cell>
          <cell r="D242">
            <v>123.086</v>
          </cell>
          <cell r="E242">
            <v>4.7803100000000001</v>
          </cell>
          <cell r="F242">
            <v>2.86252E-2</v>
          </cell>
          <cell r="G242" t="str">
            <v>Nej</v>
          </cell>
          <cell r="H242" t="str">
            <v>Ja</v>
          </cell>
        </row>
        <row r="243">
          <cell r="B243" t="str">
            <v>Lilla Edet</v>
          </cell>
          <cell r="C243">
            <v>0.145875</v>
          </cell>
          <cell r="D243">
            <v>29.085999999999999</v>
          </cell>
          <cell r="E243">
            <v>9.7207100000000004</v>
          </cell>
          <cell r="F243">
            <v>3.3912100000000001E-2</v>
          </cell>
          <cell r="G243" t="str">
            <v>Nej</v>
          </cell>
          <cell r="H243" t="str">
            <v>Ja</v>
          </cell>
        </row>
        <row r="244">
          <cell r="B244" t="str">
            <v>Frövi</v>
          </cell>
          <cell r="C244">
            <v>7.99647E-2</v>
          </cell>
          <cell r="D244">
            <v>11.8682</v>
          </cell>
          <cell r="E244">
            <v>1.4925600000000001</v>
          </cell>
          <cell r="F244">
            <v>3.1185600000000001E-2</v>
          </cell>
          <cell r="G244" t="str">
            <v>Nej</v>
          </cell>
          <cell r="H244" t="str">
            <v>Ja</v>
          </cell>
        </row>
        <row r="245">
          <cell r="B245" t="str">
            <v>Lindesberg</v>
          </cell>
          <cell r="C245">
            <v>0.225323</v>
          </cell>
          <cell r="D245">
            <v>27.120699999999999</v>
          </cell>
          <cell r="E245">
            <v>4.3770499999999997</v>
          </cell>
          <cell r="F245">
            <v>7.6047199999999995E-2</v>
          </cell>
          <cell r="G245" t="str">
            <v>Nej</v>
          </cell>
          <cell r="H245" t="str">
            <v>Ja</v>
          </cell>
        </row>
        <row r="246">
          <cell r="B246" t="str">
            <v>Spillvattennät</v>
          </cell>
          <cell r="C246" t="str">
            <v/>
          </cell>
          <cell r="D246" t="str">
            <v/>
          </cell>
          <cell r="E246" t="str">
            <v/>
          </cell>
          <cell r="F246" t="str">
            <v/>
          </cell>
          <cell r="G246" t="str">
            <v>Nej</v>
          </cell>
          <cell r="H246" t="str">
            <v>Nej</v>
          </cell>
        </row>
        <row r="247">
          <cell r="B247" t="str">
            <v>Vedevåg</v>
          </cell>
          <cell r="C247">
            <v>0.26826699999999998</v>
          </cell>
          <cell r="D247">
            <v>38.620399999999997</v>
          </cell>
          <cell r="E247">
            <v>5.4456699999999998</v>
          </cell>
          <cell r="F247">
            <v>0.107852</v>
          </cell>
          <cell r="G247" t="str">
            <v>Nej</v>
          </cell>
          <cell r="H247" t="str">
            <v>Ja</v>
          </cell>
        </row>
        <row r="248">
          <cell r="B248" t="str">
            <v>Ljungby</v>
          </cell>
          <cell r="C248">
            <v>0.387243</v>
          </cell>
          <cell r="D248">
            <v>180.684</v>
          </cell>
          <cell r="E248">
            <v>13.7515</v>
          </cell>
          <cell r="F248">
            <v>2.73441E-2</v>
          </cell>
          <cell r="G248" t="str">
            <v>Nej</v>
          </cell>
          <cell r="H248" t="str">
            <v>Ja</v>
          </cell>
        </row>
        <row r="249">
          <cell r="B249" t="str">
            <v>Färila</v>
          </cell>
          <cell r="C249">
            <v>0.112661</v>
          </cell>
          <cell r="D249">
            <v>16.536000000000001</v>
          </cell>
          <cell r="E249">
            <v>12.4468</v>
          </cell>
          <cell r="F249">
            <v>1.2335499999999999E-2</v>
          </cell>
          <cell r="G249" t="str">
            <v>Ja</v>
          </cell>
          <cell r="H249" t="str">
            <v>Ja</v>
          </cell>
        </row>
        <row r="250">
          <cell r="B250" t="str">
            <v>Järvsö</v>
          </cell>
          <cell r="C250">
            <v>0.16792299999999999</v>
          </cell>
          <cell r="D250">
            <v>35.119799999999998</v>
          </cell>
          <cell r="E250">
            <v>9.2587499999999991</v>
          </cell>
          <cell r="F250">
            <v>7.2609499999999993E-2</v>
          </cell>
          <cell r="G250" t="str">
            <v>Ja</v>
          </cell>
          <cell r="H250" t="str">
            <v>Ja</v>
          </cell>
        </row>
        <row r="251">
          <cell r="B251" t="str">
            <v>Ljusdal</v>
          </cell>
          <cell r="C251">
            <v>0.16009200000000001</v>
          </cell>
          <cell r="D251">
            <v>31.9252</v>
          </cell>
          <cell r="E251">
            <v>10.4839</v>
          </cell>
          <cell r="F251">
            <v>5.45094E-2</v>
          </cell>
          <cell r="G251" t="str">
            <v>Ja</v>
          </cell>
          <cell r="H251" t="str">
            <v>Ja</v>
          </cell>
        </row>
        <row r="252">
          <cell r="B252" t="str">
            <v>Luleå</v>
          </cell>
          <cell r="C252">
            <v>8.3614999999999995E-2</v>
          </cell>
          <cell r="D252">
            <v>17.977499999999999</v>
          </cell>
          <cell r="E252">
            <v>1.9580900000000001</v>
          </cell>
          <cell r="F252">
            <v>5.3050600000000003E-2</v>
          </cell>
          <cell r="G252" t="str">
            <v>Nej</v>
          </cell>
          <cell r="H252" t="str">
            <v>Ja</v>
          </cell>
        </row>
        <row r="253">
          <cell r="B253" t="str">
            <v>Råneå</v>
          </cell>
          <cell r="C253">
            <v>0.13356799999999999</v>
          </cell>
          <cell r="D253">
            <v>16.992999999999999</v>
          </cell>
          <cell r="E253">
            <v>13.7735</v>
          </cell>
          <cell r="F253">
            <v>2.3997299999999999E-2</v>
          </cell>
          <cell r="G253" t="str">
            <v>Nej</v>
          </cell>
          <cell r="H253" t="str">
            <v>Ja</v>
          </cell>
        </row>
        <row r="254">
          <cell r="B254" t="str">
            <v>Malmköping</v>
          </cell>
          <cell r="C254">
            <v>0</v>
          </cell>
          <cell r="D254">
            <v>0</v>
          </cell>
          <cell r="E254">
            <v>0</v>
          </cell>
          <cell r="F254">
            <v>0</v>
          </cell>
          <cell r="G254" t="str">
            <v>Nej</v>
          </cell>
          <cell r="H254" t="str">
            <v>Nej</v>
          </cell>
        </row>
        <row r="255">
          <cell r="B255" t="str">
            <v>Malung</v>
          </cell>
          <cell r="C255">
            <v>8.8327600000000006E-2</v>
          </cell>
          <cell r="D255">
            <v>17.2666</v>
          </cell>
          <cell r="E255">
            <v>8.0742899999999995</v>
          </cell>
          <cell r="F255">
            <v>9.3688399999999998E-3</v>
          </cell>
          <cell r="G255" t="str">
            <v>Ja</v>
          </cell>
          <cell r="H255" t="str">
            <v>Ja</v>
          </cell>
        </row>
        <row r="256">
          <cell r="B256" t="str">
            <v>Assbergs nätet</v>
          </cell>
          <cell r="C256">
            <v>5.0489899999999997E-2</v>
          </cell>
          <cell r="D256">
            <v>14.079499999999999</v>
          </cell>
          <cell r="E256">
            <v>8.92788</v>
          </cell>
          <cell r="F256">
            <v>8.0498700000000006E-3</v>
          </cell>
          <cell r="G256" t="str">
            <v>Ja</v>
          </cell>
          <cell r="H256" t="str">
            <v>Ja</v>
          </cell>
        </row>
        <row r="257">
          <cell r="B257" t="str">
            <v>Fritsla</v>
          </cell>
          <cell r="C257">
            <v>0.17252799999999999</v>
          </cell>
          <cell r="D257">
            <v>15.3994</v>
          </cell>
          <cell r="E257">
            <v>17.125499999999999</v>
          </cell>
          <cell r="F257">
            <v>2.13806E-2</v>
          </cell>
          <cell r="G257" t="str">
            <v>Ja</v>
          </cell>
          <cell r="H257" t="str">
            <v>Ja</v>
          </cell>
        </row>
        <row r="258">
          <cell r="B258" t="str">
            <v>Hyssna</v>
          </cell>
          <cell r="C258">
            <v>3.07761</v>
          </cell>
          <cell r="D258">
            <v>210.667</v>
          </cell>
          <cell r="E258">
            <v>94.548699999999997</v>
          </cell>
          <cell r="F258">
            <v>2.7008999999999998E-2</v>
          </cell>
          <cell r="G258" t="str">
            <v>Nej</v>
          </cell>
          <cell r="H258" t="str">
            <v>Nej</v>
          </cell>
        </row>
        <row r="259">
          <cell r="B259" t="str">
            <v>Mellerud</v>
          </cell>
          <cell r="C259">
            <v>0.245951</v>
          </cell>
          <cell r="D259">
            <v>38.2102</v>
          </cell>
          <cell r="E259">
            <v>12.637499999999999</v>
          </cell>
          <cell r="F259">
            <v>8.9231000000000005E-2</v>
          </cell>
          <cell r="G259" t="str">
            <v>Nej</v>
          </cell>
          <cell r="H259" t="str">
            <v>Ja</v>
          </cell>
        </row>
        <row r="260">
          <cell r="B260" t="str">
            <v>Mjölby-skänninge</v>
          </cell>
          <cell r="C260">
            <v>0.26316400000000001</v>
          </cell>
          <cell r="D260">
            <v>77.072500000000005</v>
          </cell>
          <cell r="E260">
            <v>8.9527800000000006</v>
          </cell>
          <cell r="F260">
            <v>0.203794</v>
          </cell>
          <cell r="G260" t="str">
            <v>Ja</v>
          </cell>
          <cell r="H260" t="str">
            <v>Ja</v>
          </cell>
        </row>
        <row r="261">
          <cell r="B261" t="str">
            <v>Mullsjö</v>
          </cell>
          <cell r="C261">
            <v>0</v>
          </cell>
          <cell r="D261">
            <v>0</v>
          </cell>
          <cell r="E261">
            <v>0</v>
          </cell>
          <cell r="F261">
            <v>0</v>
          </cell>
          <cell r="G261" t="str">
            <v>Nej</v>
          </cell>
          <cell r="H261" t="str">
            <v>Nej</v>
          </cell>
        </row>
        <row r="262">
          <cell r="B262" t="str">
            <v>Munkfors</v>
          </cell>
          <cell r="C262">
            <v>0</v>
          </cell>
          <cell r="D262">
            <v>0</v>
          </cell>
          <cell r="E262">
            <v>0</v>
          </cell>
          <cell r="F262">
            <v>0</v>
          </cell>
          <cell r="G262" t="str">
            <v>Nej</v>
          </cell>
          <cell r="H262" t="str">
            <v>Nej</v>
          </cell>
        </row>
        <row r="263">
          <cell r="B263" t="str">
            <v>Hallstahammar</v>
          </cell>
          <cell r="C263">
            <v>0</v>
          </cell>
          <cell r="D263">
            <v>0</v>
          </cell>
          <cell r="E263">
            <v>0</v>
          </cell>
          <cell r="F263">
            <v>0</v>
          </cell>
          <cell r="G263" t="str">
            <v>Ja</v>
          </cell>
          <cell r="H263" t="str">
            <v>Nej</v>
          </cell>
        </row>
        <row r="264">
          <cell r="B264" t="str">
            <v>Kungsör</v>
          </cell>
          <cell r="C264">
            <v>0.137043</v>
          </cell>
          <cell r="D264">
            <v>23.273499999999999</v>
          </cell>
          <cell r="E264">
            <v>7.7134099999999997</v>
          </cell>
          <cell r="F264">
            <v>2.3423200000000002E-2</v>
          </cell>
          <cell r="G264" t="str">
            <v>Ja</v>
          </cell>
          <cell r="H264" t="str">
            <v>Ja</v>
          </cell>
        </row>
        <row r="265">
          <cell r="B265" t="str">
            <v>Västerås</v>
          </cell>
          <cell r="C265">
            <v>0.67630000000000001</v>
          </cell>
          <cell r="D265">
            <v>196.465</v>
          </cell>
          <cell r="E265">
            <v>17.375399999999999</v>
          </cell>
          <cell r="F265">
            <v>0.42539300000000002</v>
          </cell>
          <cell r="G265" t="str">
            <v>Ja</v>
          </cell>
          <cell r="H265" t="str">
            <v>Ja</v>
          </cell>
        </row>
        <row r="266">
          <cell r="B266" t="str">
            <v>Mölndal</v>
          </cell>
          <cell r="C266">
            <v>4.8555099999999997E-2</v>
          </cell>
          <cell r="D266">
            <v>15.7348</v>
          </cell>
          <cell r="E266">
            <v>4.8115199999999998</v>
          </cell>
          <cell r="F266">
            <v>3.2736100000000001E-3</v>
          </cell>
          <cell r="G266" t="str">
            <v>Ja</v>
          </cell>
          <cell r="H266" t="str">
            <v>Ja</v>
          </cell>
        </row>
        <row r="267">
          <cell r="B267" t="str">
            <v>Mölndal Bra Miljöval</v>
          </cell>
          <cell r="C267">
            <v>4.2280400000000003E-2</v>
          </cell>
          <cell r="D267">
            <v>5.79535</v>
          </cell>
          <cell r="E267">
            <v>4.4758599999999999</v>
          </cell>
          <cell r="F267">
            <v>0</v>
          </cell>
          <cell r="G267" t="str">
            <v>Ja</v>
          </cell>
          <cell r="H267" t="str">
            <v>Ja</v>
          </cell>
        </row>
        <row r="268">
          <cell r="B268" t="str">
            <v>Sundbyberg-Solna</v>
          </cell>
          <cell r="C268">
            <v>0.30394900000000002</v>
          </cell>
          <cell r="D268">
            <v>6.9406299999999996</v>
          </cell>
          <cell r="E268">
            <v>4.9924400000000002</v>
          </cell>
          <cell r="F268">
            <v>1.4316499999999999E-2</v>
          </cell>
          <cell r="G268" t="str">
            <v>Ja</v>
          </cell>
          <cell r="H268" t="str">
            <v>Ja</v>
          </cell>
        </row>
        <row r="269">
          <cell r="B269" t="str">
            <v>Hallstavik</v>
          </cell>
          <cell r="C269">
            <v>7.2336400000000004E-3</v>
          </cell>
          <cell r="D269">
            <v>0.85485800000000001</v>
          </cell>
          <cell r="E269">
            <v>2.7135699999999998E-3</v>
          </cell>
          <cell r="F269">
            <v>1.01348E-3</v>
          </cell>
          <cell r="G269" t="str">
            <v>Ja</v>
          </cell>
          <cell r="H269" t="str">
            <v>Ja</v>
          </cell>
        </row>
        <row r="270">
          <cell r="B270" t="str">
            <v>Norrtälje</v>
          </cell>
          <cell r="C270">
            <v>0.112182</v>
          </cell>
          <cell r="D270">
            <v>18.038399999999999</v>
          </cell>
          <cell r="E270">
            <v>6.0645499999999997</v>
          </cell>
          <cell r="F270">
            <v>1.2659699999999999E-2</v>
          </cell>
          <cell r="G270" t="str">
            <v>Ja</v>
          </cell>
          <cell r="H270" t="str">
            <v>Ja</v>
          </cell>
        </row>
        <row r="271">
          <cell r="B271" t="str">
            <v>Rimbo</v>
          </cell>
          <cell r="C271">
            <v>0.306064</v>
          </cell>
          <cell r="D271">
            <v>54.128500000000003</v>
          </cell>
          <cell r="E271">
            <v>9.9660700000000002</v>
          </cell>
          <cell r="F271">
            <v>7.4535699999999996E-2</v>
          </cell>
          <cell r="G271" t="str">
            <v>Ja</v>
          </cell>
          <cell r="H271" t="str">
            <v>Ja</v>
          </cell>
        </row>
        <row r="272">
          <cell r="B272" t="str">
            <v>Nybro</v>
          </cell>
          <cell r="C272">
            <v>0.10724</v>
          </cell>
          <cell r="D272">
            <v>21.1053</v>
          </cell>
          <cell r="E272">
            <v>8.1896000000000004</v>
          </cell>
          <cell r="F272">
            <v>2.3115900000000002E-2</v>
          </cell>
          <cell r="G272" t="str">
            <v>Ja</v>
          </cell>
          <cell r="H272" t="str">
            <v>Ja</v>
          </cell>
        </row>
        <row r="273">
          <cell r="B273" t="str">
            <v>Anneberg</v>
          </cell>
          <cell r="C273">
            <v>0.19900399999999999</v>
          </cell>
          <cell r="D273">
            <v>16.915099999999999</v>
          </cell>
          <cell r="E273">
            <v>16.283200000000001</v>
          </cell>
          <cell r="F273">
            <v>2.4956599999999999E-2</v>
          </cell>
          <cell r="G273" t="str">
            <v>Ja</v>
          </cell>
          <cell r="H273" t="str">
            <v>Ja</v>
          </cell>
        </row>
        <row r="274">
          <cell r="B274" t="str">
            <v>Bodafors</v>
          </cell>
          <cell r="C274">
            <v>0.240619</v>
          </cell>
          <cell r="D274">
            <v>50.973700000000001</v>
          </cell>
          <cell r="E274">
            <v>10.3521</v>
          </cell>
          <cell r="F274">
            <v>0.118299</v>
          </cell>
          <cell r="G274" t="str">
            <v>Ja</v>
          </cell>
          <cell r="H274" t="str">
            <v>Ja</v>
          </cell>
        </row>
        <row r="275">
          <cell r="B275" t="str">
            <v>Nässjö</v>
          </cell>
          <cell r="C275">
            <v>0.11230999999999999</v>
          </cell>
          <cell r="D275">
            <v>17.882300000000001</v>
          </cell>
          <cell r="E275">
            <v>5.8697499999999998</v>
          </cell>
          <cell r="F275">
            <v>3.0101099999999999E-2</v>
          </cell>
          <cell r="G275" t="str">
            <v>Ja</v>
          </cell>
          <cell r="H275" t="str">
            <v>Ja</v>
          </cell>
        </row>
        <row r="276">
          <cell r="B276" t="str">
            <v>Olofström</v>
          </cell>
          <cell r="C276">
            <v>0.16040099999999999</v>
          </cell>
          <cell r="D276">
            <v>34.0075</v>
          </cell>
          <cell r="E276">
            <v>10.043900000000001</v>
          </cell>
          <cell r="F276">
            <v>4.3893500000000002E-2</v>
          </cell>
          <cell r="G276" t="str">
            <v>Ja</v>
          </cell>
          <cell r="H276" t="str">
            <v>Ja</v>
          </cell>
        </row>
        <row r="277">
          <cell r="B277" t="str">
            <v>Oskarshamn</v>
          </cell>
          <cell r="C277">
            <v>7.0335099999999998E-2</v>
          </cell>
          <cell r="D277">
            <v>11.6951</v>
          </cell>
          <cell r="E277">
            <v>8.2070600000000002</v>
          </cell>
          <cell r="F277">
            <v>1.1139100000000001E-2</v>
          </cell>
          <cell r="G277" t="str">
            <v>Nej</v>
          </cell>
          <cell r="H277" t="str">
            <v>Ja</v>
          </cell>
        </row>
        <row r="278">
          <cell r="B278" t="str">
            <v>Oxelösund</v>
          </cell>
          <cell r="C278">
            <v>7.1201100000000003E-2</v>
          </cell>
          <cell r="D278">
            <v>8.7847000000000008</v>
          </cell>
          <cell r="E278">
            <v>8.2650500000000002E-2</v>
          </cell>
          <cell r="F278">
            <v>1.1572300000000001E-2</v>
          </cell>
          <cell r="G278" t="str">
            <v>Ja</v>
          </cell>
          <cell r="H278" t="str">
            <v>Ja</v>
          </cell>
        </row>
        <row r="279">
          <cell r="B279" t="str">
            <v>Åstorps Bioenergi</v>
          </cell>
          <cell r="C279">
            <v>9.1499999999999998E-2</v>
          </cell>
          <cell r="D279">
            <v>20.638400000000001</v>
          </cell>
          <cell r="E279">
            <v>9.8241800000000001</v>
          </cell>
          <cell r="F279">
            <v>1.62541E-2</v>
          </cell>
          <cell r="G279" t="str">
            <v>Ja</v>
          </cell>
          <cell r="H279" t="str">
            <v>Ja</v>
          </cell>
        </row>
        <row r="280">
          <cell r="B280" t="str">
            <v>Perstorp</v>
          </cell>
          <cell r="C280">
            <v>4.2681299999999998E-2</v>
          </cell>
          <cell r="D280">
            <v>9.4640799999999992</v>
          </cell>
          <cell r="E280">
            <v>4.4319100000000002</v>
          </cell>
          <cell r="F280">
            <v>8.5129799999999999E-3</v>
          </cell>
          <cell r="G280" t="str">
            <v>Nej</v>
          </cell>
          <cell r="H280" t="str">
            <v>Ja</v>
          </cell>
        </row>
        <row r="281">
          <cell r="B281" t="str">
            <v>Norrfjärden</v>
          </cell>
          <cell r="C281">
            <v>0.36186099999999999</v>
          </cell>
          <cell r="D281">
            <v>33.4771</v>
          </cell>
          <cell r="E281">
            <v>16.200299999999999</v>
          </cell>
          <cell r="F281">
            <v>2.5693899999999999E-2</v>
          </cell>
          <cell r="G281" t="str">
            <v>Ja</v>
          </cell>
          <cell r="H281" t="str">
            <v>Ja</v>
          </cell>
        </row>
        <row r="282">
          <cell r="B282" t="str">
            <v>Piteå</v>
          </cell>
          <cell r="C282">
            <v>2.9562100000000001E-2</v>
          </cell>
          <cell r="D282">
            <v>4.6745799999999997</v>
          </cell>
          <cell r="E282">
            <v>0.179537</v>
          </cell>
          <cell r="F282">
            <v>9.2503700000000008E-3</v>
          </cell>
          <cell r="G282" t="str">
            <v>Nej</v>
          </cell>
          <cell r="H282" t="str">
            <v>Ja</v>
          </cell>
        </row>
        <row r="283">
          <cell r="B283" t="str">
            <v>Rosvik</v>
          </cell>
          <cell r="C283">
            <v>0.20627200000000001</v>
          </cell>
          <cell r="D283">
            <v>31.604500000000002</v>
          </cell>
          <cell r="E283">
            <v>9.7574299999999994</v>
          </cell>
          <cell r="F283">
            <v>1.6355700000000001E-2</v>
          </cell>
          <cell r="G283" t="str">
            <v>Nej</v>
          </cell>
          <cell r="H283" t="str">
            <v>Ja</v>
          </cell>
        </row>
        <row r="284">
          <cell r="B284" t="str">
            <v>Sjulnäs</v>
          </cell>
          <cell r="C284">
            <v>0.29205199999999998</v>
          </cell>
          <cell r="D284">
            <v>27.3583</v>
          </cell>
          <cell r="E284">
            <v>15.272399999999999</v>
          </cell>
          <cell r="F284">
            <v>2.70362E-2</v>
          </cell>
          <cell r="G284" t="str">
            <v>Nej</v>
          </cell>
          <cell r="H284" t="str">
            <v>Ja</v>
          </cell>
        </row>
        <row r="285">
          <cell r="B285" t="str">
            <v>Hammarstrand</v>
          </cell>
          <cell r="C285">
            <v>0.26392100000000002</v>
          </cell>
          <cell r="D285">
            <v>36.79</v>
          </cell>
          <cell r="E285">
            <v>11.284800000000001</v>
          </cell>
          <cell r="F285">
            <v>4.60816E-2</v>
          </cell>
          <cell r="G285" t="str">
            <v>Nej</v>
          </cell>
          <cell r="H285" t="str">
            <v>Ja</v>
          </cell>
        </row>
        <row r="286">
          <cell r="B286" t="str">
            <v>Filipstad</v>
          </cell>
          <cell r="C286">
            <v>0.13822999999999999</v>
          </cell>
          <cell r="D286">
            <v>24.8261</v>
          </cell>
          <cell r="E286">
            <v>8.6969399999999997</v>
          </cell>
          <cell r="F286">
            <v>4.59602E-2</v>
          </cell>
          <cell r="G286" t="str">
            <v>Ja</v>
          </cell>
          <cell r="H286" t="str">
            <v>Ja</v>
          </cell>
        </row>
        <row r="287">
          <cell r="B287" t="str">
            <v>Flen</v>
          </cell>
          <cell r="C287">
            <v>0.120825</v>
          </cell>
          <cell r="D287">
            <v>25.1204</v>
          </cell>
          <cell r="E287">
            <v>7.5855699999999997</v>
          </cell>
          <cell r="F287">
            <v>3.9093999999999997E-2</v>
          </cell>
          <cell r="G287" t="str">
            <v>Nej</v>
          </cell>
          <cell r="H287" t="str">
            <v>Ja</v>
          </cell>
        </row>
        <row r="288">
          <cell r="B288" t="str">
            <v>Gnesta</v>
          </cell>
          <cell r="C288">
            <v>0.157692</v>
          </cell>
          <cell r="D288">
            <v>32.4863</v>
          </cell>
          <cell r="E288">
            <v>9.3467000000000002</v>
          </cell>
          <cell r="F288">
            <v>4.83402E-2</v>
          </cell>
          <cell r="G288" t="str">
            <v>Nej</v>
          </cell>
          <cell r="H288" t="str">
            <v>Ja</v>
          </cell>
        </row>
        <row r="289">
          <cell r="B289" t="str">
            <v>Hörby</v>
          </cell>
          <cell r="C289">
            <v>0.117552</v>
          </cell>
          <cell r="D289">
            <v>23.978999999999999</v>
          </cell>
          <cell r="E289">
            <v>9.8429699999999993</v>
          </cell>
          <cell r="F289">
            <v>1.7909499999999998E-2</v>
          </cell>
          <cell r="G289" t="str">
            <v>Nej</v>
          </cell>
          <cell r="H289" t="str">
            <v>Ja</v>
          </cell>
        </row>
        <row r="290">
          <cell r="B290" t="str">
            <v>Höör</v>
          </cell>
          <cell r="C290">
            <v>0.111371</v>
          </cell>
          <cell r="D290">
            <v>19.893000000000001</v>
          </cell>
          <cell r="E290">
            <v>8.1500400000000006</v>
          </cell>
          <cell r="F290">
            <v>1.06122E-2</v>
          </cell>
          <cell r="G290" t="str">
            <v>Nej</v>
          </cell>
          <cell r="H290" t="str">
            <v>Ja</v>
          </cell>
        </row>
        <row r="291">
          <cell r="B291" t="str">
            <v>Karlsborg- Äger ej längre!</v>
          </cell>
          <cell r="C291">
            <v>0</v>
          </cell>
          <cell r="D291">
            <v>0</v>
          </cell>
          <cell r="E291">
            <v>0</v>
          </cell>
          <cell r="F291">
            <v>0</v>
          </cell>
          <cell r="G291" t="str">
            <v>Nej</v>
          </cell>
          <cell r="H291" t="str">
            <v>Nej</v>
          </cell>
        </row>
        <row r="292">
          <cell r="B292" t="str">
            <v>Sjöbo</v>
          </cell>
          <cell r="C292">
            <v>0.103035</v>
          </cell>
          <cell r="D292">
            <v>21.389500000000002</v>
          </cell>
          <cell r="E292">
            <v>8.2796099999999999</v>
          </cell>
          <cell r="F292">
            <v>2.2046099999999999E-2</v>
          </cell>
          <cell r="G292" t="str">
            <v>Nej</v>
          </cell>
          <cell r="H292" t="str">
            <v>Ja</v>
          </cell>
        </row>
        <row r="293">
          <cell r="B293" t="str">
            <v>Storfors</v>
          </cell>
          <cell r="C293">
            <v>0.58133100000000004</v>
          </cell>
          <cell r="D293">
            <v>108.193</v>
          </cell>
          <cell r="E293">
            <v>22.679600000000001</v>
          </cell>
          <cell r="F293">
            <v>0.230263</v>
          </cell>
          <cell r="G293" t="str">
            <v>Ja</v>
          </cell>
          <cell r="H293" t="str">
            <v>Ja</v>
          </cell>
        </row>
        <row r="294">
          <cell r="B294" t="str">
            <v>Sunne</v>
          </cell>
          <cell r="C294">
            <v>0.18638199999999999</v>
          </cell>
          <cell r="D294">
            <v>37.209400000000002</v>
          </cell>
          <cell r="E294">
            <v>9.8223199999999995</v>
          </cell>
          <cell r="F294">
            <v>4.5305600000000001E-2</v>
          </cell>
          <cell r="G294" t="str">
            <v>Ja</v>
          </cell>
          <cell r="H294" t="str">
            <v>Ja</v>
          </cell>
        </row>
        <row r="295">
          <cell r="B295" t="str">
            <v>Tomelilla</v>
          </cell>
          <cell r="C295">
            <v>9.0031299999999995E-2</v>
          </cell>
          <cell r="D295">
            <v>17.770299999999999</v>
          </cell>
          <cell r="E295">
            <v>8.7815300000000001</v>
          </cell>
          <cell r="F295">
            <v>7.1490299999999998E-3</v>
          </cell>
          <cell r="G295" t="str">
            <v>Nej</v>
          </cell>
          <cell r="H295" t="str">
            <v>Ja</v>
          </cell>
        </row>
        <row r="296">
          <cell r="B296" t="str">
            <v>Vadstena</v>
          </cell>
          <cell r="C296">
            <v>0.18280299999999999</v>
          </cell>
          <cell r="D296">
            <v>40.125100000000003</v>
          </cell>
          <cell r="E296">
            <v>9.5649099999999994</v>
          </cell>
          <cell r="F296">
            <v>6.9525600000000007E-2</v>
          </cell>
          <cell r="G296" t="str">
            <v>Nej</v>
          </cell>
          <cell r="H296" t="str">
            <v>Ja</v>
          </cell>
        </row>
        <row r="297">
          <cell r="B297" t="str">
            <v>Vansbro</v>
          </cell>
          <cell r="C297">
            <v>8.9026599999999997E-2</v>
          </cell>
          <cell r="D297">
            <v>18.863299999999999</v>
          </cell>
          <cell r="E297">
            <v>8.07958</v>
          </cell>
          <cell r="F297">
            <v>1.80804E-2</v>
          </cell>
          <cell r="G297" t="str">
            <v>Ja</v>
          </cell>
          <cell r="H297" t="str">
            <v>Ja</v>
          </cell>
        </row>
        <row r="298">
          <cell r="B298" t="str">
            <v>Vingåker</v>
          </cell>
          <cell r="C298">
            <v>0.13344400000000001</v>
          </cell>
          <cell r="D298">
            <v>27.128</v>
          </cell>
          <cell r="E298">
            <v>8.2357700000000005</v>
          </cell>
          <cell r="F298">
            <v>3.6524399999999999E-2</v>
          </cell>
          <cell r="G298" t="str">
            <v>Nej</v>
          </cell>
          <cell r="H298" t="str">
            <v>Ja</v>
          </cell>
        </row>
        <row r="299">
          <cell r="B299" t="str">
            <v>Vårgårda</v>
          </cell>
          <cell r="C299">
            <v>0</v>
          </cell>
          <cell r="D299">
            <v>0</v>
          </cell>
          <cell r="E299">
            <v>0</v>
          </cell>
          <cell r="F299">
            <v>0</v>
          </cell>
          <cell r="G299" t="str">
            <v>Nej</v>
          </cell>
          <cell r="H299" t="str">
            <v>Nej</v>
          </cell>
        </row>
        <row r="300">
          <cell r="B300" t="str">
            <v>Västerdala,samma nät som Vansbro. Ta bort detta.</v>
          </cell>
          <cell r="C300">
            <v>0</v>
          </cell>
          <cell r="D300">
            <v>0</v>
          </cell>
          <cell r="E300">
            <v>0</v>
          </cell>
          <cell r="F300">
            <v>0</v>
          </cell>
          <cell r="G300" t="str">
            <v>Nej</v>
          </cell>
          <cell r="H300" t="str">
            <v>Nej</v>
          </cell>
        </row>
        <row r="301">
          <cell r="B301" t="str">
            <v>Älvdalen</v>
          </cell>
          <cell r="C301">
            <v>0.20846000000000001</v>
          </cell>
          <cell r="D301">
            <v>20.318300000000001</v>
          </cell>
          <cell r="E301">
            <v>15.5001</v>
          </cell>
          <cell r="F301">
            <v>3.0585000000000001E-2</v>
          </cell>
          <cell r="G301" t="str">
            <v>Ja</v>
          </cell>
          <cell r="H301" t="str">
            <v>Ja</v>
          </cell>
        </row>
        <row r="302">
          <cell r="B302" t="str">
            <v>Bräkne-Hoby</v>
          </cell>
          <cell r="C302">
            <v>0.122653</v>
          </cell>
          <cell r="D302">
            <v>20.462700000000002</v>
          </cell>
          <cell r="E302">
            <v>10.258699999999999</v>
          </cell>
          <cell r="F302">
            <v>9.9643600000000002E-3</v>
          </cell>
          <cell r="G302" t="str">
            <v>Ja</v>
          </cell>
          <cell r="H302" t="str">
            <v>Ja</v>
          </cell>
        </row>
        <row r="303">
          <cell r="B303" t="str">
            <v>Ronneby-Kallinge</v>
          </cell>
          <cell r="C303">
            <v>0.15629399999999999</v>
          </cell>
          <cell r="D303">
            <v>22.850899999999999</v>
          </cell>
          <cell r="E303">
            <v>10.927099999999999</v>
          </cell>
          <cell r="F303">
            <v>2.3108299999999998E-2</v>
          </cell>
          <cell r="G303" t="str">
            <v>Ja</v>
          </cell>
          <cell r="H303" t="str">
            <v>Ja</v>
          </cell>
        </row>
        <row r="304">
          <cell r="B304" t="str">
            <v>Rättvik</v>
          </cell>
          <cell r="C304">
            <v>0.11211699999999999</v>
          </cell>
          <cell r="D304">
            <v>21.250599999999999</v>
          </cell>
          <cell r="E304">
            <v>7.8702199999999998</v>
          </cell>
          <cell r="F304">
            <v>1.8816699999999999E-2</v>
          </cell>
          <cell r="G304" t="str">
            <v>Nej</v>
          </cell>
          <cell r="H304" t="str">
            <v>Ja</v>
          </cell>
        </row>
        <row r="305">
          <cell r="B305" t="str">
            <v>Heby</v>
          </cell>
          <cell r="C305">
            <v>0</v>
          </cell>
          <cell r="D305">
            <v>0</v>
          </cell>
          <cell r="E305">
            <v>0</v>
          </cell>
          <cell r="F305">
            <v>0</v>
          </cell>
          <cell r="G305" t="str">
            <v>Nej</v>
          </cell>
          <cell r="H305" t="str">
            <v>Nej</v>
          </cell>
        </row>
        <row r="306">
          <cell r="B306" t="str">
            <v>Morgongåva</v>
          </cell>
          <cell r="C306">
            <v>0</v>
          </cell>
          <cell r="D306">
            <v>0</v>
          </cell>
          <cell r="E306">
            <v>0</v>
          </cell>
          <cell r="F306">
            <v>0</v>
          </cell>
          <cell r="G306" t="str">
            <v>Nej</v>
          </cell>
          <cell r="H306" t="str">
            <v>Nej</v>
          </cell>
        </row>
        <row r="307">
          <cell r="B307" t="str">
            <v>Sala-Heby</v>
          </cell>
          <cell r="C307">
            <v>8.0194600000000005E-2</v>
          </cell>
          <cell r="D307">
            <v>7.4428700000000001</v>
          </cell>
          <cell r="E307">
            <v>7.1574499999999999</v>
          </cell>
          <cell r="F307">
            <v>0</v>
          </cell>
          <cell r="G307" t="str">
            <v>Ja</v>
          </cell>
          <cell r="H307" t="str">
            <v>Ja</v>
          </cell>
        </row>
        <row r="308">
          <cell r="B308" t="str">
            <v>Tärnsjö</v>
          </cell>
          <cell r="C308">
            <v>0</v>
          </cell>
          <cell r="D308">
            <v>0</v>
          </cell>
          <cell r="E308">
            <v>0</v>
          </cell>
          <cell r="F308">
            <v>0</v>
          </cell>
          <cell r="G308" t="str">
            <v>Nej</v>
          </cell>
          <cell r="H308" t="str">
            <v>Nej</v>
          </cell>
        </row>
        <row r="309">
          <cell r="B309" t="str">
            <v>Östervåla</v>
          </cell>
          <cell r="C309">
            <v>0</v>
          </cell>
          <cell r="D309">
            <v>0</v>
          </cell>
          <cell r="E309">
            <v>0</v>
          </cell>
          <cell r="F309">
            <v>0</v>
          </cell>
          <cell r="G309" t="str">
            <v>Nej</v>
          </cell>
          <cell r="H309" t="str">
            <v>Nej</v>
          </cell>
        </row>
        <row r="310">
          <cell r="B310" t="str">
            <v>Sandviken</v>
          </cell>
          <cell r="C310">
            <v>0.54428699999999997</v>
          </cell>
          <cell r="D310">
            <v>164.28200000000001</v>
          </cell>
          <cell r="E310">
            <v>22.454000000000001</v>
          </cell>
          <cell r="F310">
            <v>3.3114999999999999E-2</v>
          </cell>
          <cell r="G310" t="str">
            <v>Ja</v>
          </cell>
          <cell r="H310" t="str">
            <v>Ja</v>
          </cell>
        </row>
        <row r="311">
          <cell r="B311" t="str">
            <v>Skara</v>
          </cell>
          <cell r="C311">
            <v>0.10606599999999999</v>
          </cell>
          <cell r="D311">
            <v>19.5517</v>
          </cell>
          <cell r="E311">
            <v>8.1361299999999996</v>
          </cell>
          <cell r="F311">
            <v>2.12865E-2</v>
          </cell>
          <cell r="G311" t="str">
            <v>Ja</v>
          </cell>
          <cell r="H311" t="str">
            <v>Ja</v>
          </cell>
        </row>
        <row r="312">
          <cell r="B312" t="str">
            <v>Boliden</v>
          </cell>
          <cell r="C312">
            <v>0.17442099999999999</v>
          </cell>
          <cell r="D312">
            <v>9.5176200000000009</v>
          </cell>
          <cell r="E312">
            <v>16.5854</v>
          </cell>
          <cell r="F312">
            <v>6.2549900000000002E-3</v>
          </cell>
          <cell r="G312" t="str">
            <v>Nej</v>
          </cell>
          <cell r="H312" t="str">
            <v>Ja</v>
          </cell>
        </row>
        <row r="313">
          <cell r="B313" t="str">
            <v>Bureå</v>
          </cell>
          <cell r="C313">
            <v>0.16786999999999999</v>
          </cell>
          <cell r="D313">
            <v>9.7771299999999997</v>
          </cell>
          <cell r="E313">
            <v>17.524799999999999</v>
          </cell>
          <cell r="F313">
            <v>5.5211399999999999E-3</v>
          </cell>
          <cell r="G313" t="str">
            <v>Nej</v>
          </cell>
          <cell r="H313" t="str">
            <v>Ja</v>
          </cell>
        </row>
        <row r="314">
          <cell r="B314" t="str">
            <v>Burträsk</v>
          </cell>
          <cell r="C314">
            <v>0.14596500000000001</v>
          </cell>
          <cell r="D314">
            <v>21.0473</v>
          </cell>
          <cell r="E314">
            <v>11.2925</v>
          </cell>
          <cell r="F314">
            <v>2.7472799999999999E-2</v>
          </cell>
          <cell r="G314" t="str">
            <v>Nej</v>
          </cell>
          <cell r="H314" t="str">
            <v>Ja</v>
          </cell>
        </row>
        <row r="315">
          <cell r="B315" t="str">
            <v>Byske</v>
          </cell>
          <cell r="C315">
            <v>0.16374</v>
          </cell>
          <cell r="D315">
            <v>11.1182</v>
          </cell>
          <cell r="E315">
            <v>16.321999999999999</v>
          </cell>
          <cell r="F315">
            <v>1.16983E-2</v>
          </cell>
          <cell r="G315" t="str">
            <v>Nej</v>
          </cell>
          <cell r="H315" t="str">
            <v>Ja</v>
          </cell>
        </row>
        <row r="316">
          <cell r="B316" t="str">
            <v>Jörn</v>
          </cell>
          <cell r="C316">
            <v>0.101882</v>
          </cell>
          <cell r="D316">
            <v>19.9739</v>
          </cell>
          <cell r="E316">
            <v>12.4438</v>
          </cell>
          <cell r="F316">
            <v>1.6567599999999998E-2</v>
          </cell>
          <cell r="G316" t="str">
            <v>Nej</v>
          </cell>
          <cell r="H316" t="str">
            <v>Ja</v>
          </cell>
        </row>
        <row r="317">
          <cell r="B317" t="str">
            <v>Kristineberg - Ej Fjärrvärme</v>
          </cell>
          <cell r="C317">
            <v>0</v>
          </cell>
          <cell r="D317">
            <v>0</v>
          </cell>
          <cell r="E317">
            <v>0</v>
          </cell>
          <cell r="F317">
            <v>0</v>
          </cell>
          <cell r="G317" t="str">
            <v>Nej</v>
          </cell>
          <cell r="H317" t="str">
            <v>Nej</v>
          </cell>
        </row>
        <row r="318">
          <cell r="B318" t="str">
            <v>Kåge</v>
          </cell>
          <cell r="C318">
            <v>0.190806</v>
          </cell>
          <cell r="D318">
            <v>8.6852</v>
          </cell>
          <cell r="E318">
            <v>18.603400000000001</v>
          </cell>
          <cell r="F318">
            <v>9.7788900000000002E-4</v>
          </cell>
          <cell r="G318" t="str">
            <v>Nej</v>
          </cell>
          <cell r="H318" t="str">
            <v>Ja</v>
          </cell>
        </row>
        <row r="319">
          <cell r="B319" t="str">
            <v>Lidbacken</v>
          </cell>
          <cell r="C319">
            <v>0.190108</v>
          </cell>
          <cell r="D319">
            <v>17.0321</v>
          </cell>
          <cell r="E319">
            <v>16.819700000000001</v>
          </cell>
          <cell r="F319">
            <v>2.8524899999999999E-2</v>
          </cell>
          <cell r="G319" t="str">
            <v>Nej</v>
          </cell>
          <cell r="H319" t="str">
            <v>Ja</v>
          </cell>
        </row>
        <row r="320">
          <cell r="B320" t="str">
            <v>Lycksele</v>
          </cell>
          <cell r="C320">
            <v>0.32455400000000001</v>
          </cell>
          <cell r="D320">
            <v>108.334</v>
          </cell>
          <cell r="E320">
            <v>15.4156</v>
          </cell>
          <cell r="F320">
            <v>5.1346200000000003E-3</v>
          </cell>
          <cell r="G320" t="str">
            <v>Nej</v>
          </cell>
          <cell r="H320" t="str">
            <v>Ja</v>
          </cell>
        </row>
        <row r="321">
          <cell r="B321" t="str">
            <v>Lövånger</v>
          </cell>
          <cell r="C321">
            <v>0.219218</v>
          </cell>
          <cell r="D321">
            <v>9.2141800000000007</v>
          </cell>
          <cell r="E321">
            <v>16.776800000000001</v>
          </cell>
          <cell r="F321">
            <v>4.8909000000000001E-3</v>
          </cell>
          <cell r="G321" t="str">
            <v>Nej</v>
          </cell>
          <cell r="H321" t="str">
            <v>Ja</v>
          </cell>
        </row>
        <row r="322">
          <cell r="B322" t="str">
            <v>Malå</v>
          </cell>
          <cell r="C322">
            <v>9.9890800000000002E-2</v>
          </cell>
          <cell r="D322">
            <v>12.0519</v>
          </cell>
          <cell r="E322">
            <v>7.48949</v>
          </cell>
          <cell r="F322">
            <v>1.6988E-2</v>
          </cell>
          <cell r="G322" t="str">
            <v>Nej</v>
          </cell>
          <cell r="H322" t="str">
            <v>Ja</v>
          </cell>
        </row>
        <row r="323">
          <cell r="B323" t="str">
            <v>Norsjö</v>
          </cell>
          <cell r="C323">
            <v>0.23136699999999999</v>
          </cell>
          <cell r="D323">
            <v>28.866800000000001</v>
          </cell>
          <cell r="E323">
            <v>11.320600000000001</v>
          </cell>
          <cell r="F323">
            <v>6.7765199999999998E-2</v>
          </cell>
          <cell r="G323" t="str">
            <v>Nej</v>
          </cell>
          <cell r="H323" t="str">
            <v>Ja</v>
          </cell>
        </row>
        <row r="324">
          <cell r="B324" t="str">
            <v>Robertsfors</v>
          </cell>
          <cell r="C324">
            <v>0.18071899999999999</v>
          </cell>
          <cell r="D324">
            <v>10.109500000000001</v>
          </cell>
          <cell r="E324">
            <v>17.8841</v>
          </cell>
          <cell r="F324">
            <v>5.85617E-3</v>
          </cell>
          <cell r="G324" t="str">
            <v>Nej</v>
          </cell>
          <cell r="H324" t="str">
            <v>Ja</v>
          </cell>
        </row>
        <row r="325">
          <cell r="B325" t="str">
            <v>Skellefteå</v>
          </cell>
          <cell r="C325">
            <v>0.254415</v>
          </cell>
          <cell r="D325">
            <v>80.499300000000005</v>
          </cell>
          <cell r="E325">
            <v>11.9968</v>
          </cell>
          <cell r="F325">
            <v>1.1405999999999999E-2</v>
          </cell>
          <cell r="G325" t="str">
            <v>Nej</v>
          </cell>
          <cell r="H325" t="str">
            <v>Ja</v>
          </cell>
        </row>
        <row r="326">
          <cell r="B326" t="str">
            <v>Storuman</v>
          </cell>
          <cell r="C326">
            <v>0.30918499999999999</v>
          </cell>
          <cell r="D326">
            <v>93.330299999999994</v>
          </cell>
          <cell r="E326">
            <v>17.921900000000001</v>
          </cell>
          <cell r="F326">
            <v>1.6098299999999999E-2</v>
          </cell>
          <cell r="G326" t="str">
            <v>Nej</v>
          </cell>
          <cell r="H326" t="str">
            <v>Ja</v>
          </cell>
        </row>
        <row r="327">
          <cell r="B327" t="str">
            <v>Ursviken-Skelleftehamn</v>
          </cell>
          <cell r="C327">
            <v>3.39E-2</v>
          </cell>
          <cell r="D327">
            <v>0</v>
          </cell>
          <cell r="E327">
            <v>0</v>
          </cell>
          <cell r="F327">
            <v>0</v>
          </cell>
          <cell r="G327" t="str">
            <v>Nej</v>
          </cell>
          <cell r="H327" t="str">
            <v>Ja</v>
          </cell>
        </row>
        <row r="328">
          <cell r="B328" t="str">
            <v>Vindeln</v>
          </cell>
          <cell r="C328">
            <v>0.196439</v>
          </cell>
          <cell r="D328">
            <v>16.6206</v>
          </cell>
          <cell r="E328">
            <v>17.8002</v>
          </cell>
          <cell r="F328">
            <v>2.44797E-2</v>
          </cell>
          <cell r="G328" t="str">
            <v>Nej</v>
          </cell>
          <cell r="H328" t="str">
            <v>Ja</v>
          </cell>
        </row>
        <row r="329">
          <cell r="B329" t="str">
            <v>Ånäset</v>
          </cell>
          <cell r="C329">
            <v>0.17057700000000001</v>
          </cell>
          <cell r="D329">
            <v>8.6263400000000008</v>
          </cell>
          <cell r="E329">
            <v>17.4923</v>
          </cell>
          <cell r="F329">
            <v>2.2845399999999998E-3</v>
          </cell>
          <cell r="G329" t="str">
            <v>Nej</v>
          </cell>
          <cell r="H329" t="str">
            <v>Ja</v>
          </cell>
        </row>
        <row r="330">
          <cell r="B330" t="str">
            <v>Skultorp</v>
          </cell>
          <cell r="C330">
            <v>0.22453699999999999</v>
          </cell>
          <cell r="D330">
            <v>22.446000000000002</v>
          </cell>
          <cell r="E330">
            <v>19.099299999999999</v>
          </cell>
          <cell r="F330">
            <v>3.2241800000000001E-2</v>
          </cell>
          <cell r="G330" t="str">
            <v>Ja</v>
          </cell>
          <cell r="H330" t="str">
            <v>Ja</v>
          </cell>
        </row>
        <row r="331">
          <cell r="B331" t="str">
            <v>Skövde</v>
          </cell>
          <cell r="C331">
            <v>0.24018500000000001</v>
          </cell>
          <cell r="D331">
            <v>94.354100000000003</v>
          </cell>
          <cell r="E331">
            <v>8.3809799999999992</v>
          </cell>
          <cell r="F331">
            <v>0.117493</v>
          </cell>
          <cell r="G331" t="str">
            <v>Ja</v>
          </cell>
          <cell r="H331" t="str">
            <v>Ja</v>
          </cell>
        </row>
        <row r="332">
          <cell r="B332" t="str">
            <v>Stöpen</v>
          </cell>
          <cell r="C332">
            <v>0.24005299999999999</v>
          </cell>
          <cell r="D332">
            <v>27.101299999999998</v>
          </cell>
          <cell r="E332">
            <v>18.228400000000001</v>
          </cell>
          <cell r="F332">
            <v>4.6248999999999998E-2</v>
          </cell>
          <cell r="G332" t="str">
            <v>Ja</v>
          </cell>
          <cell r="H332" t="str">
            <v>Ja</v>
          </cell>
        </row>
        <row r="333">
          <cell r="B333" t="str">
            <v>Tidan</v>
          </cell>
          <cell r="C333">
            <v>0.179677</v>
          </cell>
          <cell r="D333">
            <v>12.611800000000001</v>
          </cell>
          <cell r="E333">
            <v>16.485700000000001</v>
          </cell>
          <cell r="F333">
            <v>7.2622199999999998E-3</v>
          </cell>
          <cell r="G333" t="str">
            <v>Ja</v>
          </cell>
          <cell r="H333" t="str">
            <v>Ja</v>
          </cell>
        </row>
        <row r="334">
          <cell r="B334" t="str">
            <v>Timmersdala</v>
          </cell>
          <cell r="C334">
            <v>0.18876100000000001</v>
          </cell>
          <cell r="D334">
            <v>15.194599999999999</v>
          </cell>
          <cell r="E334">
            <v>16.152999999999999</v>
          </cell>
          <cell r="F334">
            <v>1.4956799999999999E-2</v>
          </cell>
          <cell r="G334" t="str">
            <v>Ja</v>
          </cell>
          <cell r="H334" t="str">
            <v>Ja</v>
          </cell>
        </row>
        <row r="335">
          <cell r="B335" t="str">
            <v>Smedjebacken</v>
          </cell>
          <cell r="C335">
            <v>0</v>
          </cell>
          <cell r="D335">
            <v>0</v>
          </cell>
          <cell r="E335">
            <v>0</v>
          </cell>
          <cell r="F335">
            <v>0</v>
          </cell>
          <cell r="G335" t="str">
            <v>Nej</v>
          </cell>
          <cell r="H335" t="str">
            <v>Nej</v>
          </cell>
        </row>
        <row r="336">
          <cell r="B336" t="str">
            <v>Söderbärke</v>
          </cell>
          <cell r="C336">
            <v>0</v>
          </cell>
          <cell r="D336">
            <v>0</v>
          </cell>
          <cell r="E336">
            <v>0</v>
          </cell>
          <cell r="F336">
            <v>0</v>
          </cell>
          <cell r="G336" t="str">
            <v>Nej</v>
          </cell>
          <cell r="H336" t="str">
            <v>Nej</v>
          </cell>
        </row>
        <row r="337">
          <cell r="B337" t="str">
            <v>Sollentuna</v>
          </cell>
          <cell r="C337">
            <v>0.289331</v>
          </cell>
          <cell r="D337">
            <v>33.208399999999997</v>
          </cell>
          <cell r="E337">
            <v>7.4514399999999998</v>
          </cell>
          <cell r="F337">
            <v>1.84052E-2</v>
          </cell>
          <cell r="G337" t="str">
            <v>Nej</v>
          </cell>
          <cell r="H337" t="str">
            <v>Ja</v>
          </cell>
        </row>
        <row r="338">
          <cell r="B338" t="str">
            <v>Svenljunga</v>
          </cell>
          <cell r="C338">
            <v>0.222105</v>
          </cell>
          <cell r="D338">
            <v>38.863500000000002</v>
          </cell>
          <cell r="E338">
            <v>4.4760400000000002</v>
          </cell>
          <cell r="F338">
            <v>5.9189699999999998E-2</v>
          </cell>
          <cell r="G338" t="str">
            <v>Nej</v>
          </cell>
          <cell r="H338" t="str">
            <v>Ja</v>
          </cell>
        </row>
        <row r="339">
          <cell r="B339" t="str">
            <v>Kungsbacka</v>
          </cell>
          <cell r="C339">
            <v>7.5776999999999997E-2</v>
          </cell>
          <cell r="D339">
            <v>10.5185</v>
          </cell>
          <cell r="E339">
            <v>7.5648099999999996</v>
          </cell>
          <cell r="F339">
            <v>1.8415300000000001E-3</v>
          </cell>
          <cell r="G339" t="str">
            <v>Nej</v>
          </cell>
          <cell r="H339" t="str">
            <v>Ja</v>
          </cell>
        </row>
        <row r="340">
          <cell r="B340" t="str">
            <v>Trosa</v>
          </cell>
          <cell r="C340">
            <v>7.6688699999999999E-2</v>
          </cell>
          <cell r="D340">
            <v>10.8933</v>
          </cell>
          <cell r="E340">
            <v>7.8262099999999997</v>
          </cell>
          <cell r="F340">
            <v>2.18103E-3</v>
          </cell>
          <cell r="G340" t="str">
            <v>Nej</v>
          </cell>
          <cell r="H340" t="str">
            <v>Ja</v>
          </cell>
        </row>
        <row r="341">
          <cell r="B341" t="str">
            <v>Vagnhärad</v>
          </cell>
          <cell r="C341">
            <v>0.107492</v>
          </cell>
          <cell r="D341">
            <v>22.195599999999999</v>
          </cell>
          <cell r="E341">
            <v>10.7913</v>
          </cell>
          <cell r="F341">
            <v>2.0833299999999999E-2</v>
          </cell>
          <cell r="G341" t="str">
            <v>Nej</v>
          </cell>
          <cell r="H341" t="str">
            <v>Ja</v>
          </cell>
        </row>
        <row r="342">
          <cell r="B342" t="str">
            <v>Åmål</v>
          </cell>
          <cell r="C342">
            <v>0.15195700000000001</v>
          </cell>
          <cell r="D342">
            <v>33.273899999999998</v>
          </cell>
          <cell r="E342">
            <v>9.5698500000000006</v>
          </cell>
          <cell r="F342">
            <v>6.5021999999999996E-2</v>
          </cell>
          <cell r="G342" t="str">
            <v>Nej</v>
          </cell>
          <cell r="H342" t="str">
            <v>Ja</v>
          </cell>
        </row>
        <row r="343">
          <cell r="B343" t="str">
            <v>Stenungsund</v>
          </cell>
          <cell r="C343">
            <v>6.6970500000000002E-2</v>
          </cell>
          <cell r="D343">
            <v>10.5412</v>
          </cell>
          <cell r="E343">
            <v>1.38975</v>
          </cell>
          <cell r="F343">
            <v>3.1817199999999997E-2</v>
          </cell>
          <cell r="G343" t="str">
            <v>Ja</v>
          </cell>
          <cell r="H343" t="str">
            <v>Ja</v>
          </cell>
        </row>
        <row r="344">
          <cell r="B344" t="str">
            <v>Stora Höga</v>
          </cell>
          <cell r="C344">
            <v>0.42522199999999999</v>
          </cell>
          <cell r="D344">
            <v>70.101299999999995</v>
          </cell>
          <cell r="E344">
            <v>14.862299999999999</v>
          </cell>
          <cell r="F344">
            <v>0.19226799999999999</v>
          </cell>
          <cell r="G344" t="str">
            <v>Ja</v>
          </cell>
          <cell r="H344" t="str">
            <v>Ja</v>
          </cell>
        </row>
        <row r="345">
          <cell r="B345" t="str">
            <v>Strängnäs</v>
          </cell>
          <cell r="C345">
            <v>0.152368</v>
          </cell>
          <cell r="D345">
            <v>39.320599999999999</v>
          </cell>
          <cell r="E345">
            <v>5.2124100000000002</v>
          </cell>
          <cell r="F345">
            <v>3.1731200000000001E-2</v>
          </cell>
          <cell r="G345" t="str">
            <v>Ja</v>
          </cell>
          <cell r="H345" t="str">
            <v>Ja</v>
          </cell>
        </row>
        <row r="346">
          <cell r="B346" t="str">
            <v>Sundby Park</v>
          </cell>
          <cell r="C346">
            <v>0</v>
          </cell>
          <cell r="D346">
            <v>0</v>
          </cell>
          <cell r="E346">
            <v>0</v>
          </cell>
          <cell r="F346">
            <v>0</v>
          </cell>
          <cell r="G346" t="str">
            <v>Nej</v>
          </cell>
          <cell r="H346" t="str">
            <v>Nej</v>
          </cell>
        </row>
        <row r="347">
          <cell r="B347" t="str">
            <v>Åkers styckebruk</v>
          </cell>
          <cell r="C347">
            <v>0</v>
          </cell>
          <cell r="D347">
            <v>0</v>
          </cell>
          <cell r="E347">
            <v>0</v>
          </cell>
          <cell r="F347">
            <v>0</v>
          </cell>
          <cell r="G347" t="str">
            <v>Nej</v>
          </cell>
          <cell r="H347" t="str">
            <v>Nej</v>
          </cell>
        </row>
        <row r="348">
          <cell r="B348" t="str">
            <v>Kvissleby</v>
          </cell>
          <cell r="C348">
            <v>0.29911799999999999</v>
          </cell>
          <cell r="D348">
            <v>68.720500000000001</v>
          </cell>
          <cell r="E348">
            <v>10.350300000000001</v>
          </cell>
          <cell r="F348">
            <v>0.149089</v>
          </cell>
          <cell r="G348" t="str">
            <v>Ja</v>
          </cell>
          <cell r="H348" t="str">
            <v>Ja</v>
          </cell>
        </row>
        <row r="349">
          <cell r="B349" t="str">
            <v>Matfors</v>
          </cell>
          <cell r="C349">
            <v>0.137819</v>
          </cell>
          <cell r="D349">
            <v>23.933900000000001</v>
          </cell>
          <cell r="E349">
            <v>7.7204499999999996</v>
          </cell>
          <cell r="F349">
            <v>2.1844800000000001E-2</v>
          </cell>
          <cell r="G349" t="str">
            <v>Ja</v>
          </cell>
          <cell r="H349" t="str">
            <v>Ja</v>
          </cell>
        </row>
        <row r="350">
          <cell r="B350" t="str">
            <v>Sundsvall</v>
          </cell>
          <cell r="C350">
            <v>0.42654999999999998</v>
          </cell>
          <cell r="D350">
            <v>123.247</v>
          </cell>
          <cell r="E350">
            <v>5.1651400000000001</v>
          </cell>
          <cell r="F350">
            <v>0.126248</v>
          </cell>
          <cell r="G350" t="str">
            <v>Ja</v>
          </cell>
          <cell r="H350" t="str">
            <v>Ja</v>
          </cell>
        </row>
        <row r="351">
          <cell r="B351" t="str">
            <v>Tunadal</v>
          </cell>
          <cell r="C351">
            <v>0</v>
          </cell>
          <cell r="D351">
            <v>0</v>
          </cell>
          <cell r="E351">
            <v>0</v>
          </cell>
          <cell r="F351">
            <v>0</v>
          </cell>
          <cell r="G351" t="str">
            <v>Nej</v>
          </cell>
          <cell r="H351" t="str">
            <v>Nej</v>
          </cell>
        </row>
        <row r="352">
          <cell r="B352" t="str">
            <v>Övriga nät Sundsvall energi</v>
          </cell>
          <cell r="C352">
            <v>0.26211400000000001</v>
          </cell>
          <cell r="D352">
            <v>36.865900000000003</v>
          </cell>
          <cell r="E352">
            <v>16.1127</v>
          </cell>
          <cell r="F352">
            <v>8.7370000000000003E-2</v>
          </cell>
          <cell r="G352" t="str">
            <v>Ja</v>
          </cell>
          <cell r="H352" t="str">
            <v>Ja</v>
          </cell>
        </row>
        <row r="353">
          <cell r="B353" t="str">
            <v>Ramnäs</v>
          </cell>
          <cell r="C353">
            <v>0.313386</v>
          </cell>
          <cell r="D353">
            <v>29.334900000000001</v>
          </cell>
          <cell r="E353">
            <v>15.3405</v>
          </cell>
          <cell r="F353">
            <v>2.0898E-2</v>
          </cell>
          <cell r="G353" t="str">
            <v>Nej</v>
          </cell>
          <cell r="H353" t="str">
            <v>Ja</v>
          </cell>
        </row>
        <row r="354">
          <cell r="B354" t="str">
            <v>Surahammar</v>
          </cell>
          <cell r="C354">
            <v>0.4879</v>
          </cell>
          <cell r="D354">
            <v>185.99199999999999</v>
          </cell>
          <cell r="E354">
            <v>22.162400000000002</v>
          </cell>
          <cell r="F354">
            <v>1.09669E-2</v>
          </cell>
          <cell r="G354" t="str">
            <v>Nej</v>
          </cell>
          <cell r="H354" t="str">
            <v>Ja</v>
          </cell>
        </row>
        <row r="355">
          <cell r="B355" t="str">
            <v>Virsbo</v>
          </cell>
          <cell r="C355">
            <v>0.427257</v>
          </cell>
          <cell r="D355">
            <v>51.858899999999998</v>
          </cell>
          <cell r="E355">
            <v>15.916399999999999</v>
          </cell>
          <cell r="F355">
            <v>8.1953100000000001E-2</v>
          </cell>
          <cell r="G355" t="str">
            <v>Nej</v>
          </cell>
          <cell r="H355" t="str">
            <v>Ja</v>
          </cell>
        </row>
        <row r="356">
          <cell r="B356" t="str">
            <v>Västsura</v>
          </cell>
          <cell r="C356">
            <v>0.25023299999999998</v>
          </cell>
          <cell r="D356">
            <v>17.423300000000001</v>
          </cell>
          <cell r="E356">
            <v>21.666699999999999</v>
          </cell>
          <cell r="F356">
            <v>5.8349700000000001E-3</v>
          </cell>
          <cell r="G356" t="str">
            <v>Nej</v>
          </cell>
          <cell r="H356" t="str">
            <v>Ja</v>
          </cell>
        </row>
        <row r="357">
          <cell r="B357" t="str">
            <v>Rörvik</v>
          </cell>
          <cell r="C357">
            <v>0.111537</v>
          </cell>
          <cell r="D357">
            <v>21.0715</v>
          </cell>
          <cell r="E357">
            <v>10.296200000000001</v>
          </cell>
          <cell r="F357">
            <v>6.5222199999999996E-3</v>
          </cell>
          <cell r="G357" t="str">
            <v>Nej</v>
          </cell>
          <cell r="H357" t="str">
            <v>Ja</v>
          </cell>
        </row>
        <row r="358">
          <cell r="B358" t="str">
            <v>Sävsjö</v>
          </cell>
          <cell r="C358">
            <v>0.19689699999999999</v>
          </cell>
          <cell r="D358">
            <v>31.148700000000002</v>
          </cell>
          <cell r="E358">
            <v>13.2302</v>
          </cell>
          <cell r="F358">
            <v>6.5913399999999997E-2</v>
          </cell>
          <cell r="G358" t="str">
            <v>Nej</v>
          </cell>
          <cell r="H358" t="str">
            <v>Ja</v>
          </cell>
        </row>
        <row r="359">
          <cell r="B359" t="str">
            <v xml:space="preserve">Skall tas bort </v>
          </cell>
          <cell r="C359">
            <v>0</v>
          </cell>
          <cell r="D359">
            <v>0</v>
          </cell>
          <cell r="E359">
            <v>0</v>
          </cell>
          <cell r="F359">
            <v>0</v>
          </cell>
          <cell r="G359" t="str">
            <v>Nej</v>
          </cell>
          <cell r="H359" t="str">
            <v>Nej</v>
          </cell>
        </row>
        <row r="360">
          <cell r="B360" t="str">
            <v>Söderenergi</v>
          </cell>
          <cell r="C360" t="str">
            <v/>
          </cell>
          <cell r="D360" t="str">
            <v/>
          </cell>
          <cell r="E360" t="str">
            <v/>
          </cell>
          <cell r="F360">
            <v>-9.6000500000000006E-3</v>
          </cell>
          <cell r="G360" t="str">
            <v>Ja</v>
          </cell>
          <cell r="H360" t="str">
            <v>Ja</v>
          </cell>
        </row>
        <row r="361">
          <cell r="B361" t="str">
            <v>Ljusne</v>
          </cell>
          <cell r="C361">
            <v>0.13758999999999999</v>
          </cell>
          <cell r="D361">
            <v>33.239600000000003</v>
          </cell>
          <cell r="E361">
            <v>10.986599999999999</v>
          </cell>
          <cell r="F361">
            <v>5.2178000000000002E-2</v>
          </cell>
          <cell r="G361" t="str">
            <v>Nej</v>
          </cell>
          <cell r="H361" t="str">
            <v>Ja</v>
          </cell>
        </row>
        <row r="362">
          <cell r="B362" t="str">
            <v>Söderala nu ihop m Söderhamn</v>
          </cell>
          <cell r="C362">
            <v>0</v>
          </cell>
          <cell r="D362">
            <v>0</v>
          </cell>
          <cell r="E362">
            <v>0</v>
          </cell>
          <cell r="F362">
            <v>0</v>
          </cell>
          <cell r="G362" t="str">
            <v>Nej</v>
          </cell>
          <cell r="H362" t="str">
            <v>Nej</v>
          </cell>
        </row>
        <row r="363">
          <cell r="B363" t="str">
            <v>Söderhamn</v>
          </cell>
          <cell r="C363">
            <v>0.14253399999999999</v>
          </cell>
          <cell r="D363">
            <v>9.1195199999999996</v>
          </cell>
          <cell r="E363">
            <v>8.08324</v>
          </cell>
          <cell r="F363">
            <v>3.40179E-3</v>
          </cell>
          <cell r="G363" t="str">
            <v>Nej</v>
          </cell>
          <cell r="H363" t="str">
            <v>Ja</v>
          </cell>
        </row>
        <row r="364">
          <cell r="B364" t="str">
            <v>Huddinge</v>
          </cell>
          <cell r="C364">
            <v>0.23175899999999999</v>
          </cell>
          <cell r="D364">
            <v>84.279200000000003</v>
          </cell>
          <cell r="E364">
            <v>9.6254899999999992</v>
          </cell>
          <cell r="F364">
            <v>1.1520499999999999E-2</v>
          </cell>
          <cell r="G364" t="str">
            <v>Nej</v>
          </cell>
          <cell r="H364" t="str">
            <v>Nej</v>
          </cell>
        </row>
        <row r="365">
          <cell r="B365" t="str">
            <v>Södertörn Fjärrvärme Totalt</v>
          </cell>
          <cell r="C365">
            <v>0.16402700000000001</v>
          </cell>
          <cell r="D365">
            <v>49.753300000000003</v>
          </cell>
          <cell r="E365">
            <v>5.8907499999999997</v>
          </cell>
          <cell r="F365">
            <v>1.4116999999999999E-2</v>
          </cell>
          <cell r="G365" t="str">
            <v>Ja</v>
          </cell>
          <cell r="H365" t="str">
            <v>Ja</v>
          </cell>
        </row>
        <row r="366">
          <cell r="B366" t="str">
            <v>Kiruna C</v>
          </cell>
          <cell r="C366">
            <v>0.29810999999999999</v>
          </cell>
          <cell r="D366">
            <v>115.376</v>
          </cell>
          <cell r="E366">
            <v>4.8881800000000002</v>
          </cell>
          <cell r="F366">
            <v>3.9806500000000002E-2</v>
          </cell>
          <cell r="G366" t="str">
            <v>Ja</v>
          </cell>
          <cell r="H366" t="str">
            <v>Ja</v>
          </cell>
        </row>
        <row r="367">
          <cell r="B367" t="str">
            <v>Vittangi</v>
          </cell>
          <cell r="C367">
            <v>0.63324199999999997</v>
          </cell>
          <cell r="D367">
            <v>84.436700000000002</v>
          </cell>
          <cell r="E367">
            <v>10.736599999999999</v>
          </cell>
          <cell r="F367">
            <v>5.9637500000000003E-2</v>
          </cell>
          <cell r="G367" t="str">
            <v>Nej</v>
          </cell>
          <cell r="H367" t="str">
            <v>Ja</v>
          </cell>
        </row>
        <row r="368">
          <cell r="B368" t="str">
            <v>Borensberg</v>
          </cell>
          <cell r="C368">
            <v>0.17572699999999999</v>
          </cell>
          <cell r="D368">
            <v>35.588299999999997</v>
          </cell>
          <cell r="E368">
            <v>11.4663</v>
          </cell>
          <cell r="F368">
            <v>3.8276900000000003E-2</v>
          </cell>
          <cell r="G368" t="str">
            <v>Ja</v>
          </cell>
          <cell r="H368" t="str">
            <v>Ja</v>
          </cell>
        </row>
        <row r="369">
          <cell r="B369" t="str">
            <v>Katrineholm</v>
          </cell>
          <cell r="C369">
            <v>0.125607</v>
          </cell>
          <cell r="D369">
            <v>16.267099999999999</v>
          </cell>
          <cell r="E369">
            <v>5.8721500000000004</v>
          </cell>
          <cell r="F369">
            <v>2.1305299999999999E-2</v>
          </cell>
          <cell r="G369" t="str">
            <v>Ja</v>
          </cell>
          <cell r="H369" t="str">
            <v>Ja</v>
          </cell>
        </row>
        <row r="370">
          <cell r="B370" t="str">
            <v>Kisa</v>
          </cell>
          <cell r="C370">
            <v>6.4383300000000004E-2</v>
          </cell>
          <cell r="D370">
            <v>17.143899999999999</v>
          </cell>
          <cell r="E370">
            <v>9.8459599999999998</v>
          </cell>
          <cell r="F370">
            <v>1.15459E-2</v>
          </cell>
          <cell r="G370" t="str">
            <v>Ja</v>
          </cell>
          <cell r="H370" t="str">
            <v>Ja</v>
          </cell>
        </row>
        <row r="371">
          <cell r="B371" t="str">
            <v>Linköping</v>
          </cell>
          <cell r="C371">
            <v>0.26860899999999999</v>
          </cell>
          <cell r="D371">
            <v>104.922</v>
          </cell>
          <cell r="E371">
            <v>6.8345000000000002</v>
          </cell>
          <cell r="F371">
            <v>0.13009799999999999</v>
          </cell>
          <cell r="G371" t="str">
            <v>Ja</v>
          </cell>
          <cell r="H371" t="str">
            <v>Ja</v>
          </cell>
        </row>
        <row r="372">
          <cell r="B372" t="str">
            <v>Skärblacka</v>
          </cell>
          <cell r="C372">
            <v>0.37881700000000001</v>
          </cell>
          <cell r="D372">
            <v>88.987200000000001</v>
          </cell>
          <cell r="E372">
            <v>10.9762</v>
          </cell>
          <cell r="F372">
            <v>0.20530899999999999</v>
          </cell>
          <cell r="G372" t="str">
            <v>Ja</v>
          </cell>
          <cell r="H372" t="str">
            <v>Ja</v>
          </cell>
        </row>
        <row r="373">
          <cell r="B373" t="str">
            <v>Åtvidaberg</v>
          </cell>
          <cell r="C373">
            <v>9.0837799999999996E-2</v>
          </cell>
          <cell r="D373">
            <v>18.417200000000001</v>
          </cell>
          <cell r="E373">
            <v>8.1909799999999997</v>
          </cell>
          <cell r="F373">
            <v>1.51129E-2</v>
          </cell>
          <cell r="G373" t="str">
            <v>Ja</v>
          </cell>
          <cell r="H373" t="str">
            <v>Ja</v>
          </cell>
        </row>
        <row r="374">
          <cell r="B374" t="str">
            <v>Järna (ingår i Södertälje)</v>
          </cell>
          <cell r="C374" t="str">
            <v/>
          </cell>
          <cell r="D374" t="str">
            <v/>
          </cell>
          <cell r="E374" t="str">
            <v/>
          </cell>
          <cell r="F374" t="str">
            <v/>
          </cell>
          <cell r="G374" t="str">
            <v>Nej</v>
          </cell>
          <cell r="H374" t="str">
            <v>Nej</v>
          </cell>
        </row>
        <row r="375">
          <cell r="B375" t="str">
            <v>Nykvarn (ingår i Södertälje)</v>
          </cell>
          <cell r="C375">
            <v>0</v>
          </cell>
          <cell r="D375">
            <v>0</v>
          </cell>
          <cell r="E375">
            <v>0</v>
          </cell>
          <cell r="F375">
            <v>0</v>
          </cell>
          <cell r="G375" t="str">
            <v>Nej</v>
          </cell>
          <cell r="H375" t="str">
            <v>Nej</v>
          </cell>
        </row>
        <row r="376">
          <cell r="B376" t="str">
            <v>Södertälje</v>
          </cell>
          <cell r="C376">
            <v>0.163523</v>
          </cell>
          <cell r="D376">
            <v>50.061</v>
          </cell>
          <cell r="E376">
            <v>4.9277899999999999</v>
          </cell>
          <cell r="F376">
            <v>2.1673100000000001E-2</v>
          </cell>
          <cell r="G376" t="str">
            <v>Ja</v>
          </cell>
          <cell r="H376" t="str">
            <v>Ja</v>
          </cell>
        </row>
        <row r="377">
          <cell r="B377" t="str">
            <v>Tidaholm</v>
          </cell>
          <cell r="C377">
            <v>0.17754800000000001</v>
          </cell>
          <cell r="D377">
            <v>57.1584</v>
          </cell>
          <cell r="E377">
            <v>9.6703700000000001</v>
          </cell>
          <cell r="F377">
            <v>2.3357800000000001E-2</v>
          </cell>
          <cell r="G377" t="str">
            <v>Ja</v>
          </cell>
          <cell r="H377" t="str">
            <v>Ja</v>
          </cell>
        </row>
        <row r="378">
          <cell r="B378" t="str">
            <v>Tierp</v>
          </cell>
          <cell r="C378">
            <v>0.17074600000000001</v>
          </cell>
          <cell r="D378">
            <v>32.368899999999996</v>
          </cell>
          <cell r="E378">
            <v>8.2915200000000002</v>
          </cell>
          <cell r="F378">
            <v>4.9001700000000002E-2</v>
          </cell>
          <cell r="G378" t="str">
            <v>Nej</v>
          </cell>
          <cell r="H378" t="str">
            <v>Ja</v>
          </cell>
        </row>
        <row r="379">
          <cell r="B379" t="str">
            <v>Örbyhus</v>
          </cell>
          <cell r="C379">
            <v>0.29837200000000003</v>
          </cell>
          <cell r="D379">
            <v>30.71</v>
          </cell>
          <cell r="E379">
            <v>12.9399</v>
          </cell>
          <cell r="F379">
            <v>4.2817099999999997E-2</v>
          </cell>
          <cell r="G379" t="str">
            <v>Nej</v>
          </cell>
          <cell r="H379" t="str">
            <v>Ja</v>
          </cell>
        </row>
        <row r="380">
          <cell r="B380" t="str">
            <v>Torsås</v>
          </cell>
          <cell r="C380">
            <v>6.6900000000000001E-2</v>
          </cell>
          <cell r="D380">
            <v>7.74</v>
          </cell>
          <cell r="E380">
            <v>0</v>
          </cell>
          <cell r="F380">
            <v>7.1352899999999999E-3</v>
          </cell>
          <cell r="G380" t="str">
            <v>Nej</v>
          </cell>
          <cell r="H380" t="str">
            <v>Ja</v>
          </cell>
        </row>
        <row r="381">
          <cell r="B381" t="str">
            <v>Tranås</v>
          </cell>
          <cell r="C381">
            <v>7.7330200000000002E-2</v>
          </cell>
          <cell r="D381">
            <v>12.941000000000001</v>
          </cell>
          <cell r="E381">
            <v>6.6919500000000003</v>
          </cell>
          <cell r="F381">
            <v>1.36179E-2</v>
          </cell>
          <cell r="G381" t="str">
            <v>Ja</v>
          </cell>
          <cell r="H381" t="str">
            <v>Ja</v>
          </cell>
        </row>
        <row r="382">
          <cell r="B382" t="str">
            <v>Trelleborg Fjärrvärme AB</v>
          </cell>
          <cell r="C382">
            <v>0.133494</v>
          </cell>
          <cell r="D382">
            <v>22.679400000000001</v>
          </cell>
          <cell r="E382">
            <v>10.5709</v>
          </cell>
          <cell r="F382">
            <v>9.1663999999999999E-3</v>
          </cell>
          <cell r="G382" t="str">
            <v>Ja</v>
          </cell>
          <cell r="H382" t="str">
            <v>Ja</v>
          </cell>
        </row>
        <row r="383">
          <cell r="B383" t="str">
            <v>Trollhättan</v>
          </cell>
          <cell r="C383">
            <v>3.8772399999999999E-2</v>
          </cell>
          <cell r="D383">
            <v>9.2078199999999999</v>
          </cell>
          <cell r="E383">
            <v>6.7125899999999996</v>
          </cell>
          <cell r="F383">
            <v>1.57441E-3</v>
          </cell>
          <cell r="G383" t="str">
            <v>Ja</v>
          </cell>
          <cell r="H383" t="str">
            <v>Ja</v>
          </cell>
        </row>
        <row r="384">
          <cell r="B384" t="str">
            <v>Ljungskile</v>
          </cell>
          <cell r="C384">
            <v>0.10409400000000001</v>
          </cell>
          <cell r="D384">
            <v>15.8689</v>
          </cell>
          <cell r="E384">
            <v>13.545199999999999</v>
          </cell>
          <cell r="F384">
            <v>6.4965099999999996E-3</v>
          </cell>
          <cell r="G384" t="str">
            <v>Nej</v>
          </cell>
          <cell r="H384" t="str">
            <v>Ja</v>
          </cell>
        </row>
        <row r="385">
          <cell r="B385" t="str">
            <v>Munkedal</v>
          </cell>
          <cell r="C385">
            <v>0.125698</v>
          </cell>
          <cell r="D385">
            <v>15.8407</v>
          </cell>
          <cell r="E385">
            <v>15.817</v>
          </cell>
          <cell r="F385">
            <v>5.6057499999999996E-3</v>
          </cell>
          <cell r="G385" t="str">
            <v>Nej</v>
          </cell>
          <cell r="H385" t="str">
            <v>Ja</v>
          </cell>
        </row>
        <row r="386">
          <cell r="B386" t="str">
            <v>Uddevalla</v>
          </cell>
          <cell r="C386">
            <v>0.128472</v>
          </cell>
          <cell r="D386">
            <v>111.252</v>
          </cell>
          <cell r="E386">
            <v>7.2005999999999997</v>
          </cell>
          <cell r="F386">
            <v>1.6325800000000001E-2</v>
          </cell>
          <cell r="G386" t="str">
            <v>Nej</v>
          </cell>
          <cell r="H386" t="str">
            <v>Ja</v>
          </cell>
        </row>
        <row r="387">
          <cell r="B387" t="str">
            <v>Gällstad</v>
          </cell>
          <cell r="C387">
            <v>0.190245</v>
          </cell>
          <cell r="D387">
            <v>17.4191</v>
          </cell>
          <cell r="E387">
            <v>16.066400000000002</v>
          </cell>
          <cell r="F387">
            <v>2.46644E-2</v>
          </cell>
          <cell r="G387" t="str">
            <v>Ja</v>
          </cell>
          <cell r="H387" t="str">
            <v>Ja</v>
          </cell>
        </row>
        <row r="388">
          <cell r="B388" t="str">
            <v>Ulricehamn</v>
          </cell>
          <cell r="C388">
            <v>6.9461800000000004E-2</v>
          </cell>
          <cell r="D388">
            <v>11.9285</v>
          </cell>
          <cell r="E388">
            <v>4.1738799999999996</v>
          </cell>
          <cell r="F388">
            <v>1.66655E-2</v>
          </cell>
          <cell r="G388" t="str">
            <v>Ja</v>
          </cell>
          <cell r="H388" t="str">
            <v>Ja</v>
          </cell>
        </row>
        <row r="389">
          <cell r="B389" t="str">
            <v>Bjurholm</v>
          </cell>
          <cell r="C389">
            <v>0.38230700000000001</v>
          </cell>
          <cell r="D389">
            <v>59.703899999999997</v>
          </cell>
          <cell r="E389">
            <v>18.103200000000001</v>
          </cell>
          <cell r="F389">
            <v>0.153783</v>
          </cell>
          <cell r="G389" t="str">
            <v>Ja</v>
          </cell>
          <cell r="H389" t="str">
            <v>Ja</v>
          </cell>
        </row>
        <row r="390">
          <cell r="B390" t="str">
            <v>Holmsund</v>
          </cell>
          <cell r="C390">
            <v>0</v>
          </cell>
          <cell r="D390">
            <v>0</v>
          </cell>
          <cell r="E390">
            <v>0</v>
          </cell>
          <cell r="F390">
            <v>0</v>
          </cell>
          <cell r="G390" t="str">
            <v>Nej</v>
          </cell>
          <cell r="H390" t="str">
            <v>Nej</v>
          </cell>
        </row>
        <row r="391">
          <cell r="B391" t="str">
            <v>Hörnefors</v>
          </cell>
          <cell r="C391">
            <v>0.23305000000000001</v>
          </cell>
          <cell r="D391">
            <v>14.458299999999999</v>
          </cell>
          <cell r="E391">
            <v>18.533799999999999</v>
          </cell>
          <cell r="F391">
            <v>1.59744E-2</v>
          </cell>
          <cell r="G391" t="str">
            <v>Ja</v>
          </cell>
          <cell r="H391" t="str">
            <v>Ja</v>
          </cell>
        </row>
        <row r="392">
          <cell r="B392" t="str">
            <v>Sävar</v>
          </cell>
          <cell r="C392">
            <v>8.86575E-2</v>
          </cell>
          <cell r="D392">
            <v>20.0686</v>
          </cell>
          <cell r="E392">
            <v>10.730399999999999</v>
          </cell>
          <cell r="F392">
            <v>1.6776699999999999E-2</v>
          </cell>
          <cell r="G392" t="str">
            <v>Ja</v>
          </cell>
          <cell r="H392" t="str">
            <v>Ja</v>
          </cell>
        </row>
        <row r="393">
          <cell r="B393" t="str">
            <v>Umeå</v>
          </cell>
          <cell r="C393">
            <v>0.246503</v>
          </cell>
          <cell r="D393">
            <v>53.073500000000003</v>
          </cell>
          <cell r="E393">
            <v>5.8688500000000001</v>
          </cell>
          <cell r="F393">
            <v>2.8392400000000002E-2</v>
          </cell>
          <cell r="G393" t="str">
            <v>Ja</v>
          </cell>
          <cell r="H393" t="str">
            <v>Ja</v>
          </cell>
        </row>
        <row r="394">
          <cell r="B394" t="str">
            <v>Skillingaryd</v>
          </cell>
          <cell r="C394">
            <v>0</v>
          </cell>
          <cell r="D394">
            <v>0</v>
          </cell>
          <cell r="E394">
            <v>0</v>
          </cell>
          <cell r="F394">
            <v>0</v>
          </cell>
          <cell r="G394" t="str">
            <v>Nej</v>
          </cell>
          <cell r="H394" t="str">
            <v>Nej</v>
          </cell>
        </row>
        <row r="395">
          <cell r="B395" t="str">
            <v>Vaggeryd</v>
          </cell>
          <cell r="C395">
            <v>0</v>
          </cell>
          <cell r="D395">
            <v>0</v>
          </cell>
          <cell r="E395">
            <v>0</v>
          </cell>
          <cell r="F395">
            <v>0</v>
          </cell>
          <cell r="G395" t="str">
            <v>Nej</v>
          </cell>
          <cell r="H395" t="str">
            <v>Nej</v>
          </cell>
        </row>
        <row r="396">
          <cell r="B396" t="str">
            <v>Vara</v>
          </cell>
          <cell r="C396">
            <v>7.8691899999999995E-2</v>
          </cell>
          <cell r="D396">
            <v>15.202299999999999</v>
          </cell>
          <cell r="E396">
            <v>7.3974700000000002</v>
          </cell>
          <cell r="F396">
            <v>7.8070300000000004E-3</v>
          </cell>
          <cell r="G396" t="str">
            <v>Nej</v>
          </cell>
          <cell r="H396" t="str">
            <v>Ja</v>
          </cell>
        </row>
        <row r="397">
          <cell r="B397" t="str">
            <v>Träslövsläge</v>
          </cell>
          <cell r="C397">
            <v>0.48918</v>
          </cell>
          <cell r="D397">
            <v>93.282700000000006</v>
          </cell>
          <cell r="E397">
            <v>22.695699999999999</v>
          </cell>
          <cell r="F397">
            <v>0.203125</v>
          </cell>
          <cell r="G397" t="str">
            <v>Ja</v>
          </cell>
          <cell r="H397" t="str">
            <v>Ja</v>
          </cell>
        </row>
        <row r="398">
          <cell r="B398" t="str">
            <v>Tvååker (Närv)</v>
          </cell>
          <cell r="C398">
            <v>0.212093</v>
          </cell>
          <cell r="D398">
            <v>24.2865</v>
          </cell>
          <cell r="E398">
            <v>18.253</v>
          </cell>
          <cell r="F398">
            <v>4.1472299999999997E-2</v>
          </cell>
          <cell r="G398" t="str">
            <v>Nej</v>
          </cell>
          <cell r="H398" t="str">
            <v>Ja</v>
          </cell>
        </row>
        <row r="399">
          <cell r="B399" t="str">
            <v>Varberg (Fjv)</v>
          </cell>
          <cell r="C399">
            <v>3.6404600000000002E-2</v>
          </cell>
          <cell r="D399">
            <v>7.9397700000000002</v>
          </cell>
          <cell r="E399">
            <v>3.2331500000000002</v>
          </cell>
          <cell r="F399">
            <v>2.1916999999999999E-2</v>
          </cell>
          <cell r="G399" t="str">
            <v>Ja</v>
          </cell>
          <cell r="H399" t="str">
            <v>Ja</v>
          </cell>
        </row>
        <row r="400">
          <cell r="B400" t="str">
            <v>Veddige</v>
          </cell>
          <cell r="C400">
            <v>0.31666699999999998</v>
          </cell>
          <cell r="D400">
            <v>53.591000000000001</v>
          </cell>
          <cell r="E400">
            <v>18.229700000000001</v>
          </cell>
          <cell r="F400">
            <v>0.13267999999999999</v>
          </cell>
          <cell r="G400" t="str">
            <v>Ja</v>
          </cell>
          <cell r="H400" t="str">
            <v>Ja</v>
          </cell>
        </row>
        <row r="401">
          <cell r="B401" t="str">
            <v>Askersund</v>
          </cell>
          <cell r="C401">
            <v>0.15481500000000001</v>
          </cell>
          <cell r="D401">
            <v>30.551100000000002</v>
          </cell>
          <cell r="E401">
            <v>8.6606799999999993</v>
          </cell>
          <cell r="F401">
            <v>4.7875599999999997E-2</v>
          </cell>
          <cell r="G401" t="str">
            <v>Nej</v>
          </cell>
          <cell r="H401" t="str">
            <v>Ja</v>
          </cell>
        </row>
        <row r="402">
          <cell r="B402" t="str">
            <v>Drefviken</v>
          </cell>
          <cell r="C402">
            <v>0.18759600000000001</v>
          </cell>
          <cell r="D402">
            <v>19.487200000000001</v>
          </cell>
          <cell r="E402">
            <v>8.6706400000000006</v>
          </cell>
          <cell r="F402">
            <v>1.2794700000000001E-2</v>
          </cell>
          <cell r="G402" t="str">
            <v>Nej</v>
          </cell>
          <cell r="H402" t="str">
            <v>Ja</v>
          </cell>
        </row>
        <row r="403">
          <cell r="B403" t="str">
            <v>Gustavsberg</v>
          </cell>
          <cell r="C403">
            <v>0.28739700000000001</v>
          </cell>
          <cell r="D403">
            <v>39.594900000000003</v>
          </cell>
          <cell r="E403">
            <v>9.6071799999999996</v>
          </cell>
          <cell r="F403">
            <v>3.96583E-2</v>
          </cell>
          <cell r="G403" t="str">
            <v>Nej</v>
          </cell>
          <cell r="H403" t="str">
            <v>Ja</v>
          </cell>
        </row>
        <row r="404">
          <cell r="B404" t="str">
            <v>Haparanda</v>
          </cell>
          <cell r="C404">
            <v>1.2081900000000001</v>
          </cell>
          <cell r="D404">
            <v>456.49299999999999</v>
          </cell>
          <cell r="E404">
            <v>47.600700000000003</v>
          </cell>
          <cell r="F404">
            <v>3.1193700000000001E-2</v>
          </cell>
          <cell r="G404" t="str">
            <v>Nej</v>
          </cell>
          <cell r="H404" t="str">
            <v>Ja</v>
          </cell>
        </row>
        <row r="405">
          <cell r="B405" t="str">
            <v>Kalix</v>
          </cell>
          <cell r="C405">
            <v>0.19009300000000001</v>
          </cell>
          <cell r="D405">
            <v>38.1584</v>
          </cell>
          <cell r="E405">
            <v>9.1471199999999993</v>
          </cell>
          <cell r="F405">
            <v>5.6092500000000003E-2</v>
          </cell>
          <cell r="G405" t="str">
            <v>Nej</v>
          </cell>
          <cell r="H405" t="str">
            <v>Ja</v>
          </cell>
        </row>
        <row r="406">
          <cell r="B406" t="str">
            <v>Knivsta</v>
          </cell>
          <cell r="C406">
            <v>0.202571</v>
          </cell>
          <cell r="D406">
            <v>39.9251</v>
          </cell>
          <cell r="E406">
            <v>11.8346</v>
          </cell>
          <cell r="F406">
            <v>4.3431999999999998E-2</v>
          </cell>
          <cell r="G406" t="str">
            <v>Nej</v>
          </cell>
          <cell r="H406" t="str">
            <v>Ja</v>
          </cell>
        </row>
        <row r="407">
          <cell r="B407" t="str">
            <v>Motala</v>
          </cell>
          <cell r="C407">
            <v>0.164245</v>
          </cell>
          <cell r="D407">
            <v>27.589400000000001</v>
          </cell>
          <cell r="E407">
            <v>6.7210000000000001</v>
          </cell>
          <cell r="F407">
            <v>3.4054399999999999E-2</v>
          </cell>
          <cell r="G407" t="str">
            <v>Nej</v>
          </cell>
          <cell r="H407" t="str">
            <v>Ja</v>
          </cell>
        </row>
        <row r="408">
          <cell r="B408" t="str">
            <v>Nyköping</v>
          </cell>
          <cell r="C408">
            <v>0.19094800000000001</v>
          </cell>
          <cell r="D408">
            <v>30.717199999999998</v>
          </cell>
          <cell r="E408">
            <v>4.2181600000000001</v>
          </cell>
          <cell r="F408">
            <v>4.1139099999999998E-2</v>
          </cell>
          <cell r="G408" t="str">
            <v>Nej</v>
          </cell>
          <cell r="H408" t="str">
            <v>Ja</v>
          </cell>
        </row>
        <row r="409">
          <cell r="B409" t="str">
            <v>Saltsjöbaden</v>
          </cell>
          <cell r="C409" t="str">
            <v/>
          </cell>
          <cell r="D409" t="str">
            <v/>
          </cell>
          <cell r="E409" t="str">
            <v/>
          </cell>
          <cell r="F409" t="str">
            <v/>
          </cell>
          <cell r="G409" t="str">
            <v>Nej</v>
          </cell>
          <cell r="H409" t="str">
            <v>Nej</v>
          </cell>
        </row>
        <row r="410">
          <cell r="B410" t="str">
            <v>Storvreta</v>
          </cell>
          <cell r="C410">
            <v>0.25455800000000001</v>
          </cell>
          <cell r="D410">
            <v>25.399699999999999</v>
          </cell>
          <cell r="E410">
            <v>21.267399999999999</v>
          </cell>
          <cell r="F410">
            <v>3.2184900000000002E-2</v>
          </cell>
          <cell r="G410" t="str">
            <v>Nej</v>
          </cell>
          <cell r="H410" t="str">
            <v>Ja</v>
          </cell>
        </row>
        <row r="411">
          <cell r="B411" t="str">
            <v>Uppsala</v>
          </cell>
          <cell r="C411">
            <v>0.64561500000000005</v>
          </cell>
          <cell r="D411">
            <v>234.846</v>
          </cell>
          <cell r="E411">
            <v>16.696200000000001</v>
          </cell>
          <cell r="F411">
            <v>5.84205E-2</v>
          </cell>
          <cell r="G411" t="str">
            <v>Nej</v>
          </cell>
          <cell r="H411" t="str">
            <v>Ja</v>
          </cell>
        </row>
        <row r="412">
          <cell r="B412" t="str">
            <v>Vänersborg</v>
          </cell>
          <cell r="C412">
            <v>4.4363199999999998E-2</v>
          </cell>
          <cell r="D412">
            <v>5.9452400000000001</v>
          </cell>
          <cell r="E412">
            <v>2.0134599999999998</v>
          </cell>
          <cell r="F412">
            <v>3.7307199999999999E-3</v>
          </cell>
          <cell r="G412" t="str">
            <v>Nej</v>
          </cell>
          <cell r="H412" t="str">
            <v>Ja</v>
          </cell>
        </row>
        <row r="413">
          <cell r="B413" t="str">
            <v>Överkalix</v>
          </cell>
          <cell r="C413">
            <v>0</v>
          </cell>
          <cell r="D413">
            <v>0</v>
          </cell>
          <cell r="E413">
            <v>0</v>
          </cell>
          <cell r="F413">
            <v>0</v>
          </cell>
          <cell r="G413" t="str">
            <v>Nej</v>
          </cell>
          <cell r="H413" t="str">
            <v>Nej</v>
          </cell>
        </row>
        <row r="414">
          <cell r="B414" t="str">
            <v>Övertorneå</v>
          </cell>
          <cell r="C414">
            <v>1.04373</v>
          </cell>
          <cell r="D414">
            <v>363.52300000000002</v>
          </cell>
          <cell r="E414">
            <v>40.511800000000001</v>
          </cell>
          <cell r="F414">
            <v>7.1920300000000006E-2</v>
          </cell>
          <cell r="G414" t="str">
            <v>Nej</v>
          </cell>
          <cell r="H414" t="str">
            <v>Ja</v>
          </cell>
        </row>
        <row r="415">
          <cell r="B415" t="str">
            <v>Ekenäs sjön</v>
          </cell>
          <cell r="C415">
            <v>0.39769199999999999</v>
          </cell>
          <cell r="D415">
            <v>77.866200000000006</v>
          </cell>
          <cell r="E415">
            <v>16.056899999999999</v>
          </cell>
          <cell r="F415">
            <v>8.6296300000000006E-2</v>
          </cell>
          <cell r="G415" t="str">
            <v>Ja</v>
          </cell>
          <cell r="H415" t="str">
            <v>Ja</v>
          </cell>
        </row>
        <row r="416">
          <cell r="B416" t="str">
            <v>Holsby</v>
          </cell>
          <cell r="C416">
            <v>0.363514</v>
          </cell>
          <cell r="D416">
            <v>82.482399999999998</v>
          </cell>
          <cell r="E416">
            <v>12.8565</v>
          </cell>
          <cell r="F416">
            <v>0.18294099999999999</v>
          </cell>
          <cell r="G416" t="str">
            <v>Ja</v>
          </cell>
          <cell r="H416" t="str">
            <v>Ja</v>
          </cell>
        </row>
        <row r="417">
          <cell r="B417" t="str">
            <v>Vetlanda</v>
          </cell>
          <cell r="C417">
            <v>0.200624</v>
          </cell>
          <cell r="D417">
            <v>35.752200000000002</v>
          </cell>
          <cell r="E417">
            <v>6.3007200000000001</v>
          </cell>
          <cell r="F417">
            <v>5.0852899999999999E-2</v>
          </cell>
          <cell r="G417" t="str">
            <v>Ja</v>
          </cell>
          <cell r="H417" t="str">
            <v>Ja</v>
          </cell>
        </row>
        <row r="418">
          <cell r="B418" t="str">
            <v>Frödinge</v>
          </cell>
          <cell r="C418">
            <v>9.6544000000000005E-2</v>
          </cell>
          <cell r="D418">
            <v>17.253599999999999</v>
          </cell>
          <cell r="E418">
            <v>10.1159</v>
          </cell>
          <cell r="F418">
            <v>9.19033E-3</v>
          </cell>
          <cell r="G418" t="str">
            <v>Nej</v>
          </cell>
          <cell r="H418" t="str">
            <v>Ja</v>
          </cell>
        </row>
        <row r="419">
          <cell r="B419" t="str">
            <v>Gullringen</v>
          </cell>
          <cell r="C419">
            <v>6.9847199999999998E-2</v>
          </cell>
          <cell r="D419">
            <v>12.380699999999999</v>
          </cell>
          <cell r="E419">
            <v>9.5189299999999992</v>
          </cell>
          <cell r="F419">
            <v>0</v>
          </cell>
          <cell r="G419" t="str">
            <v>Ja</v>
          </cell>
          <cell r="H419" t="str">
            <v>Ja</v>
          </cell>
        </row>
        <row r="420">
          <cell r="B420" t="str">
            <v>Storebro</v>
          </cell>
          <cell r="C420">
            <v>6.6925999999999999E-2</v>
          </cell>
          <cell r="D420">
            <v>12.8164</v>
          </cell>
          <cell r="E420">
            <v>9.8785699999999999</v>
          </cell>
          <cell r="F420">
            <v>0</v>
          </cell>
          <cell r="G420" t="str">
            <v>Ja</v>
          </cell>
          <cell r="H420" t="str">
            <v>Ja</v>
          </cell>
        </row>
        <row r="421">
          <cell r="B421" t="str">
            <v>Södra Vi</v>
          </cell>
          <cell r="C421">
            <v>6.5356399999999995E-2</v>
          </cell>
          <cell r="D421">
            <v>12.3811</v>
          </cell>
          <cell r="E421">
            <v>9.5311800000000009</v>
          </cell>
          <cell r="F421">
            <v>0</v>
          </cell>
          <cell r="G421" t="str">
            <v>Ja</v>
          </cell>
          <cell r="H421" t="str">
            <v>Ja</v>
          </cell>
        </row>
        <row r="422">
          <cell r="B422" t="str">
            <v>Vimmerby</v>
          </cell>
          <cell r="C422">
            <v>0.11260299999999999</v>
          </cell>
          <cell r="D422">
            <v>22.266400000000001</v>
          </cell>
          <cell r="E422">
            <v>9.0201799999999999</v>
          </cell>
          <cell r="F422">
            <v>3.2289499999999999E-2</v>
          </cell>
          <cell r="G422" t="str">
            <v>Ja</v>
          </cell>
          <cell r="H422" t="str">
            <v>Ja</v>
          </cell>
        </row>
        <row r="423">
          <cell r="B423" t="str">
            <v>Lyrestad</v>
          </cell>
          <cell r="C423">
            <v>0.33955000000000002</v>
          </cell>
          <cell r="D423">
            <v>54.744799999999998</v>
          </cell>
          <cell r="E423">
            <v>17.845400000000001</v>
          </cell>
          <cell r="F423">
            <v>0.13159199999999999</v>
          </cell>
          <cell r="G423" t="str">
            <v>Ja</v>
          </cell>
          <cell r="H423" t="str">
            <v>Ja</v>
          </cell>
        </row>
        <row r="424">
          <cell r="B424" t="str">
            <v>Mariestad</v>
          </cell>
          <cell r="C424">
            <v>0.16908000000000001</v>
          </cell>
          <cell r="D424">
            <v>34.595399999999998</v>
          </cell>
          <cell r="E424">
            <v>9.6848200000000002</v>
          </cell>
          <cell r="F424">
            <v>5.2862300000000001E-2</v>
          </cell>
          <cell r="G424" t="str">
            <v>Ja</v>
          </cell>
          <cell r="H424" t="str">
            <v>Ja</v>
          </cell>
        </row>
        <row r="425">
          <cell r="B425" t="str">
            <v>Töreboda</v>
          </cell>
          <cell r="C425">
            <v>9.8411999999999999E-2</v>
          </cell>
          <cell r="D425">
            <v>18.121700000000001</v>
          </cell>
          <cell r="E425">
            <v>7.3334799999999998</v>
          </cell>
          <cell r="F425">
            <v>1.5249E-2</v>
          </cell>
          <cell r="G425" t="str">
            <v>Ja</v>
          </cell>
          <cell r="H425" t="str">
            <v>Ja</v>
          </cell>
        </row>
        <row r="426">
          <cell r="B426" t="str">
            <v>Avesta</v>
          </cell>
          <cell r="C426">
            <v>0.20715800000000001</v>
          </cell>
          <cell r="D426">
            <v>110.80500000000001</v>
          </cell>
          <cell r="E426">
            <v>6.1834899999999999</v>
          </cell>
          <cell r="F426">
            <v>5.5468799999999999E-2</v>
          </cell>
          <cell r="G426" t="str">
            <v>Ja</v>
          </cell>
          <cell r="H426" t="str">
            <v>Ja</v>
          </cell>
        </row>
        <row r="427">
          <cell r="B427" t="str">
            <v>Bångbro</v>
          </cell>
          <cell r="C427">
            <v>0.35715400000000003</v>
          </cell>
          <cell r="D427">
            <v>30.760999999999999</v>
          </cell>
          <cell r="E427">
            <v>24.377700000000001</v>
          </cell>
          <cell r="F427">
            <v>4.0931000000000002E-2</v>
          </cell>
          <cell r="G427" t="str">
            <v>Nej</v>
          </cell>
          <cell r="H427" t="str">
            <v>Ja</v>
          </cell>
        </row>
        <row r="428">
          <cell r="B428" t="str">
            <v>Delsbo</v>
          </cell>
          <cell r="C428">
            <v>0.16802500000000001</v>
          </cell>
          <cell r="D428">
            <v>27.8474</v>
          </cell>
          <cell r="E428">
            <v>8.1757299999999997</v>
          </cell>
          <cell r="F428">
            <v>5.9494600000000002E-2</v>
          </cell>
          <cell r="G428" t="str">
            <v>Nej</v>
          </cell>
          <cell r="H428" t="str">
            <v>Ja</v>
          </cell>
        </row>
        <row r="429">
          <cell r="B429" t="str">
            <v>Grums</v>
          </cell>
          <cell r="C429">
            <v>0.120674</v>
          </cell>
          <cell r="D429">
            <v>28.566700000000001</v>
          </cell>
          <cell r="E429">
            <v>2.5736400000000001</v>
          </cell>
          <cell r="F429">
            <v>8.6278400000000005E-2</v>
          </cell>
          <cell r="G429" t="str">
            <v>Nej</v>
          </cell>
          <cell r="H429" t="str">
            <v>Ja</v>
          </cell>
        </row>
        <row r="430">
          <cell r="B430" t="str">
            <v>Grythyttan</v>
          </cell>
          <cell r="C430">
            <v>0.178842</v>
          </cell>
          <cell r="D430">
            <v>17.4998</v>
          </cell>
          <cell r="E430">
            <v>14.508599999999999</v>
          </cell>
          <cell r="F430">
            <v>2.25366E-2</v>
          </cell>
          <cell r="G430" t="str">
            <v>Nej</v>
          </cell>
          <cell r="H430" t="str">
            <v>Ja</v>
          </cell>
        </row>
        <row r="431">
          <cell r="B431" t="str">
            <v>Gullspång</v>
          </cell>
          <cell r="C431">
            <v>0.29550700000000002</v>
          </cell>
          <cell r="D431">
            <v>38.1663</v>
          </cell>
          <cell r="E431">
            <v>16.737400000000001</v>
          </cell>
          <cell r="F431">
            <v>9.5615099999999995E-2</v>
          </cell>
          <cell r="G431" t="str">
            <v>Nej</v>
          </cell>
          <cell r="H431" t="str">
            <v>Ja</v>
          </cell>
        </row>
        <row r="432">
          <cell r="B432" t="str">
            <v>Hofors(Värmevärden)</v>
          </cell>
          <cell r="C432">
            <v>0.21834000000000001</v>
          </cell>
          <cell r="D432">
            <v>7.9343899999999996</v>
          </cell>
          <cell r="E432">
            <v>6.1105299999999998</v>
          </cell>
          <cell r="F432">
            <v>1.5796199999999999E-3</v>
          </cell>
          <cell r="G432" t="str">
            <v>Nej</v>
          </cell>
          <cell r="H432" t="str">
            <v>Ja</v>
          </cell>
        </row>
        <row r="433">
          <cell r="B433" t="str">
            <v>Hudiksvall</v>
          </cell>
          <cell r="C433">
            <v>0.13606099999999999</v>
          </cell>
          <cell r="D433">
            <v>11.9925</v>
          </cell>
          <cell r="E433">
            <v>6.2631199999999998</v>
          </cell>
          <cell r="F433">
            <v>1.46962E-2</v>
          </cell>
          <cell r="G433" t="str">
            <v>Nej</v>
          </cell>
          <cell r="H433" t="str">
            <v>Ja</v>
          </cell>
        </row>
        <row r="434">
          <cell r="B434" t="str">
            <v>Hällefors</v>
          </cell>
          <cell r="C434">
            <v>0.104132</v>
          </cell>
          <cell r="D434">
            <v>15.555300000000001</v>
          </cell>
          <cell r="E434">
            <v>7.1776400000000002</v>
          </cell>
          <cell r="F434">
            <v>1.9729699999999999E-2</v>
          </cell>
          <cell r="G434" t="str">
            <v>Nej</v>
          </cell>
          <cell r="H434" t="str">
            <v>Ja</v>
          </cell>
        </row>
        <row r="435">
          <cell r="B435" t="str">
            <v>Iggesund</v>
          </cell>
          <cell r="C435">
            <v>0.37351299999999998</v>
          </cell>
          <cell r="D435">
            <v>91.528400000000005</v>
          </cell>
          <cell r="E435">
            <v>7.0426000000000002</v>
          </cell>
          <cell r="F435">
            <v>0.27269700000000002</v>
          </cell>
          <cell r="G435" t="str">
            <v>Nej</v>
          </cell>
          <cell r="H435" t="str">
            <v>Ja</v>
          </cell>
        </row>
        <row r="436">
          <cell r="B436" t="str">
            <v>Kopparberg</v>
          </cell>
          <cell r="C436">
            <v>0.126779</v>
          </cell>
          <cell r="D436">
            <v>19.9496</v>
          </cell>
          <cell r="E436">
            <v>10.0284</v>
          </cell>
          <cell r="F436">
            <v>2.0321800000000001E-2</v>
          </cell>
          <cell r="G436" t="str">
            <v>Nej</v>
          </cell>
          <cell r="H436" t="str">
            <v>Ja</v>
          </cell>
        </row>
        <row r="437">
          <cell r="B437" t="str">
            <v>Kristinehamn(Värmevärden)</v>
          </cell>
          <cell r="C437">
            <v>9.3397499999999994E-2</v>
          </cell>
          <cell r="D437">
            <v>12.972799999999999</v>
          </cell>
          <cell r="E437">
            <v>6.6872100000000003</v>
          </cell>
          <cell r="F437">
            <v>1.5202800000000001E-2</v>
          </cell>
          <cell r="G437" t="str">
            <v>Nej</v>
          </cell>
          <cell r="H437" t="str">
            <v>Ja</v>
          </cell>
        </row>
        <row r="438">
          <cell r="B438" t="str">
            <v>Nynäshamn</v>
          </cell>
          <cell r="C438">
            <v>0.100996</v>
          </cell>
          <cell r="D438">
            <v>12.2234</v>
          </cell>
          <cell r="E438">
            <v>1.4524600000000001</v>
          </cell>
          <cell r="F438">
            <v>2.91691E-2</v>
          </cell>
          <cell r="G438" t="str">
            <v>Ja</v>
          </cell>
          <cell r="H438" t="str">
            <v>Ja</v>
          </cell>
        </row>
        <row r="439">
          <cell r="B439" t="str">
            <v>Näsviken</v>
          </cell>
          <cell r="C439">
            <v>0.276391</v>
          </cell>
          <cell r="D439">
            <v>30.198499999999999</v>
          </cell>
          <cell r="E439">
            <v>16.9542</v>
          </cell>
          <cell r="F439">
            <v>6.8246799999999996E-2</v>
          </cell>
          <cell r="G439" t="str">
            <v>Nej</v>
          </cell>
          <cell r="H439" t="str">
            <v>Ja</v>
          </cell>
        </row>
        <row r="440">
          <cell r="B440" t="str">
            <v>Stöllet</v>
          </cell>
          <cell r="C440">
            <v>0.225272</v>
          </cell>
          <cell r="D440">
            <v>10.4863</v>
          </cell>
          <cell r="E440">
            <v>18.296800000000001</v>
          </cell>
          <cell r="F440">
            <v>6.1961999999999998E-3</v>
          </cell>
          <cell r="G440" t="str">
            <v>Nej</v>
          </cell>
          <cell r="H440" t="str">
            <v>Ja</v>
          </cell>
        </row>
        <row r="441">
          <cell r="B441" t="str">
            <v xml:space="preserve">Säffle </v>
          </cell>
          <cell r="C441">
            <v>9.5001100000000005E-2</v>
          </cell>
          <cell r="D441">
            <v>5.8539700000000003</v>
          </cell>
          <cell r="E441">
            <v>7.1760599999999997</v>
          </cell>
          <cell r="F441">
            <v>8.72561E-3</v>
          </cell>
          <cell r="G441" t="str">
            <v>Nej</v>
          </cell>
          <cell r="H441" t="str">
            <v>Ja</v>
          </cell>
        </row>
        <row r="442">
          <cell r="B442" t="str">
            <v>Sörforsa</v>
          </cell>
          <cell r="C442">
            <v>0.13034899999999999</v>
          </cell>
          <cell r="D442">
            <v>26.6128</v>
          </cell>
          <cell r="E442">
            <v>8.7084899999999994</v>
          </cell>
          <cell r="F442">
            <v>5.5569199999999999E-2</v>
          </cell>
          <cell r="G442" t="str">
            <v>Nej</v>
          </cell>
          <cell r="H442" t="str">
            <v>Ja</v>
          </cell>
        </row>
        <row r="443">
          <cell r="B443" t="str">
            <v>Torsby</v>
          </cell>
          <cell r="C443">
            <v>3.8984100000000001E-2</v>
          </cell>
          <cell r="D443">
            <v>11.009499999999999</v>
          </cell>
          <cell r="E443">
            <v>6.9910899999999998</v>
          </cell>
          <cell r="F443">
            <v>6.8443599999999999E-3</v>
          </cell>
          <cell r="G443" t="str">
            <v>Nej</v>
          </cell>
          <cell r="H443" t="str">
            <v>Ja</v>
          </cell>
        </row>
        <row r="444">
          <cell r="B444" t="str">
            <v>Örebro Kartongbruk</v>
          </cell>
          <cell r="C444">
            <v>0</v>
          </cell>
          <cell r="D444">
            <v>0</v>
          </cell>
          <cell r="E444">
            <v>0</v>
          </cell>
          <cell r="F444">
            <v>0</v>
          </cell>
          <cell r="G444" t="str">
            <v>Nej</v>
          </cell>
          <cell r="H444" t="str">
            <v>Nej</v>
          </cell>
        </row>
        <row r="445">
          <cell r="B445" t="str">
            <v>Övrigt (närvärme, närkyla m m)</v>
          </cell>
          <cell r="C445">
            <v>0</v>
          </cell>
          <cell r="D445">
            <v>0</v>
          </cell>
          <cell r="E445">
            <v>0</v>
          </cell>
          <cell r="F445">
            <v>0</v>
          </cell>
          <cell r="G445" t="str">
            <v>Nej</v>
          </cell>
          <cell r="H445" t="str">
            <v>Nej</v>
          </cell>
        </row>
        <row r="446">
          <cell r="B446" t="str">
            <v>Rydaholm</v>
          </cell>
          <cell r="C446">
            <v>0.10967300000000001</v>
          </cell>
          <cell r="D446">
            <v>20.488600000000002</v>
          </cell>
          <cell r="E446">
            <v>9.7667099999999998</v>
          </cell>
          <cell r="F446">
            <v>7.1672100000000002E-3</v>
          </cell>
          <cell r="G446" t="str">
            <v>Ja</v>
          </cell>
          <cell r="H446" t="str">
            <v>Ja</v>
          </cell>
        </row>
        <row r="447">
          <cell r="B447" t="str">
            <v>Värnamo</v>
          </cell>
          <cell r="C447">
            <v>0.244307</v>
          </cell>
          <cell r="D447">
            <v>38.389499999999998</v>
          </cell>
          <cell r="E447">
            <v>7.3554700000000004</v>
          </cell>
          <cell r="F447">
            <v>2.6010200000000001E-2</v>
          </cell>
          <cell r="G447" t="str">
            <v>Ja</v>
          </cell>
          <cell r="H447" t="str">
            <v>Ja</v>
          </cell>
        </row>
        <row r="448">
          <cell r="B448" t="str">
            <v>Fagersta</v>
          </cell>
          <cell r="C448">
            <v>0.13466400000000001</v>
          </cell>
          <cell r="D448">
            <v>31.6722</v>
          </cell>
          <cell r="E448">
            <v>8.6682500000000005</v>
          </cell>
          <cell r="F448">
            <v>4.12168E-3</v>
          </cell>
          <cell r="G448" t="str">
            <v>Ja</v>
          </cell>
          <cell r="H448" t="str">
            <v>Ja</v>
          </cell>
        </row>
        <row r="449">
          <cell r="B449" t="str">
            <v>Grängesberg</v>
          </cell>
          <cell r="C449">
            <v>0.14984500000000001</v>
          </cell>
          <cell r="D449">
            <v>31.473299999999998</v>
          </cell>
          <cell r="E449">
            <v>10.1357</v>
          </cell>
          <cell r="F449">
            <v>5.5914400000000003E-2</v>
          </cell>
          <cell r="G449" t="str">
            <v>Ja</v>
          </cell>
          <cell r="H449" t="str">
            <v>Ja</v>
          </cell>
        </row>
        <row r="450">
          <cell r="B450" t="str">
            <v>Ludvika</v>
          </cell>
          <cell r="C450">
            <v>0.20555200000000001</v>
          </cell>
          <cell r="D450">
            <v>32.788400000000003</v>
          </cell>
          <cell r="E450">
            <v>6.1314399999999996</v>
          </cell>
          <cell r="F450">
            <v>5.7196999999999998E-2</v>
          </cell>
          <cell r="G450" t="str">
            <v>Ja</v>
          </cell>
          <cell r="H450" t="str">
            <v>Ja</v>
          </cell>
        </row>
        <row r="451">
          <cell r="B451" t="str">
            <v>Norberg</v>
          </cell>
          <cell r="C451">
            <v>0.101233</v>
          </cell>
          <cell r="D451">
            <v>13.510899999999999</v>
          </cell>
          <cell r="E451">
            <v>1.9969699999999999</v>
          </cell>
          <cell r="F451">
            <v>2.41151E-2</v>
          </cell>
          <cell r="G451" t="str">
            <v>Ja</v>
          </cell>
          <cell r="H451" t="str">
            <v>Ja</v>
          </cell>
        </row>
        <row r="452">
          <cell r="B452" t="str">
            <v>Ankarsrum</v>
          </cell>
          <cell r="C452">
            <v>0.194189</v>
          </cell>
          <cell r="D452">
            <v>39.8598</v>
          </cell>
          <cell r="E452">
            <v>9.9079700000000006</v>
          </cell>
          <cell r="F452">
            <v>6.7093799999999995E-2</v>
          </cell>
          <cell r="G452" t="str">
            <v>Nej</v>
          </cell>
          <cell r="H452" t="str">
            <v>Ja</v>
          </cell>
        </row>
        <row r="453">
          <cell r="B453" t="str">
            <v>Gamleby</v>
          </cell>
          <cell r="C453">
            <v>0.202899</v>
          </cell>
          <cell r="D453">
            <v>41.117199999999997</v>
          </cell>
          <cell r="E453">
            <v>9.0603899999999999</v>
          </cell>
          <cell r="F453">
            <v>7.8253100000000006E-2</v>
          </cell>
          <cell r="G453" t="str">
            <v>Ja</v>
          </cell>
          <cell r="H453" t="str">
            <v>Ja</v>
          </cell>
        </row>
        <row r="454">
          <cell r="B454" t="str">
            <v>Västervik</v>
          </cell>
          <cell r="C454">
            <v>0.21734899999999999</v>
          </cell>
          <cell r="D454">
            <v>97.218100000000007</v>
          </cell>
          <cell r="E454">
            <v>6.7590399999999997</v>
          </cell>
          <cell r="F454">
            <v>5.765E-2</v>
          </cell>
          <cell r="G454" t="str">
            <v>Ja</v>
          </cell>
          <cell r="H454" t="str">
            <v>Ja</v>
          </cell>
        </row>
        <row r="455">
          <cell r="B455" t="str">
            <v>Braås</v>
          </cell>
          <cell r="C455">
            <v>0.18728700000000001</v>
          </cell>
          <cell r="D455">
            <v>35.511699999999998</v>
          </cell>
          <cell r="E455">
            <v>10.974</v>
          </cell>
          <cell r="F455">
            <v>6.1351999999999997E-2</v>
          </cell>
          <cell r="G455" t="str">
            <v>Ja</v>
          </cell>
          <cell r="H455" t="str">
            <v>Ja</v>
          </cell>
        </row>
        <row r="456">
          <cell r="B456" t="str">
            <v>Ingelstad</v>
          </cell>
          <cell r="C456">
            <v>0.29339399999999999</v>
          </cell>
          <cell r="D456">
            <v>54.321300000000001</v>
          </cell>
          <cell r="E456">
            <v>14.4255</v>
          </cell>
          <cell r="F456">
            <v>9.1286400000000004E-2</v>
          </cell>
          <cell r="G456" t="str">
            <v>Ja</v>
          </cell>
          <cell r="H456" t="str">
            <v>Ja</v>
          </cell>
        </row>
        <row r="457">
          <cell r="B457" t="str">
            <v>Rottne</v>
          </cell>
          <cell r="C457">
            <v>0.24240800000000001</v>
          </cell>
          <cell r="D457">
            <v>51.170900000000003</v>
          </cell>
          <cell r="E457">
            <v>11.9587</v>
          </cell>
          <cell r="F457">
            <v>7.9109600000000002E-2</v>
          </cell>
          <cell r="G457" t="str">
            <v>Ja</v>
          </cell>
          <cell r="H457" t="str">
            <v>Ja</v>
          </cell>
        </row>
        <row r="458">
          <cell r="B458" t="str">
            <v>Växjö</v>
          </cell>
          <cell r="C458">
            <v>0.18011099999999999</v>
          </cell>
          <cell r="D458">
            <v>43.300400000000003</v>
          </cell>
          <cell r="E458">
            <v>8.7237100000000005</v>
          </cell>
          <cell r="F458">
            <v>3.2695500000000002E-2</v>
          </cell>
          <cell r="G458" t="str">
            <v>Ja</v>
          </cell>
          <cell r="H458" t="str">
            <v>Ja</v>
          </cell>
        </row>
        <row r="459">
          <cell r="B459" t="str">
            <v>Ystad</v>
          </cell>
          <cell r="C459">
            <v>0.16436500000000001</v>
          </cell>
          <cell r="D459">
            <v>25.248699999999999</v>
          </cell>
          <cell r="E459">
            <v>10.1904</v>
          </cell>
          <cell r="F459">
            <v>2.42291E-2</v>
          </cell>
          <cell r="G459" t="str">
            <v>Nej</v>
          </cell>
          <cell r="H459" t="str">
            <v>Ja</v>
          </cell>
        </row>
        <row r="460">
          <cell r="B460" t="str">
            <v>Fränsta</v>
          </cell>
          <cell r="C460">
            <v>0</v>
          </cell>
          <cell r="D460">
            <v>0</v>
          </cell>
          <cell r="E460">
            <v>0</v>
          </cell>
          <cell r="F460">
            <v>0</v>
          </cell>
          <cell r="G460" t="str">
            <v>Nej</v>
          </cell>
          <cell r="H460" t="str">
            <v>Nej</v>
          </cell>
        </row>
        <row r="461">
          <cell r="B461" t="str">
            <v>Ljungaverk</v>
          </cell>
          <cell r="C461">
            <v>0</v>
          </cell>
          <cell r="D461">
            <v>0</v>
          </cell>
          <cell r="E461">
            <v>0</v>
          </cell>
          <cell r="F461">
            <v>0</v>
          </cell>
          <cell r="G461" t="str">
            <v>Nej</v>
          </cell>
          <cell r="H461" t="str">
            <v>Nej</v>
          </cell>
        </row>
        <row r="462">
          <cell r="B462" t="str">
            <v>Ånge</v>
          </cell>
          <cell r="C462">
            <v>0</v>
          </cell>
          <cell r="D462">
            <v>0</v>
          </cell>
          <cell r="E462">
            <v>0</v>
          </cell>
          <cell r="F462">
            <v>0</v>
          </cell>
          <cell r="G462" t="str">
            <v>Nej</v>
          </cell>
          <cell r="H462" t="str">
            <v>Nej</v>
          </cell>
        </row>
        <row r="463">
          <cell r="B463" t="str">
            <v>Älvsbyn</v>
          </cell>
          <cell r="C463">
            <v>0</v>
          </cell>
          <cell r="D463">
            <v>0</v>
          </cell>
          <cell r="E463">
            <v>0</v>
          </cell>
          <cell r="F463">
            <v>0</v>
          </cell>
          <cell r="G463" t="str">
            <v>Nej</v>
          </cell>
          <cell r="H463" t="str">
            <v>Nej</v>
          </cell>
        </row>
        <row r="464">
          <cell r="B464" t="str">
            <v>Helsingborg</v>
          </cell>
          <cell r="C464">
            <v>0.124308</v>
          </cell>
          <cell r="D464">
            <v>34.219700000000003</v>
          </cell>
          <cell r="E464">
            <v>4.8084800000000003</v>
          </cell>
          <cell r="F464">
            <v>1.9654199999999998E-3</v>
          </cell>
          <cell r="G464" t="str">
            <v>Ja</v>
          </cell>
          <cell r="H464" t="str">
            <v>Ja</v>
          </cell>
        </row>
        <row r="465">
          <cell r="B465" t="str">
            <v>Hjärnarp</v>
          </cell>
          <cell r="C465">
            <v>0.22376499999999999</v>
          </cell>
          <cell r="D465">
            <v>18.8368</v>
          </cell>
          <cell r="E465">
            <v>16.390899999999998</v>
          </cell>
          <cell r="F465">
            <v>1.7108000000000002E-2</v>
          </cell>
          <cell r="G465" t="str">
            <v>Ja</v>
          </cell>
          <cell r="H465" t="str">
            <v>Ja</v>
          </cell>
        </row>
        <row r="466">
          <cell r="B466" t="str">
            <v>Vejbystrand</v>
          </cell>
          <cell r="C466">
            <v>0.26860400000000001</v>
          </cell>
          <cell r="D466">
            <v>29.7821</v>
          </cell>
          <cell r="E466">
            <v>19.051400000000001</v>
          </cell>
          <cell r="F466">
            <v>4.4264499999999998E-2</v>
          </cell>
          <cell r="G466" t="str">
            <v>Ja</v>
          </cell>
          <cell r="H466" t="str">
            <v>Ja</v>
          </cell>
        </row>
        <row r="467">
          <cell r="B467" t="str">
            <v>Ängelholm</v>
          </cell>
          <cell r="C467">
            <v>0.133797</v>
          </cell>
          <cell r="D467">
            <v>25.047799999999999</v>
          </cell>
          <cell r="E467">
            <v>4.4712500000000004</v>
          </cell>
          <cell r="F467">
            <v>5.0719099999999998E-3</v>
          </cell>
          <cell r="G467" t="str">
            <v>Ja</v>
          </cell>
          <cell r="H467" t="str">
            <v>Ja</v>
          </cell>
        </row>
        <row r="468">
          <cell r="B468" t="str">
            <v>Örkelljunga</v>
          </cell>
          <cell r="C468">
            <v>0.105416</v>
          </cell>
          <cell r="D468">
            <v>18.918900000000001</v>
          </cell>
          <cell r="E468">
            <v>7.6534399999999998</v>
          </cell>
          <cell r="F468">
            <v>1.17903E-2</v>
          </cell>
          <cell r="G468" t="str">
            <v>Ja</v>
          </cell>
          <cell r="H468" t="str">
            <v>Ja</v>
          </cell>
        </row>
        <row r="469">
          <cell r="B469" t="str">
            <v>Simrishamn</v>
          </cell>
          <cell r="C469">
            <v>0.13991400000000001</v>
          </cell>
          <cell r="D469">
            <v>25.539100000000001</v>
          </cell>
          <cell r="E469">
            <v>8.4204299999999996</v>
          </cell>
          <cell r="F469">
            <v>2.51369E-2</v>
          </cell>
          <cell r="G469" t="str">
            <v>Ja</v>
          </cell>
          <cell r="H469" t="str">
            <v>Ja</v>
          </cell>
        </row>
        <row r="470">
          <cell r="B470" t="str">
            <v>Bjästa</v>
          </cell>
          <cell r="C470">
            <v>0.107225</v>
          </cell>
          <cell r="D470">
            <v>15.9612</v>
          </cell>
          <cell r="E470">
            <v>8.4524000000000008</v>
          </cell>
          <cell r="F470">
            <v>1.2784200000000001E-2</v>
          </cell>
          <cell r="G470" t="str">
            <v>Ja</v>
          </cell>
          <cell r="H470" t="str">
            <v>Ja</v>
          </cell>
        </row>
        <row r="471">
          <cell r="B471" t="str">
            <v>Bredbyn</v>
          </cell>
          <cell r="C471">
            <v>0.32022200000000001</v>
          </cell>
          <cell r="D471">
            <v>12.851599999999999</v>
          </cell>
          <cell r="E471">
            <v>6.3231599999999997</v>
          </cell>
          <cell r="F471">
            <v>1.41628E-2</v>
          </cell>
          <cell r="G471" t="str">
            <v>Ja</v>
          </cell>
          <cell r="H471" t="str">
            <v>Ja</v>
          </cell>
        </row>
        <row r="472">
          <cell r="B472" t="str">
            <v>Hampnäs</v>
          </cell>
          <cell r="C472">
            <v>0.35070899999999999</v>
          </cell>
          <cell r="D472">
            <v>54.012700000000002</v>
          </cell>
          <cell r="E472">
            <v>17.2532</v>
          </cell>
          <cell r="F472">
            <v>0.12531700000000001</v>
          </cell>
          <cell r="G472" t="str">
            <v>Ja</v>
          </cell>
          <cell r="H472" t="str">
            <v>Ja</v>
          </cell>
        </row>
        <row r="473">
          <cell r="B473" t="str">
            <v>Husum</v>
          </cell>
          <cell r="C473">
            <v>0.146485</v>
          </cell>
          <cell r="D473">
            <v>27.979399999999998</v>
          </cell>
          <cell r="E473">
            <v>4.6473500000000003</v>
          </cell>
          <cell r="F473">
            <v>5.4885900000000001E-2</v>
          </cell>
          <cell r="G473" t="str">
            <v>Ja</v>
          </cell>
          <cell r="H473" t="str">
            <v>Ja</v>
          </cell>
        </row>
        <row r="474">
          <cell r="B474" t="str">
            <v>Moliden</v>
          </cell>
          <cell r="C474">
            <v>0.45359699999999997</v>
          </cell>
          <cell r="D474">
            <v>11.9689</v>
          </cell>
          <cell r="E474">
            <v>17.677800000000001</v>
          </cell>
          <cell r="F474">
            <v>9.6978700000000008E-3</v>
          </cell>
          <cell r="G474" t="str">
            <v>Ja</v>
          </cell>
          <cell r="H474" t="str">
            <v>Ja</v>
          </cell>
        </row>
        <row r="475">
          <cell r="B475" t="str">
            <v>Örnsköldsvik</v>
          </cell>
          <cell r="C475">
            <v>0.16520199999999999</v>
          </cell>
          <cell r="D475">
            <v>42.513599999999997</v>
          </cell>
          <cell r="E475">
            <v>9.2787900000000008</v>
          </cell>
          <cell r="F475">
            <v>1.5925999999999999E-2</v>
          </cell>
          <cell r="G475" t="str">
            <v>Ja</v>
          </cell>
          <cell r="H475" t="str">
            <v>Ja</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 värmebränslen"/>
      <sheetName val="Värmebränslen per nät"/>
      <sheetName val="Summa elbränslen"/>
      <sheetName val="Elbränslen per nät"/>
      <sheetName val="Totalbränsle till el och värme"/>
    </sheetNames>
    <sheetDataSet>
      <sheetData sheetId="0"/>
      <sheetData sheetId="1"/>
      <sheetData sheetId="2"/>
      <sheetData sheetId="3">
        <row r="459">
          <cell r="C459">
            <v>27479.490704715845</v>
          </cell>
          <cell r="D459">
            <v>9662.5390000000007</v>
          </cell>
          <cell r="E459">
            <v>219.596</v>
          </cell>
          <cell r="F459">
            <v>1545.9480293004788</v>
          </cell>
          <cell r="G459">
            <v>2541.9269834214033</v>
          </cell>
          <cell r="H459">
            <v>1966.980875686264</v>
          </cell>
          <cell r="I459">
            <v>52.168023331468497</v>
          </cell>
          <cell r="J459">
            <v>3001.6556048421235</v>
          </cell>
          <cell r="K459">
            <v>24.561585914147777</v>
          </cell>
          <cell r="L459">
            <v>1098.7343788274352</v>
          </cell>
          <cell r="M459">
            <v>5930.5005258694991</v>
          </cell>
          <cell r="N459">
            <v>85.315699894552196</v>
          </cell>
          <cell r="O459">
            <v>65.713069166962185</v>
          </cell>
          <cell r="P459">
            <v>1444.4164524963383</v>
          </cell>
          <cell r="R459">
            <v>1306.8261107360292</v>
          </cell>
          <cell r="S459">
            <v>511.14887442795293</v>
          </cell>
        </row>
      </sheetData>
      <sheetData sheetId="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51"/>
  <sheetViews>
    <sheetView tabSelected="1" workbookViewId="0">
      <selection activeCell="A12" sqref="A12"/>
    </sheetView>
  </sheetViews>
  <sheetFormatPr defaultRowHeight="15"/>
  <cols>
    <col min="1" max="1" width="37.42578125" style="2" bestFit="1" customWidth="1"/>
    <col min="2" max="2" width="9.5703125" style="2" customWidth="1"/>
    <col min="3" max="3" width="10.5703125" style="2" customWidth="1"/>
    <col min="4" max="5" width="8" style="2" bestFit="1" customWidth="1"/>
    <col min="6" max="16384" width="9.140625" style="2"/>
  </cols>
  <sheetData>
    <row r="1" spans="1:11" ht="60" customHeight="1">
      <c r="A1" s="61" t="s">
        <v>692</v>
      </c>
      <c r="B1" s="62"/>
      <c r="C1" s="62"/>
      <c r="D1" s="62"/>
      <c r="E1" s="62"/>
      <c r="F1" s="63"/>
      <c r="G1" s="63"/>
      <c r="H1" s="63"/>
      <c r="I1" s="63"/>
      <c r="J1" s="64"/>
    </row>
    <row r="2" spans="1:11" ht="54" customHeight="1">
      <c r="A2" s="1" t="s">
        <v>0</v>
      </c>
      <c r="B2" s="111">
        <v>2013</v>
      </c>
      <c r="C2" s="111">
        <v>2012</v>
      </c>
      <c r="D2" s="111">
        <v>2011</v>
      </c>
      <c r="E2" s="111">
        <v>2010</v>
      </c>
      <c r="F2" s="111">
        <v>2009</v>
      </c>
      <c r="G2" s="111" t="s">
        <v>1</v>
      </c>
      <c r="H2" s="111" t="s">
        <v>2</v>
      </c>
      <c r="I2" s="111" t="s">
        <v>3</v>
      </c>
      <c r="J2" s="111" t="s">
        <v>4</v>
      </c>
      <c r="K2" s="111" t="s">
        <v>5</v>
      </c>
    </row>
    <row r="3" spans="1:11">
      <c r="A3" s="3" t="s">
        <v>6</v>
      </c>
      <c r="B3" s="112">
        <f>[1]Totalt!AC477</f>
        <v>3834.6844010000018</v>
      </c>
      <c r="C3" s="4">
        <v>4062.6541176470591</v>
      </c>
      <c r="D3" s="5">
        <v>3852.2627938561964</v>
      </c>
      <c r="E3" s="5">
        <v>4121.5038316127693</v>
      </c>
      <c r="F3" s="5">
        <v>3589.8439999999991</v>
      </c>
      <c r="G3" s="5">
        <v>3842.1989999999996</v>
      </c>
      <c r="H3" s="5">
        <v>3739.8814999999986</v>
      </c>
      <c r="I3" s="5">
        <v>3785.0810000000006</v>
      </c>
      <c r="J3" s="5">
        <v>4171.835</v>
      </c>
      <c r="K3" s="6">
        <v>3713.226349999999</v>
      </c>
    </row>
    <row r="4" spans="1:11">
      <c r="A4" s="3" t="s">
        <v>7</v>
      </c>
      <c r="B4" s="112"/>
      <c r="C4" s="4"/>
      <c r="D4" s="5"/>
      <c r="E4" s="5"/>
      <c r="F4" s="5"/>
      <c r="G4" s="5" t="s">
        <v>8</v>
      </c>
      <c r="H4" s="5" t="s">
        <v>8</v>
      </c>
      <c r="I4" s="5">
        <v>8.109</v>
      </c>
      <c r="J4" s="5">
        <v>5.6239999999999997</v>
      </c>
      <c r="K4" s="6">
        <v>7.0900000000000007</v>
      </c>
    </row>
    <row r="5" spans="1:11">
      <c r="A5" s="3" t="s">
        <v>9</v>
      </c>
      <c r="B5" s="112">
        <f>[1]Totalt!I477</f>
        <v>10592.484791000001</v>
      </c>
      <c r="C5" s="4">
        <v>10117.78631210712</v>
      </c>
      <c r="D5" s="5">
        <v>9581.3940560378269</v>
      </c>
      <c r="E5" s="5">
        <v>10191.074725472401</v>
      </c>
      <c r="F5" s="5">
        <v>9477.6911432105335</v>
      </c>
      <c r="G5" s="5">
        <v>7719.6883624176662</v>
      </c>
      <c r="H5" s="5">
        <v>7285.5656209451809</v>
      </c>
      <c r="I5" s="5">
        <v>7458.7800952238676</v>
      </c>
      <c r="J5" s="5">
        <v>6761.9430452443758</v>
      </c>
      <c r="K5" s="6">
        <v>5200.3751892766732</v>
      </c>
    </row>
    <row r="6" spans="1:11">
      <c r="A6" s="3" t="s">
        <v>10</v>
      </c>
      <c r="B6" s="112">
        <f>[1]Totalt!J477+[1]Totalt!AE477</f>
        <v>865.14805460000002</v>
      </c>
      <c r="C6" s="4">
        <v>866.87128119047986</v>
      </c>
      <c r="D6" s="5">
        <v>718.69999999999993</v>
      </c>
      <c r="E6" s="5">
        <v>740.4</v>
      </c>
      <c r="F6" s="5">
        <v>574.4</v>
      </c>
      <c r="G6" s="5">
        <v>870.10699999999997</v>
      </c>
      <c r="H6" s="5">
        <v>844.29</v>
      </c>
      <c r="I6" s="5">
        <v>828.91</v>
      </c>
      <c r="J6" s="5">
        <v>865.9</v>
      </c>
      <c r="K6" s="6">
        <v>829.90299999999991</v>
      </c>
    </row>
    <row r="7" spans="1:11">
      <c r="A7" s="3" t="s">
        <v>11</v>
      </c>
      <c r="B7" s="112">
        <f>[1]Totalt!K477</f>
        <v>3005.4039199999997</v>
      </c>
      <c r="C7" s="4">
        <v>2493.2099638723676</v>
      </c>
      <c r="D7" s="5">
        <v>2445.0813815388401</v>
      </c>
      <c r="E7" s="5">
        <v>2906.5185753175629</v>
      </c>
      <c r="F7" s="5">
        <v>3165.5392955741436</v>
      </c>
      <c r="G7" s="5">
        <v>2338.7616180695959</v>
      </c>
      <c r="H7" s="5">
        <v>1453.6847154091563</v>
      </c>
      <c r="I7" s="5">
        <v>1320.9895532827941</v>
      </c>
      <c r="J7" s="5">
        <v>1393.7318648053556</v>
      </c>
      <c r="K7" s="6">
        <v>1172.118327081906</v>
      </c>
    </row>
    <row r="8" spans="1:11" ht="17.25">
      <c r="A8" s="3" t="s">
        <v>12</v>
      </c>
      <c r="B8" s="112">
        <f>[1]Totalt!BB477</f>
        <v>15242.232561699991</v>
      </c>
      <c r="C8" s="4">
        <v>14720.17896007144</v>
      </c>
      <c r="D8" s="5">
        <v>14284.363807058389</v>
      </c>
      <c r="E8" s="5">
        <v>18765.116243748525</v>
      </c>
      <c r="F8" s="5">
        <v>16716.689162779043</v>
      </c>
      <c r="G8" s="5">
        <v>13642</v>
      </c>
      <c r="H8" s="5">
        <v>11823.149864204535</v>
      </c>
      <c r="I8" s="5">
        <v>14182.581055496841</v>
      </c>
      <c r="J8" s="5">
        <v>13548.84573515328</v>
      </c>
      <c r="K8" s="6">
        <v>11004.57997651525</v>
      </c>
    </row>
    <row r="9" spans="1:11" ht="17.25">
      <c r="A9" s="3" t="s">
        <v>13</v>
      </c>
      <c r="B9" s="112">
        <f>[1]Totalt!BC477</f>
        <v>3989.1761473999991</v>
      </c>
      <c r="C9" s="4">
        <v>4094.816132363515</v>
      </c>
      <c r="D9" s="5">
        <v>3470.5594193151019</v>
      </c>
      <c r="E9" s="5">
        <v>4579.7834783361404</v>
      </c>
      <c r="F9" s="5">
        <v>4012</v>
      </c>
      <c r="G9" s="5">
        <v>4023</v>
      </c>
      <c r="H9" s="5">
        <v>3479.1850943827053</v>
      </c>
      <c r="I9" s="5">
        <v>3882.9060004888661</v>
      </c>
      <c r="J9" s="5">
        <v>4606.4713186563831</v>
      </c>
      <c r="K9" s="6">
        <v>3650.6293705967414</v>
      </c>
    </row>
    <row r="10" spans="1:11">
      <c r="A10" s="3" t="s">
        <v>14</v>
      </c>
      <c r="B10" s="112">
        <f>[1]Totalt!BA477</f>
        <v>175.22474200000002</v>
      </c>
      <c r="C10" s="4">
        <v>538.82113201178743</v>
      </c>
      <c r="D10" s="5"/>
      <c r="E10" s="5"/>
      <c r="F10" s="5"/>
      <c r="G10" s="5"/>
      <c r="H10" s="5"/>
      <c r="I10" s="5"/>
      <c r="J10" s="5"/>
      <c r="K10" s="6"/>
    </row>
    <row r="11" spans="1:11">
      <c r="A11" s="3" t="s">
        <v>15</v>
      </c>
      <c r="B11" s="112"/>
      <c r="C11" s="4"/>
      <c r="D11" s="5">
        <v>115.52465567393369</v>
      </c>
      <c r="E11" s="5">
        <v>173.37</v>
      </c>
      <c r="F11" s="5">
        <v>128.60000000000002</v>
      </c>
      <c r="G11" s="5">
        <v>129.06900000000007</v>
      </c>
      <c r="H11" s="5">
        <v>26.139810493984328</v>
      </c>
      <c r="I11" s="5">
        <v>245.85900000000004</v>
      </c>
      <c r="J11" s="5">
        <v>302.90631320397836</v>
      </c>
      <c r="K11" s="6">
        <v>360.94666891746544</v>
      </c>
    </row>
    <row r="12" spans="1:11">
      <c r="A12" s="3" t="s">
        <v>16</v>
      </c>
      <c r="B12" s="112">
        <f>[1]Totalt!U477</f>
        <v>481.05299999999994</v>
      </c>
      <c r="C12" s="4">
        <v>715.33739964474523</v>
      </c>
      <c r="D12" s="5">
        <v>710.83840267551511</v>
      </c>
      <c r="E12" s="5">
        <v>983.67450983735512</v>
      </c>
      <c r="F12" s="5">
        <v>862.45624468046435</v>
      </c>
      <c r="G12" s="5">
        <v>737.93128075924255</v>
      </c>
      <c r="H12" s="5">
        <v>667.65904139378051</v>
      </c>
      <c r="I12" s="5">
        <v>743.7341631400559</v>
      </c>
      <c r="J12" s="5">
        <v>780.75316215842827</v>
      </c>
      <c r="K12" s="6">
        <v>785.85018390963705</v>
      </c>
    </row>
    <row r="13" spans="1:11">
      <c r="A13" s="3" t="s">
        <v>17</v>
      </c>
      <c r="B13" s="112">
        <f>[1]Totalt!V477</f>
        <v>1394.5684399999998</v>
      </c>
      <c r="C13" s="4">
        <v>1280.9513403286476</v>
      </c>
      <c r="D13" s="5">
        <v>960.04709982937209</v>
      </c>
      <c r="E13" s="5">
        <v>2256.3852445526745</v>
      </c>
      <c r="F13" s="5">
        <v>2072.6661501367039</v>
      </c>
      <c r="G13" s="5">
        <v>1309.2826857397858</v>
      </c>
      <c r="H13" s="5">
        <v>1641.6741281915881</v>
      </c>
      <c r="I13" s="5">
        <v>1713.6957484982888</v>
      </c>
      <c r="J13" s="5" t="s">
        <v>8</v>
      </c>
      <c r="K13" s="6" t="s">
        <v>8</v>
      </c>
    </row>
    <row r="14" spans="1:11" ht="17.25">
      <c r="A14" s="3" t="s">
        <v>18</v>
      </c>
      <c r="B14" s="112"/>
      <c r="C14" s="4"/>
      <c r="D14" s="5"/>
      <c r="E14" s="5"/>
      <c r="F14" s="5"/>
      <c r="G14" s="5">
        <v>3288.1429840039877</v>
      </c>
      <c r="H14" s="5">
        <v>3498.5550725485823</v>
      </c>
      <c r="I14" s="5">
        <v>788.91025176562846</v>
      </c>
      <c r="J14" s="5">
        <v>1349.2552920525159</v>
      </c>
      <c r="K14" s="6">
        <v>1196.8362177197109</v>
      </c>
    </row>
    <row r="15" spans="1:11">
      <c r="A15" s="3" t="s">
        <v>19</v>
      </c>
      <c r="B15" s="112"/>
      <c r="C15" s="4"/>
      <c r="D15" s="5"/>
      <c r="E15" s="5"/>
      <c r="F15" s="5"/>
      <c r="G15" s="5">
        <v>840.02592297995614</v>
      </c>
      <c r="H15" s="5">
        <v>783.39243737289451</v>
      </c>
      <c r="I15" s="5">
        <v>994.97270805158803</v>
      </c>
      <c r="J15" s="5" t="s">
        <v>8</v>
      </c>
      <c r="K15" s="6" t="s">
        <v>8</v>
      </c>
    </row>
    <row r="16" spans="1:11">
      <c r="A16" s="3" t="s">
        <v>20</v>
      </c>
      <c r="B16" s="112">
        <f>[1]Totalt!X477</f>
        <v>1463.47236</v>
      </c>
      <c r="C16" s="4">
        <v>1617.8971451755954</v>
      </c>
      <c r="D16" s="5">
        <v>1726.9380841394538</v>
      </c>
      <c r="E16" s="5">
        <v>2674.2666892639713</v>
      </c>
      <c r="F16" s="5">
        <v>2608.0452166126561</v>
      </c>
      <c r="G16" s="5">
        <v>2549.3159979968054</v>
      </c>
      <c r="H16" s="5">
        <v>2583.6857800627899</v>
      </c>
      <c r="I16" s="5">
        <v>2166.5709744718602</v>
      </c>
      <c r="J16" s="5">
        <v>3006.3172371633814</v>
      </c>
      <c r="K16" s="6">
        <v>2849.4435989512313</v>
      </c>
    </row>
    <row r="17" spans="1:11">
      <c r="A17" s="3" t="s">
        <v>21</v>
      </c>
      <c r="B17" s="112">
        <f>[1]Totalt!BF477</f>
        <v>2.6017099999999997</v>
      </c>
      <c r="C17" s="4">
        <v>2.6352941176470588</v>
      </c>
      <c r="D17" s="5">
        <v>140.44070588235292</v>
      </c>
      <c r="E17" s="5">
        <v>17.3</v>
      </c>
      <c r="F17" s="5">
        <v>47.482999999999997</v>
      </c>
      <c r="G17" s="5">
        <v>182.96064999999999</v>
      </c>
      <c r="H17" s="5">
        <v>600.505</v>
      </c>
      <c r="I17" s="5">
        <v>652.41047999999978</v>
      </c>
      <c r="J17" s="5">
        <v>3084.7640000000001</v>
      </c>
      <c r="K17" s="6">
        <v>3971.4472869999995</v>
      </c>
    </row>
    <row r="18" spans="1:11">
      <c r="A18" s="3" t="s">
        <v>22</v>
      </c>
      <c r="B18" s="112">
        <f>[1]Totalt!Z477</f>
        <v>1196.6844300000002</v>
      </c>
      <c r="C18" s="4">
        <v>1458.37</v>
      </c>
      <c r="D18" s="5">
        <v>1264.5516838571427</v>
      </c>
      <c r="E18" s="5">
        <v>1427.7951932604935</v>
      </c>
      <c r="F18" s="5">
        <v>1436.6210000000001</v>
      </c>
      <c r="G18" s="5">
        <v>1564.6350000000002</v>
      </c>
      <c r="H18" s="5">
        <v>1643.0840000000001</v>
      </c>
      <c r="I18" s="5">
        <v>1553.8881875000002</v>
      </c>
      <c r="J18" s="5">
        <v>1780.5689999999997</v>
      </c>
      <c r="K18" s="6">
        <v>1895.6057500000004</v>
      </c>
    </row>
    <row r="19" spans="1:11">
      <c r="A19" s="3" t="s">
        <v>23</v>
      </c>
      <c r="B19" s="112">
        <f>[1]Totalt!Z477+[1]Totalt!AA477</f>
        <v>3938.7569000000003</v>
      </c>
      <c r="C19" s="4">
        <v>4704.7999999999993</v>
      </c>
      <c r="D19" s="5">
        <v>3921.2891819999995</v>
      </c>
      <c r="E19" s="5">
        <v>4574.5218334401798</v>
      </c>
      <c r="F19" s="5">
        <v>4659.7349999999997</v>
      </c>
      <c r="G19" s="5">
        <v>4768.2410000000009</v>
      </c>
      <c r="H19" s="5">
        <v>5164.4496999999992</v>
      </c>
      <c r="I19" s="5">
        <v>5064.1500000000015</v>
      </c>
      <c r="J19" s="5">
        <v>5492.8870000000006</v>
      </c>
      <c r="K19" s="6">
        <v>5875.9270000000006</v>
      </c>
    </row>
    <row r="20" spans="1:11">
      <c r="A20" s="3" t="s">
        <v>24</v>
      </c>
      <c r="B20" s="112">
        <f>[1]Totalt!Y477</f>
        <v>276.40034000000003</v>
      </c>
      <c r="C20" s="4">
        <v>300.82823529411769</v>
      </c>
      <c r="D20" s="5">
        <v>144.71840537505014</v>
      </c>
      <c r="E20" s="5">
        <v>139.37625883982562</v>
      </c>
      <c r="F20" s="5">
        <v>211.12280000000001</v>
      </c>
      <c r="G20" s="5">
        <v>221.34484700000004</v>
      </c>
      <c r="H20" s="5">
        <v>339.31899999999996</v>
      </c>
      <c r="I20" s="5">
        <v>235.935</v>
      </c>
      <c r="J20" s="5">
        <v>444.69372999999979</v>
      </c>
      <c r="K20" s="6">
        <v>402.17589999999996</v>
      </c>
    </row>
    <row r="21" spans="1:11" ht="17.25">
      <c r="A21" s="3" t="s">
        <v>25</v>
      </c>
      <c r="B21" s="112">
        <f>[1]Totalt!AF477</f>
        <v>1696.9427799999994</v>
      </c>
      <c r="C21" s="4">
        <v>1736.1875343008242</v>
      </c>
      <c r="D21" s="5">
        <v>1758.3712661661</v>
      </c>
      <c r="E21" s="5">
        <v>1792.0863795720459</v>
      </c>
      <c r="F21" s="5">
        <v>1458.8205390000001</v>
      </c>
      <c r="G21" s="5">
        <v>1382.0550774687335</v>
      </c>
      <c r="H21" s="5">
        <v>1612</v>
      </c>
      <c r="I21" s="5">
        <v>1156.0666999999999</v>
      </c>
      <c r="J21" s="5">
        <v>1291.3747049999997</v>
      </c>
      <c r="K21" s="6">
        <v>1107.74981</v>
      </c>
    </row>
    <row r="22" spans="1:11">
      <c r="A22" s="3" t="s">
        <v>26</v>
      </c>
      <c r="B22" s="112">
        <f>[1]Totalt!G477</f>
        <v>1675.088</v>
      </c>
      <c r="C22" s="4">
        <v>1790.1908701842046</v>
      </c>
      <c r="D22" s="5">
        <v>2111.1210444311241</v>
      </c>
      <c r="E22" s="5">
        <v>3305.9884631072509</v>
      </c>
      <c r="F22" s="5">
        <v>2451.8697420165117</v>
      </c>
      <c r="G22" s="5">
        <v>1675.8140365034592</v>
      </c>
      <c r="H22" s="5">
        <v>2049.114212873837</v>
      </c>
      <c r="I22" s="5">
        <v>1721.6433511548271</v>
      </c>
      <c r="J22" s="5">
        <v>1867.3924365878113</v>
      </c>
      <c r="K22" s="6">
        <v>2742.6258195836335</v>
      </c>
    </row>
    <row r="23" spans="1:11" ht="17.25">
      <c r="A23" s="3" t="s">
        <v>27</v>
      </c>
      <c r="B23" s="112">
        <f>[1]Totalt!D477+[1]Totalt!E477+[1]Totalt!F477</f>
        <v>1239.8003847</v>
      </c>
      <c r="C23" s="4">
        <v>1850.1618853470659</v>
      </c>
      <c r="D23" s="5">
        <v>2068.8706001072387</v>
      </c>
      <c r="E23" s="5">
        <v>4558.0694154630955</v>
      </c>
      <c r="F23" s="5">
        <v>3836.716392178595</v>
      </c>
      <c r="G23" s="5">
        <v>1269.8037483988528</v>
      </c>
      <c r="H23" s="5">
        <v>1686.4408688091753</v>
      </c>
      <c r="I23" s="5">
        <v>2701.8956247377137</v>
      </c>
      <c r="J23" s="5">
        <v>2304.0838577850745</v>
      </c>
      <c r="K23" s="6">
        <v>3209.8405354312617</v>
      </c>
    </row>
    <row r="24" spans="1:11">
      <c r="A24" s="3" t="s">
        <v>28</v>
      </c>
      <c r="B24" s="112">
        <f>[1]Totalt!C477</f>
        <v>1708.2693099999999</v>
      </c>
      <c r="C24" s="4">
        <v>1242.3651922285537</v>
      </c>
      <c r="D24" s="5">
        <v>1347.6425746928876</v>
      </c>
      <c r="E24" s="5">
        <v>1606.0962613998297</v>
      </c>
      <c r="F24" s="5">
        <v>1443.7285173129358</v>
      </c>
      <c r="G24" s="5">
        <v>1449.3792809004606</v>
      </c>
      <c r="H24" s="5">
        <v>1803.0257275033955</v>
      </c>
      <c r="I24" s="5">
        <v>1947.3608102504072</v>
      </c>
      <c r="J24" s="5">
        <v>1905.537335712693</v>
      </c>
      <c r="K24" s="6">
        <v>2410.9544915612514</v>
      </c>
    </row>
    <row r="25" spans="1:11">
      <c r="A25" s="6" t="s">
        <v>29</v>
      </c>
      <c r="B25" s="112">
        <f>[1]Totalt!H477</f>
        <v>96.690328999999991</v>
      </c>
      <c r="C25" s="4">
        <v>131.92000000000002</v>
      </c>
      <c r="D25" s="5">
        <v>171.75908035336315</v>
      </c>
      <c r="E25" s="5">
        <v>325.0745209771494</v>
      </c>
      <c r="F25" s="5">
        <v>498.12006411600782</v>
      </c>
      <c r="G25" s="5">
        <v>228.98450103823399</v>
      </c>
      <c r="H25" s="5">
        <v>323.87273479925238</v>
      </c>
      <c r="I25" s="5">
        <v>265.38607776231697</v>
      </c>
      <c r="J25" s="5">
        <v>360.27871455445899</v>
      </c>
      <c r="K25" s="6">
        <v>435.84375553259201</v>
      </c>
    </row>
    <row r="26" spans="1:11">
      <c r="A26" s="7" t="s">
        <v>30</v>
      </c>
      <c r="B26" s="112">
        <f>[1]Totalt!AB477</f>
        <v>5088.785818999997</v>
      </c>
      <c r="C26" s="8">
        <v>5166.8799999999974</v>
      </c>
      <c r="D26" s="9">
        <v>3898.9579119959885</v>
      </c>
      <c r="E26" s="9"/>
      <c r="F26" s="9"/>
      <c r="G26" s="9"/>
      <c r="H26" s="9"/>
      <c r="I26" s="9"/>
      <c r="J26" s="9"/>
      <c r="K26" s="10"/>
    </row>
    <row r="27" spans="1:11" ht="17.25">
      <c r="A27" s="11" t="s">
        <v>31</v>
      </c>
      <c r="B27" s="12">
        <f>SUM(B3:B26)-B18</f>
        <v>56766.783990399999</v>
      </c>
      <c r="C27" s="13">
        <f>SUM(C3:C26)-C18</f>
        <v>57434.492795885155</v>
      </c>
      <c r="D27" s="14">
        <v>53428.880471128745</v>
      </c>
      <c r="E27" s="14">
        <v>63710.606430940774</v>
      </c>
      <c r="F27" s="14">
        <v>57815.527267617595</v>
      </c>
      <c r="G27" s="14">
        <v>52468.106993276779</v>
      </c>
      <c r="H27" s="14">
        <v>51405.590308990853</v>
      </c>
      <c r="I27" s="14">
        <v>51865.947594325058</v>
      </c>
      <c r="J27" s="14">
        <v>53544.594748077739</v>
      </c>
      <c r="K27" s="15">
        <v>50927.563482077363</v>
      </c>
    </row>
    <row r="28" spans="1:11">
      <c r="A28" s="16" t="s">
        <v>32</v>
      </c>
      <c r="B28" s="110">
        <f>[1]Totalt!AP477-[1]Totalt!AQ477</f>
        <v>48880.996426999991</v>
      </c>
      <c r="C28" s="110">
        <v>49990.84</v>
      </c>
      <c r="D28" s="14">
        <v>48079.541329865999</v>
      </c>
      <c r="E28" s="5">
        <v>61171.912360500013</v>
      </c>
      <c r="F28" s="5">
        <v>50825.087031000003</v>
      </c>
      <c r="G28" s="5">
        <v>47758.588479000064</v>
      </c>
      <c r="H28" s="5">
        <v>47432.403500000044</v>
      </c>
      <c r="I28" s="5">
        <v>46735.900920000051</v>
      </c>
      <c r="J28" s="5">
        <v>49149.252615497942</v>
      </c>
      <c r="K28" s="6">
        <v>46311.931681159156</v>
      </c>
    </row>
    <row r="29" spans="1:11">
      <c r="A29" s="17" t="s">
        <v>33</v>
      </c>
      <c r="B29" s="18">
        <f>B28/(B27-B26)</f>
        <v>0.94587635273480952</v>
      </c>
      <c r="C29" s="19">
        <f>C28/(C27-C26)</f>
        <v>0.95644008451703377</v>
      </c>
      <c r="D29" s="20">
        <v>0.97071707052367839</v>
      </c>
      <c r="E29" s="21">
        <v>0.96015272475560909</v>
      </c>
      <c r="F29" s="21">
        <v>0.87909060823297325</v>
      </c>
      <c r="G29" s="21">
        <v>0.91024035773045542</v>
      </c>
      <c r="H29" s="21">
        <v>0.92270905197063946</v>
      </c>
      <c r="I29" s="21">
        <v>0.90109027382570539</v>
      </c>
      <c r="J29" s="21">
        <v>0.91791249605568093</v>
      </c>
      <c r="K29" s="22">
        <v>0.90936868985411878</v>
      </c>
    </row>
    <row r="30" spans="1:11">
      <c r="B30" s="23"/>
      <c r="C30" s="24"/>
      <c r="D30" s="24"/>
    </row>
    <row r="33" spans="1:5">
      <c r="A33" s="25"/>
      <c r="B33" s="25"/>
      <c r="C33" s="25"/>
      <c r="D33" s="25"/>
      <c r="E33" s="25"/>
    </row>
    <row r="34" spans="1:5">
      <c r="A34" s="25"/>
      <c r="B34" s="25"/>
      <c r="C34" s="25"/>
      <c r="D34" s="25"/>
      <c r="E34" s="25"/>
    </row>
    <row r="35" spans="1:5">
      <c r="A35" s="26"/>
      <c r="B35" s="25"/>
      <c r="C35" s="25"/>
      <c r="D35" s="25"/>
      <c r="E35" s="25"/>
    </row>
    <row r="36" spans="1:5">
      <c r="A36" s="26"/>
      <c r="B36" s="25"/>
      <c r="C36" s="25"/>
      <c r="D36" s="25"/>
      <c r="E36" s="25"/>
    </row>
    <row r="37" spans="1:5">
      <c r="A37" s="25"/>
      <c r="B37" s="25"/>
      <c r="C37" s="25"/>
      <c r="D37" s="25"/>
      <c r="E37" s="25"/>
    </row>
    <row r="38" spans="1:5">
      <c r="A38" s="25"/>
      <c r="B38" s="25"/>
      <c r="C38" s="25"/>
      <c r="D38" s="25"/>
      <c r="E38" s="25"/>
    </row>
    <row r="39" spans="1:5">
      <c r="A39" s="25"/>
      <c r="B39" s="25"/>
      <c r="C39" s="25"/>
      <c r="D39" s="25"/>
      <c r="E39" s="25"/>
    </row>
    <row r="40" spans="1:5">
      <c r="A40" s="25"/>
      <c r="B40" s="25"/>
      <c r="C40" s="25"/>
      <c r="D40" s="25"/>
      <c r="E40" s="25"/>
    </row>
    <row r="41" spans="1:5">
      <c r="A41" s="25"/>
      <c r="B41" s="25"/>
      <c r="C41" s="25"/>
      <c r="D41" s="25"/>
      <c r="E41" s="25"/>
    </row>
    <row r="42" spans="1:5">
      <c r="A42" s="25"/>
      <c r="B42" s="25"/>
      <c r="C42" s="25"/>
      <c r="D42" s="25"/>
      <c r="E42" s="25"/>
    </row>
    <row r="43" spans="1:5">
      <c r="A43" s="25"/>
      <c r="B43" s="25"/>
      <c r="C43" s="25"/>
      <c r="D43" s="25"/>
      <c r="E43" s="25"/>
    </row>
    <row r="44" spans="1:5">
      <c r="A44" s="25"/>
      <c r="B44" s="25"/>
      <c r="C44" s="25"/>
      <c r="D44" s="25"/>
      <c r="E44" s="25"/>
    </row>
    <row r="45" spans="1:5">
      <c r="A45" s="25"/>
      <c r="B45" s="25"/>
      <c r="C45" s="25"/>
      <c r="D45" s="25"/>
      <c r="E45" s="25"/>
    </row>
    <row r="46" spans="1:5">
      <c r="A46" s="25"/>
      <c r="B46" s="25"/>
      <c r="C46" s="25"/>
      <c r="D46" s="25"/>
      <c r="E46" s="25"/>
    </row>
    <row r="47" spans="1:5">
      <c r="A47" s="25"/>
      <c r="B47" s="25"/>
      <c r="C47" s="25"/>
      <c r="D47" s="25"/>
      <c r="E47" s="25"/>
    </row>
    <row r="48" spans="1:5">
      <c r="A48" s="25"/>
      <c r="B48" s="25"/>
      <c r="C48" s="25"/>
      <c r="D48" s="25"/>
      <c r="E48" s="25"/>
    </row>
    <row r="49" spans="1:5">
      <c r="A49" s="25"/>
      <c r="B49" s="25"/>
      <c r="C49" s="25"/>
      <c r="D49" s="25"/>
      <c r="E49" s="25"/>
    </row>
    <row r="50" spans="1:5">
      <c r="A50" s="25"/>
      <c r="B50" s="25"/>
      <c r="C50" s="25"/>
      <c r="D50" s="25"/>
      <c r="E50" s="25"/>
    </row>
    <row r="51" spans="1:5">
      <c r="A51" s="25"/>
      <c r="B51" s="25"/>
      <c r="C51" s="25"/>
      <c r="D51" s="25"/>
      <c r="E51" s="25"/>
    </row>
  </sheetData>
  <mergeCells count="1">
    <mergeCell ref="A1:J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AW462"/>
  <sheetViews>
    <sheetView workbookViewId="0">
      <pane xSplit="2" ySplit="5" topLeftCell="C6" activePane="bottomRight" state="frozen"/>
      <selection pane="topRight" activeCell="C1" sqref="C1"/>
      <selection pane="bottomLeft" activeCell="A5" sqref="A5"/>
      <selection pane="bottomRight" activeCell="D9" sqref="D9"/>
    </sheetView>
  </sheetViews>
  <sheetFormatPr defaultRowHeight="12.75"/>
  <cols>
    <col min="1" max="1" width="26.28515625" style="30" bestFit="1" customWidth="1"/>
    <col min="2" max="2" width="22.28515625" style="30" bestFit="1" customWidth="1"/>
    <col min="3" max="3" width="14.140625" style="30" bestFit="1" customWidth="1"/>
    <col min="4" max="4" width="20.140625" style="30" bestFit="1" customWidth="1"/>
    <col min="5" max="5" width="29.28515625" style="30" bestFit="1" customWidth="1"/>
    <col min="6" max="6" width="21.85546875" style="30" bestFit="1" customWidth="1"/>
    <col min="7" max="7" width="15.28515625" style="30" bestFit="1" customWidth="1"/>
    <col min="8" max="8" width="26.140625" style="30" bestFit="1" customWidth="1"/>
    <col min="9" max="9" width="11" style="30" bestFit="1" customWidth="1"/>
    <col min="10" max="10" width="20" style="30" customWidth="1"/>
    <col min="11" max="11" width="18.85546875" style="30" bestFit="1" customWidth="1"/>
    <col min="12" max="12" width="29.42578125" style="30" bestFit="1" customWidth="1"/>
    <col min="13" max="13" width="17.5703125" style="30" bestFit="1" customWidth="1"/>
    <col min="14" max="14" width="32.140625" style="30" bestFit="1" customWidth="1"/>
    <col min="15" max="15" width="22.42578125" style="30" bestFit="1" customWidth="1"/>
    <col min="16" max="16" width="16.28515625" style="30" bestFit="1" customWidth="1"/>
    <col min="17" max="17" width="18" style="30" bestFit="1" customWidth="1"/>
    <col min="18" max="18" width="16" style="30" bestFit="1" customWidth="1"/>
    <col min="19" max="19" width="12.7109375" style="30" bestFit="1" customWidth="1"/>
    <col min="20" max="20" width="19.42578125" style="30" bestFit="1" customWidth="1"/>
    <col min="21" max="21" width="13.7109375" style="30" bestFit="1" customWidth="1"/>
    <col min="22" max="22" width="31" style="30" bestFit="1" customWidth="1"/>
    <col min="23" max="23" width="22.85546875" style="30" customWidth="1"/>
    <col min="24" max="24" width="21.140625" style="30" customWidth="1"/>
    <col min="25" max="25" width="21" style="30" bestFit="1" customWidth="1"/>
    <col min="26" max="27" width="36.5703125" style="30" bestFit="1" customWidth="1"/>
    <col min="28" max="28" width="33.5703125" style="30" bestFit="1" customWidth="1"/>
    <col min="29" max="29" width="32" style="30" bestFit="1" customWidth="1"/>
    <col min="30" max="30" width="28.5703125" style="30" bestFit="1" customWidth="1"/>
    <col min="31" max="34" width="22.42578125" style="30" customWidth="1"/>
    <col min="35" max="35" width="10.140625" style="30" bestFit="1" customWidth="1"/>
    <col min="36" max="36" width="13.140625" style="30" customWidth="1"/>
    <col min="37" max="37" width="14.85546875" style="35" customWidth="1"/>
    <col min="38" max="38" width="10.5703125" style="35" customWidth="1"/>
    <col min="39" max="41" width="9.140625" style="30"/>
    <col min="42" max="43" width="11" style="30" customWidth="1"/>
    <col min="44" max="44" width="9.140625" style="30"/>
    <col min="45" max="45" width="0" style="30" hidden="1" customWidth="1"/>
    <col min="46" max="16384" width="9.140625" style="30"/>
  </cols>
  <sheetData>
    <row r="1" spans="1:47" ht="38.25" customHeight="1">
      <c r="A1" s="65" t="s">
        <v>693</v>
      </c>
      <c r="B1" s="65"/>
      <c r="C1" s="65"/>
      <c r="D1" s="65"/>
      <c r="E1" s="65"/>
    </row>
    <row r="2" spans="1:47">
      <c r="A2" s="65"/>
      <c r="B2" s="65"/>
      <c r="C2" s="65"/>
      <c r="D2" s="65"/>
      <c r="E2" s="65"/>
    </row>
    <row r="3" spans="1:47" ht="66" customHeight="1">
      <c r="A3" s="27" t="s">
        <v>681</v>
      </c>
      <c r="B3" s="27" t="s">
        <v>34</v>
      </c>
      <c r="C3" s="27" t="s">
        <v>28</v>
      </c>
      <c r="D3" s="27" t="s">
        <v>35</v>
      </c>
      <c r="E3" s="27" t="s">
        <v>36</v>
      </c>
      <c r="F3" s="27" t="s">
        <v>37</v>
      </c>
      <c r="G3" s="27" t="s">
        <v>26</v>
      </c>
      <c r="H3" s="27" t="s">
        <v>38</v>
      </c>
      <c r="I3" s="27" t="s">
        <v>9</v>
      </c>
      <c r="J3" s="27" t="s">
        <v>39</v>
      </c>
      <c r="K3" s="27" t="s">
        <v>11</v>
      </c>
      <c r="L3" s="27" t="s">
        <v>40</v>
      </c>
      <c r="M3" s="27" t="s">
        <v>41</v>
      </c>
      <c r="N3" s="27" t="s">
        <v>42</v>
      </c>
      <c r="O3" s="27" t="s">
        <v>43</v>
      </c>
      <c r="P3" s="27" t="s">
        <v>44</v>
      </c>
      <c r="Q3" s="27" t="s">
        <v>45</v>
      </c>
      <c r="R3" s="27" t="s">
        <v>46</v>
      </c>
      <c r="S3" s="27" t="s">
        <v>47</v>
      </c>
      <c r="T3" s="27" t="s">
        <v>48</v>
      </c>
      <c r="U3" s="27" t="s">
        <v>16</v>
      </c>
      <c r="V3" s="27" t="s">
        <v>17</v>
      </c>
      <c r="W3" s="27" t="s">
        <v>49</v>
      </c>
      <c r="X3" s="27" t="s">
        <v>50</v>
      </c>
      <c r="Y3" s="27" t="s">
        <v>51</v>
      </c>
      <c r="Z3" s="27" t="s">
        <v>52</v>
      </c>
      <c r="AA3" s="27" t="s">
        <v>53</v>
      </c>
      <c r="AB3" s="27" t="s">
        <v>30</v>
      </c>
      <c r="AC3" s="27" t="s">
        <v>54</v>
      </c>
      <c r="AD3" s="27" t="s">
        <v>19</v>
      </c>
      <c r="AE3" s="28" t="s">
        <v>55</v>
      </c>
      <c r="AF3" s="29" t="s">
        <v>56</v>
      </c>
      <c r="AG3" s="29"/>
      <c r="AH3" s="27" t="s">
        <v>57</v>
      </c>
      <c r="AJ3" s="31" t="s">
        <v>58</v>
      </c>
      <c r="AK3" s="31" t="s">
        <v>59</v>
      </c>
      <c r="AL3" s="31" t="s">
        <v>60</v>
      </c>
      <c r="AM3" s="30" t="s">
        <v>61</v>
      </c>
      <c r="AN3" s="32" t="s">
        <v>62</v>
      </c>
      <c r="AO3" s="32" t="s">
        <v>63</v>
      </c>
      <c r="AP3" s="33" t="s">
        <v>64</v>
      </c>
      <c r="AQ3" s="34" t="s">
        <v>65</v>
      </c>
      <c r="AR3" s="34" t="s">
        <v>66</v>
      </c>
      <c r="AS3" s="32" t="s">
        <v>67</v>
      </c>
      <c r="AT3" s="32"/>
      <c r="AU3" s="32" t="s">
        <v>68</v>
      </c>
    </row>
    <row r="4" spans="1:47" ht="15">
      <c r="A4" t="s">
        <v>200</v>
      </c>
      <c r="B4" t="s">
        <v>201</v>
      </c>
      <c r="C4" s="30">
        <f>VLOOKUP($B4,'[1]Tillförd energi'!$B$2:$AS$506,MATCH(C$3,'[1]Tillförd energi'!$B$1:$AQ$1,0),FALSE)</f>
        <v>0</v>
      </c>
      <c r="D4" s="30">
        <f>VLOOKUP($B4,'[1]Tillförd energi'!$B$2:$AS$506,MATCH(D$3,'[1]Tillförd energi'!$B$1:$AQ$1,0),FALSE)</f>
        <v>1.1559999999999999</v>
      </c>
      <c r="E4" s="30">
        <f>VLOOKUP($B4,'[1]Tillförd energi'!$B$2:$AS$506,MATCH(E$3,'[1]Tillförd energi'!$B$1:$AQ$1,0),FALSE)</f>
        <v>0</v>
      </c>
      <c r="F4" s="30">
        <f>VLOOKUP($B4,'[1]Tillförd energi'!$B$2:$AS$506,MATCH(F$3,'[1]Tillförd energi'!$B$1:$AQ$1,0),FALSE)</f>
        <v>0</v>
      </c>
      <c r="G4" s="30">
        <f>VLOOKUP($B4,'[1]Tillförd energi'!$B$2:$AS$506,MATCH(G$3,'[1]Tillförd energi'!$B$1:$AQ$1,0),FALSE)</f>
        <v>0</v>
      </c>
      <c r="H4" s="30">
        <f>VLOOKUP($B4,'[1]Tillförd energi'!$B$2:$AS$506,MATCH(H$3,'[1]Tillförd energi'!$B$1:$AQ$1,0),FALSE)</f>
        <v>0</v>
      </c>
      <c r="I4" s="30">
        <f>VLOOKUP($B4,'[1]Tillförd energi'!$B$2:$AS$506,MATCH(I$3,'[1]Tillförd energi'!$B$1:$AQ$1,0),FALSE)</f>
        <v>0</v>
      </c>
      <c r="J4" s="30">
        <f>VLOOKUP($B4,'[1]Tillförd energi'!$B$2:$AS$506,MATCH(J$3,'[1]Tillförd energi'!$B$1:$AQ$1,0),FALSE)</f>
        <v>0</v>
      </c>
      <c r="K4" s="30">
        <f>VLOOKUP($B4,'[1]Tillförd energi'!$B$2:$AS$506,MATCH(K$3,'[1]Tillförd energi'!$B$1:$AQ$1,0),FALSE)</f>
        <v>0</v>
      </c>
      <c r="L4" s="30">
        <f>VLOOKUP($B4,'[1]Tillförd energi'!$B$2:$AS$506,MATCH(L$3,'[1]Tillförd energi'!$B$1:$AQ$1,0),FALSE)</f>
        <v>6.2149999999999999</v>
      </c>
      <c r="M4" s="30">
        <f>VLOOKUP($B4,'[1]Tillförd energi'!$B$2:$AS$506,MATCH(M$3,'[1]Tillförd energi'!$B$1:$AQ$1,0),FALSE)</f>
        <v>0</v>
      </c>
      <c r="N4" s="30">
        <f>VLOOKUP($B4,'[1]Tillförd energi'!$B$2:$AS$506,MATCH(N$3,'[1]Tillförd energi'!$B$1:$AQ$1,0),FALSE)</f>
        <v>0</v>
      </c>
      <c r="O4" s="30">
        <f>VLOOKUP($B4,'[1]Tillförd energi'!$B$2:$AS$506,MATCH(O$3,'[1]Tillförd energi'!$B$1:$AQ$1,0),FALSE)</f>
        <v>0</v>
      </c>
      <c r="P4" s="30">
        <f>VLOOKUP($B4,'[1]Tillförd energi'!$B$2:$AS$506,MATCH(P$3,'[1]Tillförd energi'!$B$1:$AQ$1,0),FALSE)</f>
        <v>12.309699999999999</v>
      </c>
      <c r="Q4" s="30">
        <f>VLOOKUP($B4,'[1]Tillförd energi'!$B$2:$AS$506,MATCH(Q$3,'[1]Tillförd energi'!$B$1:$AQ$1,0),FALSE)</f>
        <v>0</v>
      </c>
      <c r="R4" s="30">
        <f>VLOOKUP($B4,'[1]Tillförd energi'!$B$2:$AS$506,MATCH(R$3,'[1]Tillförd energi'!$B$1:$AQ$1,0),FALSE)</f>
        <v>0</v>
      </c>
      <c r="S4" s="30">
        <f>VLOOKUP($B4,'[1]Tillförd energi'!$B$2:$AS$506,MATCH(S$3,'[1]Tillförd energi'!$B$1:$AQ$1,0),FALSE)</f>
        <v>0</v>
      </c>
      <c r="T4" s="30">
        <f>VLOOKUP($B4,'[1]Tillförd energi'!$B$2:$AS$506,MATCH(T$3,'[1]Tillförd energi'!$B$1:$AQ$1,0),FALSE)</f>
        <v>0</v>
      </c>
      <c r="U4" s="30">
        <f>VLOOKUP($B4,'[1]Tillförd energi'!$B$2:$AS$506,MATCH(U$3,'[1]Tillförd energi'!$B$1:$AQ$1,0),FALSE)</f>
        <v>0</v>
      </c>
      <c r="V4" s="30">
        <f>VLOOKUP($B4,'[1]Tillförd energi'!$B$2:$AS$506,MATCH(V$3,'[1]Tillförd energi'!$B$1:$AQ$1,0),FALSE)</f>
        <v>0</v>
      </c>
      <c r="W4" s="30">
        <f>VLOOKUP($B4,'[1]Tillförd energi'!$B$2:$AS$506,MATCH(W$3,'[1]Tillförd energi'!$B$1:$AQ$1,0),FALSE)</f>
        <v>0</v>
      </c>
      <c r="X4" s="30">
        <f>VLOOKUP($B4,'[1]Tillförd energi'!$B$2:$AS$506,MATCH(X$3,'[1]Tillförd energi'!$B$1:$AQ$1,0),FALSE)</f>
        <v>0</v>
      </c>
      <c r="Y4" s="30">
        <f>VLOOKUP($B4,'[1]Tillförd energi'!$B$2:$AS$506,MATCH(Y$3,'[1]Tillförd energi'!$B$1:$AQ$1,0),FALSE)</f>
        <v>0</v>
      </c>
      <c r="Z4" s="30">
        <f>VLOOKUP($B4,'[1]Tillförd energi'!$B$2:$AS$506,MATCH(Z$3,'[1]Tillförd energi'!$B$1:$AQ$1,0),FALSE)</f>
        <v>0</v>
      </c>
      <c r="AA4" s="30">
        <f>VLOOKUP($B4,'[1]Tillförd energi'!$B$2:$AS$506,MATCH(AA$3,'[1]Tillförd energi'!$B$1:$AQ$1,0),FALSE)</f>
        <v>0</v>
      </c>
      <c r="AB4" s="30">
        <f>VLOOKUP($B4,'[1]Tillförd energi'!$B$2:$AS$506,MATCH(AB$3,'[1]Tillförd energi'!$B$1:$AQ$1,0),FALSE)</f>
        <v>1.26</v>
      </c>
      <c r="AC4" s="30">
        <f>VLOOKUP($B4,'[1]Tillförd energi'!$B$2:$AS$506,MATCH(AC$3,'[1]Tillförd energi'!$B$1:$AQ$1,0),FALSE)</f>
        <v>0</v>
      </c>
      <c r="AD4" s="30">
        <f>VLOOKUP($B4,'[1]Tillförd energi'!$B$2:$AS$506,MATCH(AD$3,'[1]Tillförd energi'!$B$1:$AQ$1,0),FALSE)</f>
        <v>0</v>
      </c>
      <c r="AF4" s="30">
        <f>VLOOKUP($B4,'[1]Tillförd energi'!$B$2:$AS$506,MATCH(AF$3,'[1]Tillförd energi'!$B$1:$AQ$1,0),FALSE)</f>
        <v>0.36699999999999999</v>
      </c>
      <c r="AH4" s="30">
        <f>IFERROR(VLOOKUP(B4,[1]Miljö!$B$1:$S$476,9,FALSE)/1,0)</f>
        <v>0</v>
      </c>
      <c r="AJ4" s="35">
        <f>IFERROR(VLOOKUP($B4,[1]Miljö!$B$1:$S$500,MATCH("hjälpel exklusive kraftvärme (GWh)",[1]Miljö!$B$1:$V$1,0),FALSE)/1,"")</f>
        <v>0.36699999999999999</v>
      </c>
      <c r="AK4" s="35">
        <f t="shared" ref="AK4:AK67" si="0">IF(ISERROR(1/AJ4),
IF(ISERROR(0.03*AP4),0,0.03*AP4),
AJ4)</f>
        <v>0.36699999999999999</v>
      </c>
      <c r="AL4" s="35">
        <f>VLOOKUP($B4,'[1]Slutlig allokering'!$B$2:$AL$462,MATCH("Hjälpel kraftvärme",'[1]Slutlig allokering'!$B$2:$AL$2,0),FALSE)</f>
        <v>0</v>
      </c>
      <c r="AN4" s="30">
        <f t="shared" ref="AN4:AN67" si="1">SUM(C4:AF4)</f>
        <v>21.307700000000001</v>
      </c>
      <c r="AO4" s="30">
        <f t="shared" ref="AO4:AO67" si="2">AN4+AH4</f>
        <v>21.307700000000001</v>
      </c>
      <c r="AP4" s="30">
        <f>IF(ISERROR(1/VLOOKUP($B4,[1]Leveranser!$B$1:$S$500,MATCH("såld värme (gwh)",[1]Leveranser!$B$1:$S$1,0),FALSE)),"",VLOOKUP($B4,[1]Leveranser!$B$1:$S$500,MATCH("såld värme (gwh)",[1]Leveranser!$B$1:$S$1,0),FALSE))</f>
        <v>16.774000000000001</v>
      </c>
      <c r="AQ4" s="30">
        <f>VLOOKUP($B4,[1]Leveranser!$B$1:$Y$500,MATCH("Totalt såld fjärrvärme till andra fjärrvärmeföretag",[1]Leveranser!$B$1:$AA$1,0),FALSE)</f>
        <v>0</v>
      </c>
      <c r="AR4" s="30">
        <f>IF(ISERROR(1/VLOOKUP($B4,[1]Miljö!$B$1:$S$500,MATCH("Såld mängd produktionsspecifik fjärrvärme (GWh)",[1]Miljö!$B$1:$R$1,0),FALSE)),0,VLOOKUP($B4,[1]Miljö!$B$1:$S$500,MATCH("Såld mängd produktionsspecifik fjärrvärme (GWh)",[1]Miljö!$B$1:$R$1,0),FALSE))</f>
        <v>0</v>
      </c>
      <c r="AS4" s="36">
        <f t="shared" ref="AS4:AS67" si="3">IF(ISERROR(AP4/AO4),"",AP4/AO4)</f>
        <v>0.78722715262557674</v>
      </c>
      <c r="AU4" s="30" t="str">
        <f>VLOOKUP($B4,'[1]Miljövärden urval för publ'!$B$2:$I$486,7,FALSE)</f>
        <v>Ja</v>
      </c>
    </row>
    <row r="5" spans="1:47" ht="15">
      <c r="A5" t="s">
        <v>203</v>
      </c>
      <c r="B5" t="s">
        <v>204</v>
      </c>
      <c r="C5" s="30">
        <f>VLOOKUP($B5,'[1]Tillförd energi'!$B$2:$AS$506,MATCH(C$3,'[1]Tillförd energi'!$B$1:$AQ$1,0),FALSE)</f>
        <v>0</v>
      </c>
      <c r="D5" s="30">
        <f>VLOOKUP($B5,'[1]Tillförd energi'!$B$2:$AS$506,MATCH(D$3,'[1]Tillförd energi'!$B$1:$AQ$1,0),FALSE)</f>
        <v>0</v>
      </c>
      <c r="E5" s="30">
        <f>VLOOKUP($B5,'[1]Tillförd energi'!$B$2:$AS$506,MATCH(E$3,'[1]Tillförd energi'!$B$1:$AQ$1,0),FALSE)</f>
        <v>0</v>
      </c>
      <c r="F5" s="30">
        <f>VLOOKUP($B5,'[1]Tillförd energi'!$B$2:$AS$506,MATCH(F$3,'[1]Tillförd energi'!$B$1:$AQ$1,0),FALSE)</f>
        <v>0</v>
      </c>
      <c r="G5" s="30">
        <f>VLOOKUP($B5,'[1]Tillförd energi'!$B$2:$AS$506,MATCH(G$3,'[1]Tillförd energi'!$B$1:$AQ$1,0),FALSE)</f>
        <v>0</v>
      </c>
      <c r="H5" s="30">
        <f>VLOOKUP($B5,'[1]Tillförd energi'!$B$2:$AS$506,MATCH(H$3,'[1]Tillförd energi'!$B$1:$AQ$1,0),FALSE)</f>
        <v>0</v>
      </c>
      <c r="I5" s="30">
        <f>VLOOKUP($B5,'[1]Tillförd energi'!$B$2:$AS$506,MATCH(I$3,'[1]Tillförd energi'!$B$1:$AQ$1,0),FALSE)</f>
        <v>0</v>
      </c>
      <c r="J5" s="30">
        <f>VLOOKUP($B5,'[1]Tillförd energi'!$B$2:$AS$506,MATCH(J$3,'[1]Tillförd energi'!$B$1:$AQ$1,0),FALSE)</f>
        <v>0</v>
      </c>
      <c r="K5" s="30">
        <f>VLOOKUP($B5,'[1]Tillförd energi'!$B$2:$AS$506,MATCH(K$3,'[1]Tillförd energi'!$B$1:$AQ$1,0),FALSE)</f>
        <v>0</v>
      </c>
      <c r="L5" s="30">
        <f>VLOOKUP($B5,'[1]Tillförd energi'!$B$2:$AS$506,MATCH(L$3,'[1]Tillförd energi'!$B$1:$AQ$1,0),FALSE)</f>
        <v>0</v>
      </c>
      <c r="M5" s="30">
        <f>VLOOKUP($B5,'[1]Tillförd energi'!$B$2:$AS$506,MATCH(M$3,'[1]Tillförd energi'!$B$1:$AQ$1,0),FALSE)</f>
        <v>0</v>
      </c>
      <c r="N5" s="30">
        <f>VLOOKUP($B5,'[1]Tillförd energi'!$B$2:$AS$506,MATCH(N$3,'[1]Tillförd energi'!$B$1:$AQ$1,0),FALSE)</f>
        <v>0</v>
      </c>
      <c r="O5" s="30">
        <f>VLOOKUP($B5,'[1]Tillförd energi'!$B$2:$AS$506,MATCH(O$3,'[1]Tillförd energi'!$B$1:$AQ$1,0),FALSE)</f>
        <v>0</v>
      </c>
      <c r="P5" s="30">
        <f>VLOOKUP($B5,'[1]Tillförd energi'!$B$2:$AS$506,MATCH(P$3,'[1]Tillförd energi'!$B$1:$AQ$1,0),FALSE)</f>
        <v>0</v>
      </c>
      <c r="Q5" s="30">
        <f>VLOOKUP($B5,'[1]Tillförd energi'!$B$2:$AS$506,MATCH(Q$3,'[1]Tillförd energi'!$B$1:$AQ$1,0),FALSE)</f>
        <v>0</v>
      </c>
      <c r="R5" s="30">
        <f>VLOOKUP($B5,'[1]Tillförd energi'!$B$2:$AS$506,MATCH(R$3,'[1]Tillförd energi'!$B$1:$AQ$1,0),FALSE)</f>
        <v>0</v>
      </c>
      <c r="S5" s="30">
        <f>VLOOKUP($B5,'[1]Tillförd energi'!$B$2:$AS$506,MATCH(S$3,'[1]Tillförd energi'!$B$1:$AQ$1,0),FALSE)</f>
        <v>0</v>
      </c>
      <c r="T5" s="30">
        <f>VLOOKUP($B5,'[1]Tillförd energi'!$B$2:$AS$506,MATCH(T$3,'[1]Tillförd energi'!$B$1:$AQ$1,0),FALSE)</f>
        <v>0</v>
      </c>
      <c r="U5" s="30">
        <f>VLOOKUP($B5,'[1]Tillförd energi'!$B$2:$AS$506,MATCH(U$3,'[1]Tillförd energi'!$B$1:$AQ$1,0),FALSE)</f>
        <v>0</v>
      </c>
      <c r="V5" s="30">
        <f>VLOOKUP($B5,'[1]Tillförd energi'!$B$2:$AS$506,MATCH(V$3,'[1]Tillförd energi'!$B$1:$AQ$1,0),FALSE)</f>
        <v>0</v>
      </c>
      <c r="W5" s="30">
        <f>VLOOKUP($B5,'[1]Tillförd energi'!$B$2:$AS$506,MATCH(W$3,'[1]Tillförd energi'!$B$1:$AQ$1,0),FALSE)</f>
        <v>0</v>
      </c>
      <c r="X5" s="30">
        <f>VLOOKUP($B5,'[1]Tillförd energi'!$B$2:$AS$506,MATCH(X$3,'[1]Tillförd energi'!$B$1:$AQ$1,0),FALSE)</f>
        <v>0</v>
      </c>
      <c r="Y5" s="30">
        <f>VLOOKUP($B5,'[1]Tillförd energi'!$B$2:$AS$506,MATCH(Y$3,'[1]Tillförd energi'!$B$1:$AQ$1,0),FALSE)</f>
        <v>0</v>
      </c>
      <c r="Z5" s="30">
        <f>VLOOKUP($B5,'[1]Tillförd energi'!$B$2:$AS$506,MATCH(Z$3,'[1]Tillförd energi'!$B$1:$AQ$1,0),FALSE)</f>
        <v>0</v>
      </c>
      <c r="AA5" s="30">
        <f>VLOOKUP($B5,'[1]Tillförd energi'!$B$2:$AS$506,MATCH(AA$3,'[1]Tillförd energi'!$B$1:$AQ$1,0),FALSE)</f>
        <v>0</v>
      </c>
      <c r="AB5" s="30">
        <f>VLOOKUP($B5,'[1]Tillförd energi'!$B$2:$AS$506,MATCH(AB$3,'[1]Tillförd energi'!$B$1:$AQ$1,0),FALSE)</f>
        <v>0</v>
      </c>
      <c r="AC5" s="30">
        <f>VLOOKUP($B5,'[1]Tillförd energi'!$B$2:$AS$506,MATCH(AC$3,'[1]Tillförd energi'!$B$1:$AQ$1,0),FALSE)</f>
        <v>0</v>
      </c>
      <c r="AD5" s="30">
        <f>VLOOKUP($B5,'[1]Tillförd energi'!$B$2:$AS$506,MATCH(AD$3,'[1]Tillförd energi'!$B$1:$AQ$1,0),FALSE)</f>
        <v>0</v>
      </c>
      <c r="AF5" s="30">
        <f>VLOOKUP($B5,'[1]Tillförd energi'!$B$2:$AS$506,MATCH(AF$3,'[1]Tillförd energi'!$B$1:$AQ$1,0),FALSE)</f>
        <v>0</v>
      </c>
      <c r="AH5" s="30">
        <f>IFERROR(VLOOKUP(B5,[1]Miljö!$B$1:$S$476,9,FALSE)/1,0)</f>
        <v>0</v>
      </c>
      <c r="AJ5" s="35" t="str">
        <f>IFERROR(VLOOKUP($B5,[1]Miljö!$B$1:$S$500,MATCH("hjälpel exklusive kraftvärme (GWh)",[1]Miljö!$B$1:$V$1,0),FALSE)/1,"")</f>
        <v/>
      </c>
      <c r="AK5" s="35">
        <f t="shared" si="0"/>
        <v>0</v>
      </c>
      <c r="AL5" s="35">
        <f>VLOOKUP($B5,'[1]Slutlig allokering'!$B$2:$AL$462,MATCH("Hjälpel kraftvärme",'[1]Slutlig allokering'!$B$2:$AL$2,0),FALSE)</f>
        <v>0</v>
      </c>
      <c r="AN5" s="30">
        <f t="shared" si="1"/>
        <v>0</v>
      </c>
      <c r="AO5" s="30">
        <f t="shared" si="2"/>
        <v>0</v>
      </c>
      <c r="AP5" s="30" t="str">
        <f>IF(ISERROR(1/VLOOKUP($B5,[1]Leveranser!$B$1:$S$500,MATCH("såld värme (gwh)",[1]Leveranser!$B$1:$S$1,0),FALSE)),"",VLOOKUP($B5,[1]Leveranser!$B$1:$S$500,MATCH("såld värme (gwh)",[1]Leveranser!$B$1:$S$1,0),FALSE))</f>
        <v/>
      </c>
      <c r="AQ5" s="30">
        <f>VLOOKUP($B5,[1]Leveranser!$B$1:$Y$500,MATCH("Totalt såld fjärrvärme till andra fjärrvärmeföretag",[1]Leveranser!$B$1:$AA$1,0),FALSE)</f>
        <v>0</v>
      </c>
      <c r="AR5" s="30">
        <f>IF(ISERROR(1/VLOOKUP($B5,[1]Miljö!$B$1:$S$500,MATCH("Såld mängd produktionsspecifik fjärrvärme (GWh)",[1]Miljö!$B$1:$R$1,0),FALSE)),0,VLOOKUP($B5,[1]Miljö!$B$1:$S$500,MATCH("Såld mängd produktionsspecifik fjärrvärme (GWh)",[1]Miljö!$B$1:$R$1,0),FALSE))</f>
        <v>0</v>
      </c>
      <c r="AS5" s="36" t="str">
        <f t="shared" si="3"/>
        <v/>
      </c>
      <c r="AU5" s="30" t="str">
        <f>VLOOKUP($B5,'[1]Miljövärden urval för publ'!$B$2:$I$486,7,FALSE)</f>
        <v>Nej</v>
      </c>
    </row>
    <row r="6" spans="1:47" ht="15">
      <c r="A6" t="s">
        <v>75</v>
      </c>
      <c r="B6" t="s">
        <v>76</v>
      </c>
      <c r="C6" s="30">
        <f>VLOOKUP($B6,'[1]Tillförd energi'!$B$2:$AS$506,MATCH(C$3,'[1]Tillförd energi'!$B$1:$AQ$1,0),FALSE)</f>
        <v>0</v>
      </c>
      <c r="D6" s="30">
        <f>VLOOKUP($B6,'[1]Tillförd energi'!$B$2:$AS$506,MATCH(D$3,'[1]Tillförd energi'!$B$1:$AQ$1,0),FALSE)</f>
        <v>0.1</v>
      </c>
      <c r="E6" s="30">
        <f>VLOOKUP($B6,'[1]Tillförd energi'!$B$2:$AS$506,MATCH(E$3,'[1]Tillförd energi'!$B$1:$AQ$1,0),FALSE)</f>
        <v>0</v>
      </c>
      <c r="F6" s="30">
        <f>VLOOKUP($B6,'[1]Tillförd energi'!$B$2:$AS$506,MATCH(F$3,'[1]Tillförd energi'!$B$1:$AQ$1,0),FALSE)</f>
        <v>0</v>
      </c>
      <c r="G6" s="30">
        <f>VLOOKUP($B6,'[1]Tillförd energi'!$B$2:$AS$506,MATCH(G$3,'[1]Tillförd energi'!$B$1:$AQ$1,0),FALSE)</f>
        <v>0</v>
      </c>
      <c r="H6" s="30">
        <f>VLOOKUP($B6,'[1]Tillförd energi'!$B$2:$AS$506,MATCH(H$3,'[1]Tillförd energi'!$B$1:$AQ$1,0),FALSE)</f>
        <v>0</v>
      </c>
      <c r="I6" s="30">
        <f>VLOOKUP($B6,'[1]Tillförd energi'!$B$2:$AS$506,MATCH(I$3,'[1]Tillförd energi'!$B$1:$AQ$1,0),FALSE)</f>
        <v>0</v>
      </c>
      <c r="J6" s="30">
        <f>VLOOKUP($B6,'[1]Tillförd energi'!$B$2:$AS$506,MATCH(J$3,'[1]Tillförd energi'!$B$1:$AQ$1,0),FALSE)</f>
        <v>0</v>
      </c>
      <c r="K6" s="30">
        <f>VLOOKUP($B6,'[1]Tillförd energi'!$B$2:$AS$506,MATCH(K$3,'[1]Tillförd energi'!$B$1:$AQ$1,0),FALSE)</f>
        <v>0</v>
      </c>
      <c r="L6" s="30">
        <f>VLOOKUP($B6,'[1]Tillförd energi'!$B$2:$AS$506,MATCH(L$3,'[1]Tillförd energi'!$B$1:$AQ$1,0),FALSE)</f>
        <v>0</v>
      </c>
      <c r="M6" s="30">
        <f>VLOOKUP($B6,'[1]Tillförd energi'!$B$2:$AS$506,MATCH(M$3,'[1]Tillförd energi'!$B$1:$AQ$1,0),FALSE)</f>
        <v>0</v>
      </c>
      <c r="N6" s="30">
        <f>VLOOKUP($B6,'[1]Tillförd energi'!$B$2:$AS$506,MATCH(N$3,'[1]Tillförd energi'!$B$1:$AQ$1,0),FALSE)</f>
        <v>0</v>
      </c>
      <c r="O6" s="30">
        <f>VLOOKUP($B6,'[1]Tillförd energi'!$B$2:$AS$506,MATCH(O$3,'[1]Tillförd energi'!$B$1:$AQ$1,0),FALSE)</f>
        <v>0</v>
      </c>
      <c r="P6" s="30">
        <f>VLOOKUP($B6,'[1]Tillförd energi'!$B$2:$AS$506,MATCH(P$3,'[1]Tillförd energi'!$B$1:$AQ$1,0),FALSE)</f>
        <v>154.346</v>
      </c>
      <c r="Q6" s="30">
        <f>VLOOKUP($B6,'[1]Tillförd energi'!$B$2:$AS$506,MATCH(Q$3,'[1]Tillförd energi'!$B$1:$AQ$1,0),FALSE)</f>
        <v>0</v>
      </c>
      <c r="R6" s="30">
        <f>VLOOKUP($B6,'[1]Tillförd energi'!$B$2:$AS$506,MATCH(R$3,'[1]Tillförd energi'!$B$1:$AQ$1,0),FALSE)</f>
        <v>0</v>
      </c>
      <c r="S6" s="30">
        <f>VLOOKUP($B6,'[1]Tillförd energi'!$B$2:$AS$506,MATCH(S$3,'[1]Tillförd energi'!$B$1:$AQ$1,0),FALSE)</f>
        <v>0</v>
      </c>
      <c r="T6" s="30">
        <f>VLOOKUP($B6,'[1]Tillförd energi'!$B$2:$AS$506,MATCH(T$3,'[1]Tillförd energi'!$B$1:$AQ$1,0),FALSE)</f>
        <v>0</v>
      </c>
      <c r="U6" s="30">
        <f>VLOOKUP($B6,'[1]Tillförd energi'!$B$2:$AS$506,MATCH(U$3,'[1]Tillförd energi'!$B$1:$AQ$1,0),FALSE)</f>
        <v>0</v>
      </c>
      <c r="V6" s="30">
        <f>VLOOKUP($B6,'[1]Tillförd energi'!$B$2:$AS$506,MATCH(V$3,'[1]Tillförd energi'!$B$1:$AQ$1,0),FALSE)</f>
        <v>0.3</v>
      </c>
      <c r="W6" s="30">
        <f>VLOOKUP($B6,'[1]Tillförd energi'!$B$2:$AS$506,MATCH(W$3,'[1]Tillförd energi'!$B$1:$AQ$1,0),FALSE)</f>
        <v>0</v>
      </c>
      <c r="X6" s="30">
        <f>VLOOKUP($B6,'[1]Tillförd energi'!$B$2:$AS$506,MATCH(X$3,'[1]Tillförd energi'!$B$1:$AQ$1,0),FALSE)</f>
        <v>0</v>
      </c>
      <c r="Y6" s="30">
        <f>VLOOKUP($B6,'[1]Tillförd energi'!$B$2:$AS$506,MATCH(Y$3,'[1]Tillförd energi'!$B$1:$AQ$1,0),FALSE)</f>
        <v>0</v>
      </c>
      <c r="Z6" s="30">
        <f>VLOOKUP($B6,'[1]Tillförd energi'!$B$2:$AS$506,MATCH(Z$3,'[1]Tillförd energi'!$B$1:$AQ$1,0),FALSE)</f>
        <v>0</v>
      </c>
      <c r="AA6" s="30">
        <f>VLOOKUP($B6,'[1]Tillförd energi'!$B$2:$AS$506,MATCH(AA$3,'[1]Tillförd energi'!$B$1:$AQ$1,0),FALSE)</f>
        <v>0</v>
      </c>
      <c r="AB6" s="30">
        <f>VLOOKUP($B6,'[1]Tillförd energi'!$B$2:$AS$506,MATCH(AB$3,'[1]Tillförd energi'!$B$1:$AQ$1,0),FALSE)</f>
        <v>11.8</v>
      </c>
      <c r="AC6" s="30">
        <f>VLOOKUP($B6,'[1]Tillförd energi'!$B$2:$AS$506,MATCH(AC$3,'[1]Tillförd energi'!$B$1:$AQ$1,0),FALSE)</f>
        <v>0</v>
      </c>
      <c r="AD6" s="30">
        <f>VLOOKUP($B6,'[1]Tillförd energi'!$B$2:$AS$506,MATCH(AD$3,'[1]Tillförd energi'!$B$1:$AQ$1,0),FALSE)</f>
        <v>0</v>
      </c>
      <c r="AF6" s="30">
        <f>VLOOKUP($B6,'[1]Tillförd energi'!$B$2:$AS$506,MATCH(AF$3,'[1]Tillförd energi'!$B$1:$AQ$1,0),FALSE)</f>
        <v>1.2</v>
      </c>
      <c r="AH6" s="30">
        <f>IFERROR(VLOOKUP(B6,[1]Miljö!$B$1:$S$476,9,FALSE)/1,0)</f>
        <v>0</v>
      </c>
      <c r="AJ6" s="35">
        <f>IFERROR(VLOOKUP($B6,[1]Miljö!$B$1:$S$500,MATCH("hjälpel exklusive kraftvärme (GWh)",[1]Miljö!$B$1:$V$1,0),FALSE)/1,"")</f>
        <v>1.2</v>
      </c>
      <c r="AK6" s="35">
        <f t="shared" si="0"/>
        <v>1.2</v>
      </c>
      <c r="AL6" s="35">
        <f>VLOOKUP($B6,'[1]Slutlig allokering'!$B$2:$AL$462,MATCH("Hjälpel kraftvärme",'[1]Slutlig allokering'!$B$2:$AL$2,0),FALSE)</f>
        <v>0</v>
      </c>
      <c r="AN6" s="30">
        <f t="shared" si="1"/>
        <v>167.74600000000001</v>
      </c>
      <c r="AO6" s="30">
        <f t="shared" si="2"/>
        <v>167.74600000000001</v>
      </c>
      <c r="AP6" s="30">
        <f>IF(ISERROR(1/VLOOKUP($B6,[1]Leveranser!$B$1:$S$500,MATCH("såld värme (gwh)",[1]Leveranser!$B$1:$S$1,0),FALSE)),"",VLOOKUP($B6,[1]Leveranser!$B$1:$S$500,MATCH("såld värme (gwh)",[1]Leveranser!$B$1:$S$1,0),FALSE))</f>
        <v>121.9</v>
      </c>
      <c r="AQ6" s="30">
        <f>VLOOKUP($B6,[1]Leveranser!$B$1:$Y$500,MATCH("Totalt såld fjärrvärme till andra fjärrvärmeföretag",[1]Leveranser!$B$1:$AA$1,0),FALSE)</f>
        <v>0</v>
      </c>
      <c r="AR6" s="30">
        <f>IF(ISERROR(1/VLOOKUP($B6,[1]Miljö!$B$1:$S$500,MATCH("Såld mängd produktionsspecifik fjärrvärme (GWh)",[1]Miljö!$B$1:$R$1,0),FALSE)),0,VLOOKUP($B6,[1]Miljö!$B$1:$S$500,MATCH("Såld mängd produktionsspecifik fjärrvärme (GWh)",[1]Miljö!$B$1:$R$1,0),FALSE))</f>
        <v>0</v>
      </c>
      <c r="AS6" s="36">
        <f t="shared" si="3"/>
        <v>0.7266939301086166</v>
      </c>
      <c r="AU6" s="30" t="str">
        <f>VLOOKUP($B6,'[1]Miljövärden urval för publ'!$B$2:$I$486,7,FALSE)</f>
        <v>Ja</v>
      </c>
    </row>
    <row r="7" spans="1:47" ht="15">
      <c r="A7" t="s">
        <v>77</v>
      </c>
      <c r="B7" t="s">
        <v>78</v>
      </c>
      <c r="C7" s="30">
        <f>VLOOKUP($B7,'[1]Tillförd energi'!$B$2:$AS$506,MATCH(C$3,'[1]Tillförd energi'!$B$1:$AQ$1,0),FALSE)</f>
        <v>0</v>
      </c>
      <c r="D7" s="30">
        <f>VLOOKUP($B7,'[1]Tillförd energi'!$B$2:$AS$506,MATCH(D$3,'[1]Tillförd energi'!$B$1:$AQ$1,0),FALSE)</f>
        <v>0</v>
      </c>
      <c r="E7" s="30">
        <f>VLOOKUP($B7,'[1]Tillförd energi'!$B$2:$AS$506,MATCH(E$3,'[1]Tillförd energi'!$B$1:$AQ$1,0),FALSE)</f>
        <v>0</v>
      </c>
      <c r="F7" s="30">
        <f>VLOOKUP($B7,'[1]Tillförd energi'!$B$2:$AS$506,MATCH(F$3,'[1]Tillförd energi'!$B$1:$AQ$1,0),FALSE)</f>
        <v>0</v>
      </c>
      <c r="G7" s="30">
        <f>VLOOKUP($B7,'[1]Tillförd energi'!$B$2:$AS$506,MATCH(G$3,'[1]Tillförd energi'!$B$1:$AQ$1,0),FALSE)</f>
        <v>0</v>
      </c>
      <c r="H7" s="30">
        <f>VLOOKUP($B7,'[1]Tillförd energi'!$B$2:$AS$506,MATCH(H$3,'[1]Tillförd energi'!$B$1:$AQ$1,0),FALSE)</f>
        <v>0</v>
      </c>
      <c r="I7" s="30">
        <f>VLOOKUP($B7,'[1]Tillförd energi'!$B$2:$AS$506,MATCH(I$3,'[1]Tillförd energi'!$B$1:$AQ$1,0),FALSE)</f>
        <v>0</v>
      </c>
      <c r="J7" s="30">
        <f>VLOOKUP($B7,'[1]Tillförd energi'!$B$2:$AS$506,MATCH(J$3,'[1]Tillförd energi'!$B$1:$AQ$1,0),FALSE)</f>
        <v>0</v>
      </c>
      <c r="K7" s="30">
        <f>VLOOKUP($B7,'[1]Tillförd energi'!$B$2:$AS$506,MATCH(K$3,'[1]Tillförd energi'!$B$1:$AQ$1,0),FALSE)</f>
        <v>0</v>
      </c>
      <c r="L7" s="30">
        <f>VLOOKUP($B7,'[1]Tillförd energi'!$B$2:$AS$506,MATCH(L$3,'[1]Tillförd energi'!$B$1:$AQ$1,0),FALSE)</f>
        <v>0</v>
      </c>
      <c r="M7" s="30">
        <f>VLOOKUP($B7,'[1]Tillförd energi'!$B$2:$AS$506,MATCH(M$3,'[1]Tillförd energi'!$B$1:$AQ$1,0),FALSE)</f>
        <v>0</v>
      </c>
      <c r="N7" s="30">
        <f>VLOOKUP($B7,'[1]Tillförd energi'!$B$2:$AS$506,MATCH(N$3,'[1]Tillförd energi'!$B$1:$AQ$1,0),FALSE)</f>
        <v>0</v>
      </c>
      <c r="O7" s="30">
        <f>VLOOKUP($B7,'[1]Tillförd energi'!$B$2:$AS$506,MATCH(O$3,'[1]Tillförd energi'!$B$1:$AQ$1,0),FALSE)</f>
        <v>0</v>
      </c>
      <c r="P7" s="30">
        <f>VLOOKUP($B7,'[1]Tillförd energi'!$B$2:$AS$506,MATCH(P$3,'[1]Tillförd energi'!$B$1:$AQ$1,0),FALSE)</f>
        <v>0</v>
      </c>
      <c r="Q7" s="30">
        <f>VLOOKUP($B7,'[1]Tillförd energi'!$B$2:$AS$506,MATCH(Q$3,'[1]Tillförd energi'!$B$1:$AQ$1,0),FALSE)</f>
        <v>0</v>
      </c>
      <c r="R7" s="30">
        <f>VLOOKUP($B7,'[1]Tillförd energi'!$B$2:$AS$506,MATCH(R$3,'[1]Tillförd energi'!$B$1:$AQ$1,0),FALSE)</f>
        <v>0</v>
      </c>
      <c r="S7" s="30">
        <f>VLOOKUP($B7,'[1]Tillförd energi'!$B$2:$AS$506,MATCH(S$3,'[1]Tillförd energi'!$B$1:$AQ$1,0),FALSE)</f>
        <v>0</v>
      </c>
      <c r="T7" s="30">
        <f>VLOOKUP($B7,'[1]Tillförd energi'!$B$2:$AS$506,MATCH(T$3,'[1]Tillförd energi'!$B$1:$AQ$1,0),FALSE)</f>
        <v>0</v>
      </c>
      <c r="U7" s="30">
        <f>VLOOKUP($B7,'[1]Tillförd energi'!$B$2:$AS$506,MATCH(U$3,'[1]Tillförd energi'!$B$1:$AQ$1,0),FALSE)</f>
        <v>0</v>
      </c>
      <c r="V7" s="30">
        <f>VLOOKUP($B7,'[1]Tillförd energi'!$B$2:$AS$506,MATCH(V$3,'[1]Tillförd energi'!$B$1:$AQ$1,0),FALSE)</f>
        <v>0</v>
      </c>
      <c r="W7" s="30">
        <f>VLOOKUP($B7,'[1]Tillförd energi'!$B$2:$AS$506,MATCH(W$3,'[1]Tillförd energi'!$B$1:$AQ$1,0),FALSE)</f>
        <v>0</v>
      </c>
      <c r="X7" s="30">
        <f>VLOOKUP($B7,'[1]Tillförd energi'!$B$2:$AS$506,MATCH(X$3,'[1]Tillförd energi'!$B$1:$AQ$1,0),FALSE)</f>
        <v>0</v>
      </c>
      <c r="Y7" s="30">
        <f>VLOOKUP($B7,'[1]Tillförd energi'!$B$2:$AS$506,MATCH(Y$3,'[1]Tillförd energi'!$B$1:$AQ$1,0),FALSE)</f>
        <v>0</v>
      </c>
      <c r="Z7" s="30">
        <f>VLOOKUP($B7,'[1]Tillförd energi'!$B$2:$AS$506,MATCH(Z$3,'[1]Tillförd energi'!$B$1:$AQ$1,0),FALSE)</f>
        <v>0</v>
      </c>
      <c r="AA7" s="30">
        <f>VLOOKUP($B7,'[1]Tillförd energi'!$B$2:$AS$506,MATCH(AA$3,'[1]Tillförd energi'!$B$1:$AQ$1,0),FALSE)</f>
        <v>0</v>
      </c>
      <c r="AB7" s="30">
        <f>VLOOKUP($B7,'[1]Tillförd energi'!$B$2:$AS$506,MATCH(AB$3,'[1]Tillförd energi'!$B$1:$AQ$1,0),FALSE)</f>
        <v>0</v>
      </c>
      <c r="AC7" s="30">
        <f>VLOOKUP($B7,'[1]Tillförd energi'!$B$2:$AS$506,MATCH(AC$3,'[1]Tillförd energi'!$B$1:$AQ$1,0),FALSE)</f>
        <v>0</v>
      </c>
      <c r="AD7" s="30">
        <f>VLOOKUP($B7,'[1]Tillförd energi'!$B$2:$AS$506,MATCH(AD$3,'[1]Tillförd energi'!$B$1:$AQ$1,0),FALSE)</f>
        <v>0</v>
      </c>
      <c r="AF7" s="30">
        <f>VLOOKUP($B7,'[1]Tillförd energi'!$B$2:$AS$506,MATCH(AF$3,'[1]Tillförd energi'!$B$1:$AQ$1,0),FALSE)</f>
        <v>0</v>
      </c>
      <c r="AH7" s="30">
        <f>IFERROR(VLOOKUP(B7,[1]Miljö!$B$1:$S$476,9,FALSE)/1,0)</f>
        <v>0</v>
      </c>
      <c r="AJ7" s="35" t="str">
        <f>IFERROR(VLOOKUP($B7,[1]Miljö!$B$1:$S$500,MATCH("hjälpel exklusive kraftvärme (GWh)",[1]Miljö!$B$1:$V$1,0),FALSE)/1,"")</f>
        <v/>
      </c>
      <c r="AK7" s="35">
        <f t="shared" si="0"/>
        <v>0</v>
      </c>
      <c r="AL7" s="35">
        <f>VLOOKUP($B7,'[1]Slutlig allokering'!$B$2:$AL$462,MATCH("Hjälpel kraftvärme",'[1]Slutlig allokering'!$B$2:$AL$2,0),FALSE)</f>
        <v>0</v>
      </c>
      <c r="AN7" s="30">
        <f t="shared" si="1"/>
        <v>0</v>
      </c>
      <c r="AO7" s="30">
        <f t="shared" si="2"/>
        <v>0</v>
      </c>
      <c r="AP7" s="30" t="str">
        <f>IF(ISERROR(1/VLOOKUP($B7,[1]Leveranser!$B$1:$S$500,MATCH("såld värme (gwh)",[1]Leveranser!$B$1:$S$1,0),FALSE)),"",VLOOKUP($B7,[1]Leveranser!$B$1:$S$500,MATCH("såld värme (gwh)",[1]Leveranser!$B$1:$S$1,0),FALSE))</f>
        <v/>
      </c>
      <c r="AQ7" s="30">
        <f>VLOOKUP($B7,[1]Leveranser!$B$1:$Y$500,MATCH("Totalt såld fjärrvärme till andra fjärrvärmeföretag",[1]Leveranser!$B$1:$AA$1,0),FALSE)</f>
        <v>0</v>
      </c>
      <c r="AR7" s="30">
        <f>IF(ISERROR(1/VLOOKUP($B7,[1]Miljö!$B$1:$S$500,MATCH("Såld mängd produktionsspecifik fjärrvärme (GWh)",[1]Miljö!$B$1:$R$1,0),FALSE)),0,VLOOKUP($B7,[1]Miljö!$B$1:$S$500,MATCH("Såld mängd produktionsspecifik fjärrvärme (GWh)",[1]Miljö!$B$1:$R$1,0),FALSE))</f>
        <v>0</v>
      </c>
      <c r="AS7" s="36" t="str">
        <f t="shared" si="3"/>
        <v/>
      </c>
      <c r="AU7" s="30" t="str">
        <f>VLOOKUP($B7,'[1]Miljövärden urval för publ'!$B$2:$I$486,7,FALSE)</f>
        <v>Nej</v>
      </c>
    </row>
    <row r="8" spans="1:47" ht="15">
      <c r="A8" t="s">
        <v>640</v>
      </c>
      <c r="B8" t="s">
        <v>641</v>
      </c>
      <c r="C8" s="30">
        <f>VLOOKUP($B8,'[1]Tillförd energi'!$B$2:$AS$506,MATCH(C$3,'[1]Tillförd energi'!$B$1:$AQ$1,0),FALSE)</f>
        <v>0</v>
      </c>
      <c r="D8" s="30">
        <f>VLOOKUP($B8,'[1]Tillförd energi'!$B$2:$AS$506,MATCH(D$3,'[1]Tillförd energi'!$B$1:$AQ$1,0),FALSE)</f>
        <v>0.49099999999999999</v>
      </c>
      <c r="E8" s="30">
        <f>VLOOKUP($B8,'[1]Tillförd energi'!$B$2:$AS$506,MATCH(E$3,'[1]Tillförd energi'!$B$1:$AQ$1,0),FALSE)</f>
        <v>0</v>
      </c>
      <c r="F8" s="30">
        <f>VLOOKUP($B8,'[1]Tillförd energi'!$B$2:$AS$506,MATCH(F$3,'[1]Tillförd energi'!$B$1:$AQ$1,0),FALSE)</f>
        <v>0</v>
      </c>
      <c r="G8" s="30">
        <f>VLOOKUP($B8,'[1]Tillförd energi'!$B$2:$AS$506,MATCH(G$3,'[1]Tillförd energi'!$B$1:$AQ$1,0),FALSE)</f>
        <v>0</v>
      </c>
      <c r="H8" s="30">
        <f>VLOOKUP($B8,'[1]Tillförd energi'!$B$2:$AS$506,MATCH(H$3,'[1]Tillförd energi'!$B$1:$AQ$1,0),FALSE)</f>
        <v>0</v>
      </c>
      <c r="I8" s="30">
        <f>VLOOKUP($B8,'[1]Tillförd energi'!$B$2:$AS$506,MATCH(I$3,'[1]Tillförd energi'!$B$1:$AQ$1,0),FALSE)</f>
        <v>0</v>
      </c>
      <c r="J8" s="30">
        <f>VLOOKUP($B8,'[1]Tillförd energi'!$B$2:$AS$506,MATCH(J$3,'[1]Tillförd energi'!$B$1:$AQ$1,0),FALSE)</f>
        <v>0</v>
      </c>
      <c r="K8" s="30">
        <f>VLOOKUP($B8,'[1]Tillförd energi'!$B$2:$AS$506,MATCH(K$3,'[1]Tillförd energi'!$B$1:$AQ$1,0),FALSE)</f>
        <v>0</v>
      </c>
      <c r="L8" s="30">
        <f>VLOOKUP($B8,'[1]Tillförd energi'!$B$2:$AS$506,MATCH(L$3,'[1]Tillförd energi'!$B$1:$AQ$1,0),FALSE)</f>
        <v>0</v>
      </c>
      <c r="M8" s="30">
        <f>VLOOKUP($B8,'[1]Tillförd energi'!$B$2:$AS$506,MATCH(M$3,'[1]Tillförd energi'!$B$1:$AQ$1,0),FALSE)</f>
        <v>4.29</v>
      </c>
      <c r="N8" s="30">
        <f>VLOOKUP($B8,'[1]Tillförd energi'!$B$2:$AS$506,MATCH(N$3,'[1]Tillförd energi'!$B$1:$AQ$1,0),FALSE)</f>
        <v>0</v>
      </c>
      <c r="O8" s="30">
        <f>VLOOKUP($B8,'[1]Tillförd energi'!$B$2:$AS$506,MATCH(O$3,'[1]Tillförd energi'!$B$1:$AQ$1,0),FALSE)</f>
        <v>3.36</v>
      </c>
      <c r="P8" s="30">
        <f>VLOOKUP($B8,'[1]Tillförd energi'!$B$2:$AS$506,MATCH(P$3,'[1]Tillförd energi'!$B$1:$AQ$1,0),FALSE)</f>
        <v>0</v>
      </c>
      <c r="Q8" s="30">
        <f>VLOOKUP($B8,'[1]Tillförd energi'!$B$2:$AS$506,MATCH(Q$3,'[1]Tillförd energi'!$B$1:$AQ$1,0),FALSE)</f>
        <v>0</v>
      </c>
      <c r="R8" s="30">
        <f>VLOOKUP($B8,'[1]Tillförd energi'!$B$2:$AS$506,MATCH(R$3,'[1]Tillförd energi'!$B$1:$AQ$1,0),FALSE)</f>
        <v>0</v>
      </c>
      <c r="S8" s="30">
        <f>VLOOKUP($B8,'[1]Tillförd energi'!$B$2:$AS$506,MATCH(S$3,'[1]Tillförd energi'!$B$1:$AQ$1,0),FALSE)</f>
        <v>0</v>
      </c>
      <c r="T8" s="30">
        <f>VLOOKUP($B8,'[1]Tillförd energi'!$B$2:$AS$506,MATCH(T$3,'[1]Tillförd energi'!$B$1:$AQ$1,0),FALSE)</f>
        <v>0</v>
      </c>
      <c r="U8" s="30">
        <f>VLOOKUP($B8,'[1]Tillförd energi'!$B$2:$AS$506,MATCH(U$3,'[1]Tillförd energi'!$B$1:$AQ$1,0),FALSE)</f>
        <v>0</v>
      </c>
      <c r="V8" s="30">
        <f>VLOOKUP($B8,'[1]Tillförd energi'!$B$2:$AS$506,MATCH(V$3,'[1]Tillförd energi'!$B$1:$AQ$1,0),FALSE)</f>
        <v>0</v>
      </c>
      <c r="W8" s="30">
        <f>VLOOKUP($B8,'[1]Tillförd energi'!$B$2:$AS$506,MATCH(W$3,'[1]Tillförd energi'!$B$1:$AQ$1,0),FALSE)</f>
        <v>0</v>
      </c>
      <c r="X8" s="30">
        <f>VLOOKUP($B8,'[1]Tillförd energi'!$B$2:$AS$506,MATCH(X$3,'[1]Tillförd energi'!$B$1:$AQ$1,0),FALSE)</f>
        <v>0</v>
      </c>
      <c r="Y8" s="30">
        <f>VLOOKUP($B8,'[1]Tillförd energi'!$B$2:$AS$506,MATCH(Y$3,'[1]Tillförd energi'!$B$1:$AQ$1,0),FALSE)</f>
        <v>0</v>
      </c>
      <c r="Z8" s="30">
        <f>VLOOKUP($B8,'[1]Tillförd energi'!$B$2:$AS$506,MATCH(Z$3,'[1]Tillförd energi'!$B$1:$AQ$1,0),FALSE)</f>
        <v>0</v>
      </c>
      <c r="AA8" s="30">
        <f>VLOOKUP($B8,'[1]Tillförd energi'!$B$2:$AS$506,MATCH(AA$3,'[1]Tillförd energi'!$B$1:$AQ$1,0),FALSE)</f>
        <v>0</v>
      </c>
      <c r="AB8" s="30">
        <f>VLOOKUP($B8,'[1]Tillförd energi'!$B$2:$AS$506,MATCH(AB$3,'[1]Tillförd energi'!$B$1:$AQ$1,0),FALSE)</f>
        <v>0</v>
      </c>
      <c r="AC8" s="30">
        <f>VLOOKUP($B8,'[1]Tillförd energi'!$B$2:$AS$506,MATCH(AC$3,'[1]Tillförd energi'!$B$1:$AQ$1,0),FALSE)</f>
        <v>0</v>
      </c>
      <c r="AD8" s="30">
        <f>VLOOKUP($B8,'[1]Tillförd energi'!$B$2:$AS$506,MATCH(AD$3,'[1]Tillförd energi'!$B$1:$AQ$1,0),FALSE)</f>
        <v>0</v>
      </c>
      <c r="AF8" s="30">
        <f>VLOOKUP($B8,'[1]Tillförd energi'!$B$2:$AS$506,MATCH(AF$3,'[1]Tillförd energi'!$B$1:$AQ$1,0),FALSE)</f>
        <v>0.21</v>
      </c>
      <c r="AH8" s="30">
        <f>IFERROR(VLOOKUP(B8,[1]Miljö!$B$1:$S$476,9,FALSE)/1,0)</f>
        <v>0</v>
      </c>
      <c r="AJ8" s="35">
        <f>IFERROR(VLOOKUP($B8,[1]Miljö!$B$1:$S$500,MATCH("hjälpel exklusive kraftvärme (GWh)",[1]Miljö!$B$1:$V$1,0),FALSE)/1,"")</f>
        <v>0.21</v>
      </c>
      <c r="AK8" s="35">
        <f t="shared" si="0"/>
        <v>0.21</v>
      </c>
      <c r="AL8" s="35">
        <f>VLOOKUP($B8,'[1]Slutlig allokering'!$B$2:$AL$462,MATCH("Hjälpel kraftvärme",'[1]Slutlig allokering'!$B$2:$AL$2,0),FALSE)</f>
        <v>0</v>
      </c>
      <c r="AN8" s="30">
        <f t="shared" si="1"/>
        <v>8.3510000000000009</v>
      </c>
      <c r="AO8" s="30">
        <f t="shared" si="2"/>
        <v>8.3510000000000009</v>
      </c>
      <c r="AP8" s="30">
        <f>IF(ISERROR(1/VLOOKUP($B8,[1]Leveranser!$B$1:$S$500,MATCH("såld värme (gwh)",[1]Leveranser!$B$1:$S$1,0),FALSE)),"",VLOOKUP($B8,[1]Leveranser!$B$1:$S$500,MATCH("såld värme (gwh)",[1]Leveranser!$B$1:$S$1,0),FALSE))</f>
        <v>6.4</v>
      </c>
      <c r="AQ8" s="30">
        <f>VLOOKUP($B8,[1]Leveranser!$B$1:$Y$500,MATCH("Totalt såld fjärrvärme till andra fjärrvärmeföretag",[1]Leveranser!$B$1:$AA$1,0),FALSE)</f>
        <v>0</v>
      </c>
      <c r="AR8" s="30">
        <f>IF(ISERROR(1/VLOOKUP($B8,[1]Miljö!$B$1:$S$500,MATCH("Såld mängd produktionsspecifik fjärrvärme (GWh)",[1]Miljö!$B$1:$R$1,0),FALSE)),0,VLOOKUP($B8,[1]Miljö!$B$1:$S$500,MATCH("Såld mängd produktionsspecifik fjärrvärme (GWh)",[1]Miljö!$B$1:$R$1,0),FALSE))</f>
        <v>0</v>
      </c>
      <c r="AS8" s="36">
        <f t="shared" si="3"/>
        <v>0.76637528439707814</v>
      </c>
      <c r="AU8" s="30" t="str">
        <f>VLOOKUP($B8,'[1]Miljövärden urval för publ'!$B$2:$I$486,7,FALSE)</f>
        <v>Ja</v>
      </c>
    </row>
    <row r="9" spans="1:47" ht="15">
      <c r="A9" t="s">
        <v>410</v>
      </c>
      <c r="B9" t="s">
        <v>411</v>
      </c>
      <c r="C9" s="30">
        <f>VLOOKUP($B9,'[1]Tillförd energi'!$B$2:$AS$506,MATCH(C$3,'[1]Tillförd energi'!$B$1:$AQ$1,0),FALSE)</f>
        <v>0</v>
      </c>
      <c r="D9" s="30">
        <f>VLOOKUP($B9,'[1]Tillförd energi'!$B$2:$AS$506,MATCH(D$3,'[1]Tillförd energi'!$B$1:$AQ$1,0),FALSE)</f>
        <v>5.8000000000000003E-2</v>
      </c>
      <c r="E9" s="30">
        <f>VLOOKUP($B9,'[1]Tillförd energi'!$B$2:$AS$506,MATCH(E$3,'[1]Tillförd energi'!$B$1:$AQ$1,0),FALSE)</f>
        <v>0</v>
      </c>
      <c r="F9" s="30">
        <f>VLOOKUP($B9,'[1]Tillförd energi'!$B$2:$AS$506,MATCH(F$3,'[1]Tillförd energi'!$B$1:$AQ$1,0),FALSE)</f>
        <v>0</v>
      </c>
      <c r="G9" s="30">
        <f>VLOOKUP($B9,'[1]Tillförd energi'!$B$2:$AS$506,MATCH(G$3,'[1]Tillförd energi'!$B$1:$AQ$1,0),FALSE)</f>
        <v>0</v>
      </c>
      <c r="H9" s="30">
        <f>VLOOKUP($B9,'[1]Tillförd energi'!$B$2:$AS$506,MATCH(H$3,'[1]Tillförd energi'!$B$1:$AQ$1,0),FALSE)</f>
        <v>0</v>
      </c>
      <c r="I9" s="30">
        <f>VLOOKUP($B9,'[1]Tillförd energi'!$B$2:$AS$506,MATCH(I$3,'[1]Tillförd energi'!$B$1:$AQ$1,0),FALSE)</f>
        <v>0</v>
      </c>
      <c r="J9" s="30">
        <f>VLOOKUP($B9,'[1]Tillförd energi'!$B$2:$AS$506,MATCH(J$3,'[1]Tillförd energi'!$B$1:$AQ$1,0),FALSE)</f>
        <v>0</v>
      </c>
      <c r="K9" s="30">
        <f>VLOOKUP($B9,'[1]Tillförd energi'!$B$2:$AS$506,MATCH(K$3,'[1]Tillförd energi'!$B$1:$AQ$1,0),FALSE)</f>
        <v>0</v>
      </c>
      <c r="L9" s="30">
        <f>VLOOKUP($B9,'[1]Tillförd energi'!$B$2:$AS$506,MATCH(L$3,'[1]Tillförd energi'!$B$1:$AQ$1,0),FALSE)</f>
        <v>0</v>
      </c>
      <c r="M9" s="30">
        <f>VLOOKUP($B9,'[1]Tillförd energi'!$B$2:$AS$506,MATCH(M$3,'[1]Tillförd energi'!$B$1:$AQ$1,0),FALSE)</f>
        <v>0</v>
      </c>
      <c r="N9" s="30">
        <f>VLOOKUP($B9,'[1]Tillförd energi'!$B$2:$AS$506,MATCH(N$3,'[1]Tillförd energi'!$B$1:$AQ$1,0),FALSE)</f>
        <v>0</v>
      </c>
      <c r="O9" s="30">
        <f>VLOOKUP($B9,'[1]Tillförd energi'!$B$2:$AS$506,MATCH(O$3,'[1]Tillförd energi'!$B$1:$AQ$1,0),FALSE)</f>
        <v>0</v>
      </c>
      <c r="P9" s="30">
        <f>VLOOKUP($B9,'[1]Tillförd energi'!$B$2:$AS$506,MATCH(P$3,'[1]Tillförd energi'!$B$1:$AQ$1,0),FALSE)</f>
        <v>0</v>
      </c>
      <c r="Q9" s="30">
        <f>VLOOKUP($B9,'[1]Tillförd energi'!$B$2:$AS$506,MATCH(Q$3,'[1]Tillförd energi'!$B$1:$AQ$1,0),FALSE)</f>
        <v>2.5590000000000002</v>
      </c>
      <c r="R9" s="30">
        <f>VLOOKUP($B9,'[1]Tillförd energi'!$B$2:$AS$506,MATCH(R$3,'[1]Tillförd energi'!$B$1:$AQ$1,0),FALSE)</f>
        <v>0</v>
      </c>
      <c r="S9" s="30">
        <f>VLOOKUP($B9,'[1]Tillförd energi'!$B$2:$AS$506,MATCH(S$3,'[1]Tillförd energi'!$B$1:$AQ$1,0),FALSE)</f>
        <v>0</v>
      </c>
      <c r="T9" s="30">
        <f>VLOOKUP($B9,'[1]Tillförd energi'!$B$2:$AS$506,MATCH(T$3,'[1]Tillförd energi'!$B$1:$AQ$1,0),FALSE)</f>
        <v>0</v>
      </c>
      <c r="U9" s="30">
        <f>VLOOKUP($B9,'[1]Tillförd energi'!$B$2:$AS$506,MATCH(U$3,'[1]Tillförd energi'!$B$1:$AQ$1,0),FALSE)</f>
        <v>0</v>
      </c>
      <c r="V9" s="30">
        <f>VLOOKUP($B9,'[1]Tillförd energi'!$B$2:$AS$506,MATCH(V$3,'[1]Tillförd energi'!$B$1:$AQ$1,0),FALSE)</f>
        <v>0</v>
      </c>
      <c r="W9" s="30">
        <f>VLOOKUP($B9,'[1]Tillförd energi'!$B$2:$AS$506,MATCH(W$3,'[1]Tillförd energi'!$B$1:$AQ$1,0),FALSE)</f>
        <v>0</v>
      </c>
      <c r="X9" s="30">
        <f>VLOOKUP($B9,'[1]Tillförd energi'!$B$2:$AS$506,MATCH(X$3,'[1]Tillförd energi'!$B$1:$AQ$1,0),FALSE)</f>
        <v>0</v>
      </c>
      <c r="Y9" s="30">
        <f>VLOOKUP($B9,'[1]Tillförd energi'!$B$2:$AS$506,MATCH(Y$3,'[1]Tillförd energi'!$B$1:$AQ$1,0),FALSE)</f>
        <v>0</v>
      </c>
      <c r="Z9" s="30">
        <f>VLOOKUP($B9,'[1]Tillförd energi'!$B$2:$AS$506,MATCH(Z$3,'[1]Tillförd energi'!$B$1:$AQ$1,0),FALSE)</f>
        <v>0</v>
      </c>
      <c r="AA9" s="30">
        <f>VLOOKUP($B9,'[1]Tillförd energi'!$B$2:$AS$506,MATCH(AA$3,'[1]Tillförd energi'!$B$1:$AQ$1,0),FALSE)</f>
        <v>0</v>
      </c>
      <c r="AB9" s="30">
        <f>VLOOKUP($B9,'[1]Tillförd energi'!$B$2:$AS$506,MATCH(AB$3,'[1]Tillförd energi'!$B$1:$AQ$1,0),FALSE)</f>
        <v>0</v>
      </c>
      <c r="AC9" s="30">
        <f>VLOOKUP($B9,'[1]Tillförd energi'!$B$2:$AS$506,MATCH(AC$3,'[1]Tillförd energi'!$B$1:$AQ$1,0),FALSE)</f>
        <v>0</v>
      </c>
      <c r="AD9" s="30">
        <f>VLOOKUP($B9,'[1]Tillförd energi'!$B$2:$AS$506,MATCH(AD$3,'[1]Tillförd energi'!$B$1:$AQ$1,0),FALSE)</f>
        <v>0</v>
      </c>
      <c r="AF9" s="30">
        <f>VLOOKUP($B9,'[1]Tillförd energi'!$B$2:$AS$506,MATCH(AF$3,'[1]Tillförd energi'!$B$1:$AQ$1,0),FALSE)</f>
        <v>3.4000000000000002E-2</v>
      </c>
      <c r="AH9" s="30">
        <f>IFERROR(VLOOKUP(B9,[1]Miljö!$B$1:$S$476,9,FALSE)/1,0)</f>
        <v>0</v>
      </c>
      <c r="AJ9" s="35">
        <f>IFERROR(VLOOKUP($B9,[1]Miljö!$B$1:$S$500,MATCH("hjälpel exklusive kraftvärme (GWh)",[1]Miljö!$B$1:$V$1,0),FALSE)/1,"")</f>
        <v>3.4000000000000002E-2</v>
      </c>
      <c r="AK9" s="35">
        <f t="shared" si="0"/>
        <v>3.4000000000000002E-2</v>
      </c>
      <c r="AL9" s="35">
        <f>VLOOKUP($B9,'[1]Slutlig allokering'!$B$2:$AL$462,MATCH("Hjälpel kraftvärme",'[1]Slutlig allokering'!$B$2:$AL$2,0),FALSE)</f>
        <v>0</v>
      </c>
      <c r="AN9" s="30">
        <f t="shared" si="1"/>
        <v>2.6509999999999998</v>
      </c>
      <c r="AO9" s="30">
        <f t="shared" si="2"/>
        <v>2.6509999999999998</v>
      </c>
      <c r="AP9" s="30">
        <f>IF(ISERROR(1/VLOOKUP($B9,[1]Leveranser!$B$1:$S$500,MATCH("såld värme (gwh)",[1]Leveranser!$B$1:$S$1,0),FALSE)),"",VLOOKUP($B9,[1]Leveranser!$B$1:$S$500,MATCH("såld värme (gwh)",[1]Leveranser!$B$1:$S$1,0),FALSE))</f>
        <v>2.1190000000000002</v>
      </c>
      <c r="AQ9" s="30">
        <f>VLOOKUP($B9,[1]Leveranser!$B$1:$Y$500,MATCH("Totalt såld fjärrvärme till andra fjärrvärmeföretag",[1]Leveranser!$B$1:$AA$1,0),FALSE)</f>
        <v>0</v>
      </c>
      <c r="AR9" s="30">
        <f>IF(ISERROR(1/VLOOKUP($B9,[1]Miljö!$B$1:$S$500,MATCH("Såld mängd produktionsspecifik fjärrvärme (GWh)",[1]Miljö!$B$1:$R$1,0),FALSE)),0,VLOOKUP($B9,[1]Miljö!$B$1:$S$500,MATCH("Såld mängd produktionsspecifik fjärrvärme (GWh)",[1]Miljö!$B$1:$R$1,0),FALSE))</f>
        <v>0</v>
      </c>
      <c r="AS9" s="36">
        <f t="shared" si="3"/>
        <v>0.79932101093926833</v>
      </c>
      <c r="AU9" s="30" t="str">
        <f>VLOOKUP($B9,'[1]Miljövärden urval för publ'!$B$2:$I$486,7,FALSE)</f>
        <v>Ja</v>
      </c>
    </row>
    <row r="10" spans="1:47" ht="15">
      <c r="A10" t="s">
        <v>81</v>
      </c>
      <c r="B10" t="s">
        <v>82</v>
      </c>
      <c r="C10" s="30">
        <f>VLOOKUP($B10,'[1]Tillförd energi'!$B$2:$AS$506,MATCH(C$3,'[1]Tillförd energi'!$B$1:$AQ$1,0),FALSE)</f>
        <v>0</v>
      </c>
      <c r="D10" s="30">
        <f>VLOOKUP($B10,'[1]Tillförd energi'!$B$2:$AS$506,MATCH(D$3,'[1]Tillförd energi'!$B$1:$AQ$1,0),FALSE)</f>
        <v>0</v>
      </c>
      <c r="E10" s="30">
        <f>VLOOKUP($B10,'[1]Tillförd energi'!$B$2:$AS$506,MATCH(E$3,'[1]Tillförd energi'!$B$1:$AQ$1,0),FALSE)</f>
        <v>0</v>
      </c>
      <c r="F10" s="30">
        <f>VLOOKUP($B10,'[1]Tillförd energi'!$B$2:$AS$506,MATCH(F$3,'[1]Tillförd energi'!$B$1:$AQ$1,0),FALSE)</f>
        <v>0</v>
      </c>
      <c r="G10" s="30">
        <f>VLOOKUP($B10,'[1]Tillförd energi'!$B$2:$AS$506,MATCH(G$3,'[1]Tillförd energi'!$B$1:$AQ$1,0),FALSE)</f>
        <v>0</v>
      </c>
      <c r="H10" s="30">
        <f>VLOOKUP($B10,'[1]Tillförd energi'!$B$2:$AS$506,MATCH(H$3,'[1]Tillförd energi'!$B$1:$AQ$1,0),FALSE)</f>
        <v>0</v>
      </c>
      <c r="I10" s="30">
        <f>VLOOKUP($B10,'[1]Tillförd energi'!$B$2:$AS$506,MATCH(I$3,'[1]Tillförd energi'!$B$1:$AQ$1,0),FALSE)</f>
        <v>0</v>
      </c>
      <c r="J10" s="30">
        <f>VLOOKUP($B10,'[1]Tillförd energi'!$B$2:$AS$506,MATCH(J$3,'[1]Tillförd energi'!$B$1:$AQ$1,0),FALSE)</f>
        <v>0</v>
      </c>
      <c r="K10" s="30">
        <f>VLOOKUP($B10,'[1]Tillförd energi'!$B$2:$AS$506,MATCH(K$3,'[1]Tillförd energi'!$B$1:$AQ$1,0),FALSE)</f>
        <v>0</v>
      </c>
      <c r="L10" s="30">
        <f>VLOOKUP($B10,'[1]Tillförd energi'!$B$2:$AS$506,MATCH(L$3,'[1]Tillförd energi'!$B$1:$AQ$1,0),FALSE)</f>
        <v>3</v>
      </c>
      <c r="M10" s="30">
        <f>VLOOKUP($B10,'[1]Tillförd energi'!$B$2:$AS$506,MATCH(M$3,'[1]Tillförd energi'!$B$1:$AQ$1,0),FALSE)</f>
        <v>60</v>
      </c>
      <c r="N10" s="30">
        <f>VLOOKUP($B10,'[1]Tillförd energi'!$B$2:$AS$506,MATCH(N$3,'[1]Tillförd energi'!$B$1:$AQ$1,0),FALSE)</f>
        <v>2</v>
      </c>
      <c r="O10" s="30">
        <f>VLOOKUP($B10,'[1]Tillförd energi'!$B$2:$AS$506,MATCH(O$3,'[1]Tillförd energi'!$B$1:$AQ$1,0),FALSE)</f>
        <v>25</v>
      </c>
      <c r="P10" s="30">
        <f>VLOOKUP($B10,'[1]Tillförd energi'!$B$2:$AS$506,MATCH(P$3,'[1]Tillförd energi'!$B$1:$AQ$1,0),FALSE)</f>
        <v>6.5</v>
      </c>
      <c r="Q10" s="30">
        <f>VLOOKUP($B10,'[1]Tillförd energi'!$B$2:$AS$506,MATCH(Q$3,'[1]Tillförd energi'!$B$1:$AQ$1,0),FALSE)</f>
        <v>3.7</v>
      </c>
      <c r="R10" s="30">
        <f>VLOOKUP($B10,'[1]Tillförd energi'!$B$2:$AS$506,MATCH(R$3,'[1]Tillförd energi'!$B$1:$AQ$1,0),FALSE)</f>
        <v>0</v>
      </c>
      <c r="S10" s="30">
        <f>VLOOKUP($B10,'[1]Tillförd energi'!$B$2:$AS$506,MATCH(S$3,'[1]Tillförd energi'!$B$1:$AQ$1,0),FALSE)</f>
        <v>0</v>
      </c>
      <c r="T10" s="30">
        <f>VLOOKUP($B10,'[1]Tillförd energi'!$B$2:$AS$506,MATCH(T$3,'[1]Tillförd energi'!$B$1:$AQ$1,0),FALSE)</f>
        <v>0</v>
      </c>
      <c r="U10" s="30">
        <f>VLOOKUP($B10,'[1]Tillförd energi'!$B$2:$AS$506,MATCH(U$3,'[1]Tillförd energi'!$B$1:$AQ$1,0),FALSE)</f>
        <v>0</v>
      </c>
      <c r="V10" s="30">
        <f>VLOOKUP($B10,'[1]Tillförd energi'!$B$2:$AS$506,MATCH(V$3,'[1]Tillförd energi'!$B$1:$AQ$1,0),FALSE)</f>
        <v>6.7</v>
      </c>
      <c r="W10" s="30">
        <f>VLOOKUP($B10,'[1]Tillförd energi'!$B$2:$AS$506,MATCH(W$3,'[1]Tillförd energi'!$B$1:$AQ$1,0),FALSE)</f>
        <v>3</v>
      </c>
      <c r="X10" s="30">
        <f>VLOOKUP($B10,'[1]Tillförd energi'!$B$2:$AS$506,MATCH(X$3,'[1]Tillförd energi'!$B$1:$AQ$1,0),FALSE)</f>
        <v>0</v>
      </c>
      <c r="Y10" s="30">
        <f>VLOOKUP($B10,'[1]Tillförd energi'!$B$2:$AS$506,MATCH(Y$3,'[1]Tillförd energi'!$B$1:$AQ$1,0),FALSE)</f>
        <v>0</v>
      </c>
      <c r="Z10" s="30">
        <f>VLOOKUP($B10,'[1]Tillförd energi'!$B$2:$AS$506,MATCH(Z$3,'[1]Tillförd energi'!$B$1:$AQ$1,0),FALSE)</f>
        <v>0</v>
      </c>
      <c r="AA10" s="30">
        <f>VLOOKUP($B10,'[1]Tillförd energi'!$B$2:$AS$506,MATCH(AA$3,'[1]Tillförd energi'!$B$1:$AQ$1,0),FALSE)</f>
        <v>0</v>
      </c>
      <c r="AB10" s="30">
        <f>VLOOKUP($B10,'[1]Tillförd energi'!$B$2:$AS$506,MATCH(AB$3,'[1]Tillförd energi'!$B$1:$AQ$1,0),FALSE)</f>
        <v>16.600000000000001</v>
      </c>
      <c r="AC10" s="30">
        <f>VLOOKUP($B10,'[1]Tillförd energi'!$B$2:$AS$506,MATCH(AC$3,'[1]Tillförd energi'!$B$1:$AQ$1,0),FALSE)</f>
        <v>0.2</v>
      </c>
      <c r="AD10" s="30">
        <f>VLOOKUP($B10,'[1]Tillförd energi'!$B$2:$AS$506,MATCH(AD$3,'[1]Tillförd energi'!$B$1:$AQ$1,0),FALSE)</f>
        <v>0</v>
      </c>
      <c r="AF10" s="30">
        <f>VLOOKUP($B10,'[1]Tillförd energi'!$B$2:$AS$506,MATCH(AF$3,'[1]Tillförd energi'!$B$1:$AQ$1,0),FALSE)</f>
        <v>2.8</v>
      </c>
      <c r="AH10" s="30">
        <f>IFERROR(VLOOKUP(B10,[1]Miljö!$B$1:$S$476,9,FALSE)/1,0)</f>
        <v>0</v>
      </c>
      <c r="AJ10" s="35">
        <f>IFERROR(VLOOKUP($B10,[1]Miljö!$B$1:$S$500,MATCH("hjälpel exklusive kraftvärme (GWh)",[1]Miljö!$B$1:$V$1,0),FALSE)/1,"")</f>
        <v>2.8</v>
      </c>
      <c r="AK10" s="35">
        <f t="shared" si="0"/>
        <v>2.8</v>
      </c>
      <c r="AL10" s="35">
        <f>VLOOKUP($B10,'[1]Slutlig allokering'!$B$2:$AL$462,MATCH("Hjälpel kraftvärme",'[1]Slutlig allokering'!$B$2:$AL$2,0),FALSE)</f>
        <v>0</v>
      </c>
      <c r="AN10" s="30">
        <f t="shared" si="1"/>
        <v>129.5</v>
      </c>
      <c r="AO10" s="30">
        <f t="shared" si="2"/>
        <v>129.5</v>
      </c>
      <c r="AP10" s="30">
        <f>IF(ISERROR(1/VLOOKUP($B10,[1]Leveranser!$B$1:$S$500,MATCH("såld värme (gwh)",[1]Leveranser!$B$1:$S$1,0),FALSE)),"",VLOOKUP($B10,[1]Leveranser!$B$1:$S$500,MATCH("såld värme (gwh)",[1]Leveranser!$B$1:$S$1,0),FALSE))</f>
        <v>96.3</v>
      </c>
      <c r="AQ10" s="30">
        <f>VLOOKUP($B10,[1]Leveranser!$B$1:$Y$500,MATCH("Totalt såld fjärrvärme till andra fjärrvärmeföretag",[1]Leveranser!$B$1:$AA$1,0),FALSE)</f>
        <v>0</v>
      </c>
      <c r="AR10" s="30">
        <f>IF(ISERROR(1/VLOOKUP($B10,[1]Miljö!$B$1:$S$500,MATCH("Såld mängd produktionsspecifik fjärrvärme (GWh)",[1]Miljö!$B$1:$R$1,0),FALSE)),0,VLOOKUP($B10,[1]Miljö!$B$1:$S$500,MATCH("Såld mängd produktionsspecifik fjärrvärme (GWh)",[1]Miljö!$B$1:$R$1,0),FALSE))</f>
        <v>0</v>
      </c>
      <c r="AS10" s="36">
        <f t="shared" si="3"/>
        <v>0.74362934362934363</v>
      </c>
      <c r="AU10" s="30" t="str">
        <f>VLOOKUP($B10,'[1]Miljövärden urval för publ'!$B$2:$I$486,7,FALSE)</f>
        <v>Ja</v>
      </c>
    </row>
    <row r="11" spans="1:47" ht="15">
      <c r="A11" t="s">
        <v>104</v>
      </c>
      <c r="B11" t="s">
        <v>105</v>
      </c>
      <c r="C11" s="30">
        <f>VLOOKUP($B11,'[1]Tillförd energi'!$B$2:$AS$506,MATCH(C$3,'[1]Tillförd energi'!$B$1:$AQ$1,0),FALSE)</f>
        <v>0</v>
      </c>
      <c r="D11" s="30">
        <f>VLOOKUP($B11,'[1]Tillförd energi'!$B$2:$AS$506,MATCH(D$3,'[1]Tillförd energi'!$B$1:$AQ$1,0),FALSE)</f>
        <v>0.53</v>
      </c>
      <c r="E11" s="30">
        <f>VLOOKUP($B11,'[1]Tillförd energi'!$B$2:$AS$506,MATCH(E$3,'[1]Tillförd energi'!$B$1:$AQ$1,0),FALSE)</f>
        <v>0</v>
      </c>
      <c r="F11" s="30">
        <f>VLOOKUP($B11,'[1]Tillförd energi'!$B$2:$AS$506,MATCH(F$3,'[1]Tillförd energi'!$B$1:$AQ$1,0),FALSE)</f>
        <v>0</v>
      </c>
      <c r="G11" s="30">
        <f>VLOOKUP($B11,'[1]Tillförd energi'!$B$2:$AS$506,MATCH(G$3,'[1]Tillförd energi'!$B$1:$AQ$1,0),FALSE)</f>
        <v>0</v>
      </c>
      <c r="H11" s="30">
        <f>VLOOKUP($B11,'[1]Tillförd energi'!$B$2:$AS$506,MATCH(H$3,'[1]Tillförd energi'!$B$1:$AQ$1,0),FALSE)</f>
        <v>0</v>
      </c>
      <c r="I11" s="30">
        <f>VLOOKUP($B11,'[1]Tillförd energi'!$B$2:$AS$506,MATCH(I$3,'[1]Tillförd energi'!$B$1:$AQ$1,0),FALSE)</f>
        <v>0</v>
      </c>
      <c r="J11" s="30">
        <f>VLOOKUP($B11,'[1]Tillförd energi'!$B$2:$AS$506,MATCH(J$3,'[1]Tillförd energi'!$B$1:$AQ$1,0),FALSE)</f>
        <v>0</v>
      </c>
      <c r="K11" s="30">
        <f>VLOOKUP($B11,'[1]Tillförd energi'!$B$2:$AS$506,MATCH(K$3,'[1]Tillförd energi'!$B$1:$AQ$1,0),FALSE)</f>
        <v>0</v>
      </c>
      <c r="L11" s="30">
        <f>VLOOKUP($B11,'[1]Tillförd energi'!$B$2:$AS$506,MATCH(L$3,'[1]Tillförd energi'!$B$1:$AQ$1,0),FALSE)</f>
        <v>0</v>
      </c>
      <c r="M11" s="30">
        <f>VLOOKUP($B11,'[1]Tillförd energi'!$B$2:$AS$506,MATCH(M$3,'[1]Tillförd energi'!$B$1:$AQ$1,0),FALSE)</f>
        <v>0</v>
      </c>
      <c r="N11" s="30">
        <f>VLOOKUP($B11,'[1]Tillförd energi'!$B$2:$AS$506,MATCH(N$3,'[1]Tillförd energi'!$B$1:$AQ$1,0),FALSE)</f>
        <v>5.8</v>
      </c>
      <c r="O11" s="30">
        <f>VLOOKUP($B11,'[1]Tillförd energi'!$B$2:$AS$506,MATCH(O$3,'[1]Tillförd energi'!$B$1:$AQ$1,0),FALSE)</f>
        <v>11.71</v>
      </c>
      <c r="P11" s="30">
        <f>VLOOKUP($B11,'[1]Tillförd energi'!$B$2:$AS$506,MATCH(P$3,'[1]Tillförd energi'!$B$1:$AQ$1,0),FALSE)</f>
        <v>0</v>
      </c>
      <c r="Q11" s="30">
        <f>VLOOKUP($B11,'[1]Tillförd energi'!$B$2:$AS$506,MATCH(Q$3,'[1]Tillförd energi'!$B$1:$AQ$1,0),FALSE)</f>
        <v>0</v>
      </c>
      <c r="R11" s="30">
        <f>VLOOKUP($B11,'[1]Tillförd energi'!$B$2:$AS$506,MATCH(R$3,'[1]Tillförd energi'!$B$1:$AQ$1,0),FALSE)</f>
        <v>0</v>
      </c>
      <c r="S11" s="30">
        <f>VLOOKUP($B11,'[1]Tillförd energi'!$B$2:$AS$506,MATCH(S$3,'[1]Tillförd energi'!$B$1:$AQ$1,0),FALSE)</f>
        <v>0</v>
      </c>
      <c r="T11" s="30">
        <f>VLOOKUP($B11,'[1]Tillförd energi'!$B$2:$AS$506,MATCH(T$3,'[1]Tillförd energi'!$B$1:$AQ$1,0),FALSE)</f>
        <v>0</v>
      </c>
      <c r="U11" s="30">
        <f>VLOOKUP($B11,'[1]Tillförd energi'!$B$2:$AS$506,MATCH(U$3,'[1]Tillförd energi'!$B$1:$AQ$1,0),FALSE)</f>
        <v>0</v>
      </c>
      <c r="V11" s="30">
        <f>VLOOKUP($B11,'[1]Tillförd energi'!$B$2:$AS$506,MATCH(V$3,'[1]Tillförd energi'!$B$1:$AQ$1,0),FALSE)</f>
        <v>0</v>
      </c>
      <c r="W11" s="30">
        <f>VLOOKUP($B11,'[1]Tillförd energi'!$B$2:$AS$506,MATCH(W$3,'[1]Tillförd energi'!$B$1:$AQ$1,0),FALSE)</f>
        <v>0</v>
      </c>
      <c r="X11" s="30">
        <f>VLOOKUP($B11,'[1]Tillförd energi'!$B$2:$AS$506,MATCH(X$3,'[1]Tillförd energi'!$B$1:$AQ$1,0),FALSE)</f>
        <v>0</v>
      </c>
      <c r="Y11" s="30">
        <f>VLOOKUP($B11,'[1]Tillförd energi'!$B$2:$AS$506,MATCH(Y$3,'[1]Tillförd energi'!$B$1:$AQ$1,0),FALSE)</f>
        <v>0</v>
      </c>
      <c r="Z11" s="30">
        <f>VLOOKUP($B11,'[1]Tillförd energi'!$B$2:$AS$506,MATCH(Z$3,'[1]Tillförd energi'!$B$1:$AQ$1,0),FALSE)</f>
        <v>0</v>
      </c>
      <c r="AA11" s="30">
        <f>VLOOKUP($B11,'[1]Tillförd energi'!$B$2:$AS$506,MATCH(AA$3,'[1]Tillförd energi'!$B$1:$AQ$1,0),FALSE)</f>
        <v>0</v>
      </c>
      <c r="AB11" s="30">
        <f>VLOOKUP($B11,'[1]Tillförd energi'!$B$2:$AS$506,MATCH(AB$3,'[1]Tillförd energi'!$B$1:$AQ$1,0),FALSE)</f>
        <v>2.23</v>
      </c>
      <c r="AC11" s="30">
        <f>VLOOKUP($B11,'[1]Tillförd energi'!$B$2:$AS$506,MATCH(AC$3,'[1]Tillförd energi'!$B$1:$AQ$1,0),FALSE)</f>
        <v>0</v>
      </c>
      <c r="AD11" s="30">
        <f>VLOOKUP($B11,'[1]Tillförd energi'!$B$2:$AS$506,MATCH(AD$3,'[1]Tillförd energi'!$B$1:$AQ$1,0),FALSE)</f>
        <v>0</v>
      </c>
      <c r="AF11" s="30">
        <f>VLOOKUP($B11,'[1]Tillförd energi'!$B$2:$AS$506,MATCH(AF$3,'[1]Tillförd energi'!$B$1:$AQ$1,0),FALSE)</f>
        <v>0.28000000000000003</v>
      </c>
      <c r="AH11" s="30">
        <f>IFERROR(VLOOKUP(B11,[1]Miljö!$B$1:$S$476,9,FALSE)/1,0)</f>
        <v>0</v>
      </c>
      <c r="AJ11" s="35">
        <f>IFERROR(VLOOKUP($B11,[1]Miljö!$B$1:$S$500,MATCH("hjälpel exklusive kraftvärme (GWh)",[1]Miljö!$B$1:$V$1,0),FALSE)/1,"")</f>
        <v>0.28000000000000003</v>
      </c>
      <c r="AK11" s="35">
        <f t="shared" si="0"/>
        <v>0.28000000000000003</v>
      </c>
      <c r="AL11" s="35">
        <f>VLOOKUP($B11,'[1]Slutlig allokering'!$B$2:$AL$462,MATCH("Hjälpel kraftvärme",'[1]Slutlig allokering'!$B$2:$AL$2,0),FALSE)</f>
        <v>0</v>
      </c>
      <c r="AN11" s="30">
        <f t="shared" si="1"/>
        <v>20.55</v>
      </c>
      <c r="AO11" s="30">
        <f t="shared" si="2"/>
        <v>20.55</v>
      </c>
      <c r="AP11" s="30">
        <f>IF(ISERROR(1/VLOOKUP($B11,[1]Leveranser!$B$1:$S$500,MATCH("såld värme (gwh)",[1]Leveranser!$B$1:$S$1,0),FALSE)),"",VLOOKUP($B11,[1]Leveranser!$B$1:$S$500,MATCH("såld värme (gwh)",[1]Leveranser!$B$1:$S$1,0),FALSE))</f>
        <v>14.782</v>
      </c>
      <c r="AQ11" s="30">
        <f>VLOOKUP($B11,[1]Leveranser!$B$1:$Y$500,MATCH("Totalt såld fjärrvärme till andra fjärrvärmeföretag",[1]Leveranser!$B$1:$AA$1,0),FALSE)</f>
        <v>0</v>
      </c>
      <c r="AR11" s="30">
        <f>IF(ISERROR(1/VLOOKUP($B11,[1]Miljö!$B$1:$S$500,MATCH("Såld mängd produktionsspecifik fjärrvärme (GWh)",[1]Miljö!$B$1:$R$1,0),FALSE)),0,VLOOKUP($B11,[1]Miljö!$B$1:$S$500,MATCH("Såld mängd produktionsspecifik fjärrvärme (GWh)",[1]Miljö!$B$1:$R$1,0),FALSE))</f>
        <v>0</v>
      </c>
      <c r="AS11" s="36">
        <f t="shared" si="3"/>
        <v>0.71931873479318731</v>
      </c>
      <c r="AU11" s="30" t="str">
        <f>VLOOKUP($B11,'[1]Miljövärden urval för publ'!$B$2:$I$486,7,FALSE)</f>
        <v>Ja</v>
      </c>
    </row>
    <row r="12" spans="1:47" ht="15">
      <c r="A12" t="s">
        <v>83</v>
      </c>
      <c r="B12" t="s">
        <v>84</v>
      </c>
      <c r="C12" s="30">
        <f>VLOOKUP($B12,'[1]Tillförd energi'!$B$2:$AS$506,MATCH(C$3,'[1]Tillförd energi'!$B$1:$AQ$1,0),FALSE)</f>
        <v>0</v>
      </c>
      <c r="D12" s="30">
        <f>VLOOKUP($B12,'[1]Tillförd energi'!$B$2:$AS$506,MATCH(D$3,'[1]Tillförd energi'!$B$1:$AQ$1,0),FALSE)</f>
        <v>0</v>
      </c>
      <c r="E12" s="30">
        <f>VLOOKUP($B12,'[1]Tillförd energi'!$B$2:$AS$506,MATCH(E$3,'[1]Tillförd energi'!$B$1:$AQ$1,0),FALSE)</f>
        <v>0</v>
      </c>
      <c r="F12" s="30">
        <f>VLOOKUP($B12,'[1]Tillförd energi'!$B$2:$AS$506,MATCH(F$3,'[1]Tillförd energi'!$B$1:$AQ$1,0),FALSE)</f>
        <v>0</v>
      </c>
      <c r="G12" s="30">
        <f>VLOOKUP($B12,'[1]Tillförd energi'!$B$2:$AS$506,MATCH(G$3,'[1]Tillförd energi'!$B$1:$AQ$1,0),FALSE)</f>
        <v>0</v>
      </c>
      <c r="H12" s="30">
        <f>VLOOKUP($B12,'[1]Tillförd energi'!$B$2:$AS$506,MATCH(H$3,'[1]Tillförd energi'!$B$1:$AQ$1,0),FALSE)</f>
        <v>0</v>
      </c>
      <c r="I12" s="30">
        <f>VLOOKUP($B12,'[1]Tillförd energi'!$B$2:$AS$506,MATCH(I$3,'[1]Tillförd energi'!$B$1:$AQ$1,0),FALSE)</f>
        <v>0</v>
      </c>
      <c r="J12" s="30">
        <f>VLOOKUP($B12,'[1]Tillförd energi'!$B$2:$AS$506,MATCH(J$3,'[1]Tillförd energi'!$B$1:$AQ$1,0),FALSE)</f>
        <v>0</v>
      </c>
      <c r="K12" s="30">
        <f>VLOOKUP($B12,'[1]Tillförd energi'!$B$2:$AS$506,MATCH(K$3,'[1]Tillförd energi'!$B$1:$AQ$1,0),FALSE)</f>
        <v>0</v>
      </c>
      <c r="L12" s="30">
        <f>VLOOKUP($B12,'[1]Tillförd energi'!$B$2:$AS$506,MATCH(L$3,'[1]Tillförd energi'!$B$1:$AQ$1,0),FALSE)</f>
        <v>0</v>
      </c>
      <c r="M12" s="30">
        <f>VLOOKUP($B12,'[1]Tillförd energi'!$B$2:$AS$506,MATCH(M$3,'[1]Tillförd energi'!$B$1:$AQ$1,0),FALSE)</f>
        <v>0</v>
      </c>
      <c r="N12" s="30">
        <f>VLOOKUP($B12,'[1]Tillförd energi'!$B$2:$AS$506,MATCH(N$3,'[1]Tillförd energi'!$B$1:$AQ$1,0),FALSE)</f>
        <v>0</v>
      </c>
      <c r="O12" s="30">
        <f>VLOOKUP($B12,'[1]Tillförd energi'!$B$2:$AS$506,MATCH(O$3,'[1]Tillförd energi'!$B$1:$AQ$1,0),FALSE)</f>
        <v>0</v>
      </c>
      <c r="P12" s="30">
        <f>VLOOKUP($B12,'[1]Tillförd energi'!$B$2:$AS$506,MATCH(P$3,'[1]Tillförd energi'!$B$1:$AQ$1,0),FALSE)</f>
        <v>0</v>
      </c>
      <c r="Q12" s="30">
        <f>VLOOKUP($B12,'[1]Tillförd energi'!$B$2:$AS$506,MATCH(Q$3,'[1]Tillförd energi'!$B$1:$AQ$1,0),FALSE)</f>
        <v>0</v>
      </c>
      <c r="R12" s="30">
        <f>VLOOKUP($B12,'[1]Tillförd energi'!$B$2:$AS$506,MATCH(R$3,'[1]Tillförd energi'!$B$1:$AQ$1,0),FALSE)</f>
        <v>0</v>
      </c>
      <c r="S12" s="30">
        <f>VLOOKUP($B12,'[1]Tillförd energi'!$B$2:$AS$506,MATCH(S$3,'[1]Tillförd energi'!$B$1:$AQ$1,0),FALSE)</f>
        <v>0</v>
      </c>
      <c r="T12" s="30">
        <f>VLOOKUP($B12,'[1]Tillförd energi'!$B$2:$AS$506,MATCH(T$3,'[1]Tillförd energi'!$B$1:$AQ$1,0),FALSE)</f>
        <v>0</v>
      </c>
      <c r="U12" s="30">
        <f>VLOOKUP($B12,'[1]Tillförd energi'!$B$2:$AS$506,MATCH(U$3,'[1]Tillförd energi'!$B$1:$AQ$1,0),FALSE)</f>
        <v>0</v>
      </c>
      <c r="V12" s="30">
        <f>VLOOKUP($B12,'[1]Tillförd energi'!$B$2:$AS$506,MATCH(V$3,'[1]Tillförd energi'!$B$1:$AQ$1,0),FALSE)</f>
        <v>0</v>
      </c>
      <c r="W12" s="30">
        <f>VLOOKUP($B12,'[1]Tillförd energi'!$B$2:$AS$506,MATCH(W$3,'[1]Tillförd energi'!$B$1:$AQ$1,0),FALSE)</f>
        <v>0</v>
      </c>
      <c r="X12" s="30">
        <f>VLOOKUP($B12,'[1]Tillförd energi'!$B$2:$AS$506,MATCH(X$3,'[1]Tillförd energi'!$B$1:$AQ$1,0),FALSE)</f>
        <v>0</v>
      </c>
      <c r="Y12" s="30">
        <f>VLOOKUP($B12,'[1]Tillförd energi'!$B$2:$AS$506,MATCH(Y$3,'[1]Tillförd energi'!$B$1:$AQ$1,0),FALSE)</f>
        <v>0</v>
      </c>
      <c r="Z12" s="30">
        <f>VLOOKUP($B12,'[1]Tillförd energi'!$B$2:$AS$506,MATCH(Z$3,'[1]Tillförd energi'!$B$1:$AQ$1,0),FALSE)</f>
        <v>0</v>
      </c>
      <c r="AA12" s="30">
        <f>VLOOKUP($B12,'[1]Tillförd energi'!$B$2:$AS$506,MATCH(AA$3,'[1]Tillförd energi'!$B$1:$AQ$1,0),FALSE)</f>
        <v>0</v>
      </c>
      <c r="AB12" s="30">
        <f>VLOOKUP($B12,'[1]Tillförd energi'!$B$2:$AS$506,MATCH(AB$3,'[1]Tillförd energi'!$B$1:$AQ$1,0),FALSE)</f>
        <v>0</v>
      </c>
      <c r="AC12" s="30">
        <f>VLOOKUP($B12,'[1]Tillförd energi'!$B$2:$AS$506,MATCH(AC$3,'[1]Tillförd energi'!$B$1:$AQ$1,0),FALSE)</f>
        <v>0</v>
      </c>
      <c r="AD12" s="30">
        <f>VLOOKUP($B12,'[1]Tillförd energi'!$B$2:$AS$506,MATCH(AD$3,'[1]Tillförd energi'!$B$1:$AQ$1,0),FALSE)</f>
        <v>0</v>
      </c>
      <c r="AF12" s="30">
        <f>VLOOKUP($B12,'[1]Tillförd energi'!$B$2:$AS$506,MATCH(AF$3,'[1]Tillförd energi'!$B$1:$AQ$1,0),FALSE)</f>
        <v>0</v>
      </c>
      <c r="AH12" s="30">
        <f>IFERROR(VLOOKUP(B12,[1]Miljö!$B$1:$S$476,9,FALSE)/1,0)</f>
        <v>0</v>
      </c>
      <c r="AJ12" s="35" t="str">
        <f>IFERROR(VLOOKUP($B12,[1]Miljö!$B$1:$S$500,MATCH("hjälpel exklusive kraftvärme (GWh)",[1]Miljö!$B$1:$V$1,0),FALSE)/1,"")</f>
        <v/>
      </c>
      <c r="AK12" s="35">
        <f t="shared" si="0"/>
        <v>0</v>
      </c>
      <c r="AL12" s="35">
        <f>VLOOKUP($B12,'[1]Slutlig allokering'!$B$2:$AL$462,MATCH("Hjälpel kraftvärme",'[1]Slutlig allokering'!$B$2:$AL$2,0),FALSE)</f>
        <v>0</v>
      </c>
      <c r="AN12" s="30">
        <f t="shared" si="1"/>
        <v>0</v>
      </c>
      <c r="AO12" s="30">
        <f t="shared" si="2"/>
        <v>0</v>
      </c>
      <c r="AP12" s="30" t="str">
        <f>IF(ISERROR(1/VLOOKUP($B12,[1]Leveranser!$B$1:$S$500,MATCH("såld värme (gwh)",[1]Leveranser!$B$1:$S$1,0),FALSE)),"",VLOOKUP($B12,[1]Leveranser!$B$1:$S$500,MATCH("såld värme (gwh)",[1]Leveranser!$B$1:$S$1,0),FALSE))</f>
        <v/>
      </c>
      <c r="AQ12" s="30">
        <f>VLOOKUP($B12,[1]Leveranser!$B$1:$Y$500,MATCH("Totalt såld fjärrvärme till andra fjärrvärmeföretag",[1]Leveranser!$B$1:$AA$1,0),FALSE)</f>
        <v>0</v>
      </c>
      <c r="AR12" s="30">
        <f>IF(ISERROR(1/VLOOKUP($B12,[1]Miljö!$B$1:$S$500,MATCH("Såld mängd produktionsspecifik fjärrvärme (GWh)",[1]Miljö!$B$1:$R$1,0),FALSE)),0,VLOOKUP($B12,[1]Miljö!$B$1:$S$500,MATCH("Såld mängd produktionsspecifik fjärrvärme (GWh)",[1]Miljö!$B$1:$R$1,0),FALSE))</f>
        <v>0</v>
      </c>
      <c r="AS12" s="36" t="str">
        <f t="shared" si="3"/>
        <v/>
      </c>
      <c r="AU12" s="30" t="str">
        <f>VLOOKUP($B12,'[1]Miljövärden urval för publ'!$B$2:$I$486,7,FALSE)</f>
        <v>Nej</v>
      </c>
    </row>
    <row r="13" spans="1:47" ht="15">
      <c r="A13" t="s">
        <v>85</v>
      </c>
      <c r="B13" t="s">
        <v>86</v>
      </c>
      <c r="C13" s="30">
        <f>VLOOKUP($B13,'[1]Tillförd energi'!$B$2:$AS$506,MATCH(C$3,'[1]Tillförd energi'!$B$1:$AQ$1,0),FALSE)</f>
        <v>0</v>
      </c>
      <c r="D13" s="30">
        <f>VLOOKUP($B13,'[1]Tillförd energi'!$B$2:$AS$506,MATCH(D$3,'[1]Tillförd energi'!$B$1:$AQ$1,0),FALSE)</f>
        <v>1.8</v>
      </c>
      <c r="E13" s="30">
        <f>VLOOKUP($B13,'[1]Tillförd energi'!$B$2:$AS$506,MATCH(E$3,'[1]Tillförd energi'!$B$1:$AQ$1,0),FALSE)</f>
        <v>0</v>
      </c>
      <c r="F13" s="30">
        <f>VLOOKUP($B13,'[1]Tillförd energi'!$B$2:$AS$506,MATCH(F$3,'[1]Tillförd energi'!$B$1:$AQ$1,0),FALSE)</f>
        <v>3.8</v>
      </c>
      <c r="G13" s="30">
        <f>VLOOKUP($B13,'[1]Tillförd energi'!$B$2:$AS$506,MATCH(G$3,'[1]Tillförd energi'!$B$1:$AQ$1,0),FALSE)</f>
        <v>0</v>
      </c>
      <c r="H13" s="30">
        <f>VLOOKUP($B13,'[1]Tillförd energi'!$B$2:$AS$506,MATCH(H$3,'[1]Tillförd energi'!$B$1:$AQ$1,0),FALSE)</f>
        <v>0</v>
      </c>
      <c r="I13" s="30">
        <f>VLOOKUP($B13,'[1]Tillförd energi'!$B$2:$AS$506,MATCH(I$3,'[1]Tillförd energi'!$B$1:$AQ$1,0),FALSE)</f>
        <v>0</v>
      </c>
      <c r="J13" s="30">
        <f>VLOOKUP($B13,'[1]Tillförd energi'!$B$2:$AS$506,MATCH(J$3,'[1]Tillförd energi'!$B$1:$AQ$1,0),FALSE)</f>
        <v>1.3</v>
      </c>
      <c r="K13" s="30">
        <f>VLOOKUP($B13,'[1]Tillförd energi'!$B$2:$AS$506,MATCH(K$3,'[1]Tillförd energi'!$B$1:$AQ$1,0),FALSE)</f>
        <v>0</v>
      </c>
      <c r="L13" s="30">
        <f>VLOOKUP($B13,'[1]Tillförd energi'!$B$2:$AS$506,MATCH(L$3,'[1]Tillförd energi'!$B$1:$AQ$1,0),FALSE)</f>
        <v>50</v>
      </c>
      <c r="M13" s="30">
        <f>VLOOKUP($B13,'[1]Tillförd energi'!$B$2:$AS$506,MATCH(M$3,'[1]Tillförd energi'!$B$1:$AQ$1,0),FALSE)</f>
        <v>0</v>
      </c>
      <c r="N13" s="30">
        <f>VLOOKUP($B13,'[1]Tillförd energi'!$B$2:$AS$506,MATCH(N$3,'[1]Tillförd energi'!$B$1:$AQ$1,0),FALSE)</f>
        <v>0</v>
      </c>
      <c r="O13" s="30">
        <f>VLOOKUP($B13,'[1]Tillförd energi'!$B$2:$AS$506,MATCH(O$3,'[1]Tillförd energi'!$B$1:$AQ$1,0),FALSE)</f>
        <v>39.4</v>
      </c>
      <c r="P13" s="30">
        <f>VLOOKUP($B13,'[1]Tillförd energi'!$B$2:$AS$506,MATCH(P$3,'[1]Tillförd energi'!$B$1:$AQ$1,0),FALSE)</f>
        <v>0</v>
      </c>
      <c r="Q13" s="30">
        <f>VLOOKUP($B13,'[1]Tillförd energi'!$B$2:$AS$506,MATCH(Q$3,'[1]Tillförd energi'!$B$1:$AQ$1,0),FALSE)</f>
        <v>22.2</v>
      </c>
      <c r="R13" s="30">
        <f>VLOOKUP($B13,'[1]Tillförd energi'!$B$2:$AS$506,MATCH(R$3,'[1]Tillförd energi'!$B$1:$AQ$1,0),FALSE)</f>
        <v>0</v>
      </c>
      <c r="S13" s="30">
        <f>VLOOKUP($B13,'[1]Tillförd energi'!$B$2:$AS$506,MATCH(S$3,'[1]Tillförd energi'!$B$1:$AQ$1,0),FALSE)</f>
        <v>0</v>
      </c>
      <c r="T13" s="30">
        <f>VLOOKUP($B13,'[1]Tillförd energi'!$B$2:$AS$506,MATCH(T$3,'[1]Tillförd energi'!$B$1:$AQ$1,0),FALSE)</f>
        <v>0</v>
      </c>
      <c r="U13" s="30">
        <f>VLOOKUP($B13,'[1]Tillförd energi'!$B$2:$AS$506,MATCH(U$3,'[1]Tillförd energi'!$B$1:$AQ$1,0),FALSE)</f>
        <v>0</v>
      </c>
      <c r="V13" s="30">
        <f>VLOOKUP($B13,'[1]Tillförd energi'!$B$2:$AS$506,MATCH(V$3,'[1]Tillförd energi'!$B$1:$AQ$1,0),FALSE)</f>
        <v>0</v>
      </c>
      <c r="W13" s="30">
        <f>VLOOKUP($B13,'[1]Tillförd energi'!$B$2:$AS$506,MATCH(W$3,'[1]Tillförd energi'!$B$1:$AQ$1,0),FALSE)</f>
        <v>0</v>
      </c>
      <c r="X13" s="30">
        <f>VLOOKUP($B13,'[1]Tillförd energi'!$B$2:$AS$506,MATCH(X$3,'[1]Tillförd energi'!$B$1:$AQ$1,0),FALSE)</f>
        <v>0</v>
      </c>
      <c r="Y13" s="30">
        <f>VLOOKUP($B13,'[1]Tillförd energi'!$B$2:$AS$506,MATCH(Y$3,'[1]Tillförd energi'!$B$1:$AQ$1,0),FALSE)</f>
        <v>0</v>
      </c>
      <c r="Z13" s="30">
        <f>VLOOKUP($B13,'[1]Tillförd energi'!$B$2:$AS$506,MATCH(Z$3,'[1]Tillförd energi'!$B$1:$AQ$1,0),FALSE)</f>
        <v>0</v>
      </c>
      <c r="AA13" s="30">
        <f>VLOOKUP($B13,'[1]Tillförd energi'!$B$2:$AS$506,MATCH(AA$3,'[1]Tillförd energi'!$B$1:$AQ$1,0),FALSE)</f>
        <v>0</v>
      </c>
      <c r="AB13" s="30">
        <f>VLOOKUP($B13,'[1]Tillförd energi'!$B$2:$AS$506,MATCH(AB$3,'[1]Tillförd energi'!$B$1:$AQ$1,0),FALSE)</f>
        <v>21.2</v>
      </c>
      <c r="AC13" s="30">
        <f>VLOOKUP($B13,'[1]Tillförd energi'!$B$2:$AS$506,MATCH(AC$3,'[1]Tillförd energi'!$B$1:$AQ$1,0),FALSE)</f>
        <v>4.2</v>
      </c>
      <c r="AD13" s="30">
        <f>VLOOKUP($B13,'[1]Tillförd energi'!$B$2:$AS$506,MATCH(AD$3,'[1]Tillförd energi'!$B$1:$AQ$1,0),FALSE)</f>
        <v>0</v>
      </c>
      <c r="AF13" s="30">
        <f>VLOOKUP($B13,'[1]Tillförd energi'!$B$2:$AS$506,MATCH(AF$3,'[1]Tillförd energi'!$B$1:$AQ$1,0),FALSE)</f>
        <v>3.1</v>
      </c>
      <c r="AH13" s="30">
        <f>IFERROR(VLOOKUP(B13,[1]Miljö!$B$1:$S$476,9,FALSE)/1,0)</f>
        <v>0</v>
      </c>
      <c r="AJ13" s="35">
        <f>IFERROR(VLOOKUP($B13,[1]Miljö!$B$1:$S$500,MATCH("hjälpel exklusive kraftvärme (GWh)",[1]Miljö!$B$1:$V$1,0),FALSE)/1,"")</f>
        <v>3.1</v>
      </c>
      <c r="AK13" s="35">
        <f t="shared" si="0"/>
        <v>3.1</v>
      </c>
      <c r="AL13" s="35">
        <f>VLOOKUP($B13,'[1]Slutlig allokering'!$B$2:$AL$462,MATCH("Hjälpel kraftvärme",'[1]Slutlig allokering'!$B$2:$AL$2,0),FALSE)</f>
        <v>0</v>
      </c>
      <c r="AN13" s="30">
        <f t="shared" si="1"/>
        <v>146.99999999999997</v>
      </c>
      <c r="AO13" s="30">
        <f t="shared" si="2"/>
        <v>146.99999999999997</v>
      </c>
      <c r="AP13" s="30">
        <f>IF(ISERROR(1/VLOOKUP($B13,[1]Leveranser!$B$1:$S$500,MATCH("såld värme (gwh)",[1]Leveranser!$B$1:$S$1,0),FALSE)),"",VLOOKUP($B13,[1]Leveranser!$B$1:$S$500,MATCH("såld värme (gwh)",[1]Leveranser!$B$1:$S$1,0),FALSE))</f>
        <v>114.7</v>
      </c>
      <c r="AQ13" s="30">
        <f>VLOOKUP($B13,[1]Leveranser!$B$1:$Y$500,MATCH("Totalt såld fjärrvärme till andra fjärrvärmeföretag",[1]Leveranser!$B$1:$AA$1,0),FALSE)</f>
        <v>0</v>
      </c>
      <c r="AR13" s="30">
        <f>IF(ISERROR(1/VLOOKUP($B13,[1]Miljö!$B$1:$S$500,MATCH("Såld mängd produktionsspecifik fjärrvärme (GWh)",[1]Miljö!$B$1:$R$1,0),FALSE)),0,VLOOKUP($B13,[1]Miljö!$B$1:$S$500,MATCH("Såld mängd produktionsspecifik fjärrvärme (GWh)",[1]Miljö!$B$1:$R$1,0),FALSE))</f>
        <v>0</v>
      </c>
      <c r="AS13" s="36">
        <f t="shared" si="3"/>
        <v>0.78027210884353759</v>
      </c>
      <c r="AU13" s="30" t="str">
        <f>VLOOKUP($B13,'[1]Miljövärden urval för publ'!$B$2:$I$486,7,FALSE)</f>
        <v>Ja</v>
      </c>
    </row>
    <row r="14" spans="1:47" ht="15">
      <c r="A14" t="s">
        <v>580</v>
      </c>
      <c r="B14" t="s">
        <v>581</v>
      </c>
      <c r="C14" s="30">
        <f>VLOOKUP($B14,'[1]Tillförd energi'!$B$2:$AS$506,MATCH(C$3,'[1]Tillförd energi'!$B$1:$AQ$1,0),FALSE)</f>
        <v>0</v>
      </c>
      <c r="D14" s="30">
        <f>VLOOKUP($B14,'[1]Tillförd energi'!$B$2:$AS$506,MATCH(D$3,'[1]Tillförd energi'!$B$1:$AQ$1,0),FALSE)</f>
        <v>0.86499999999999999</v>
      </c>
      <c r="E14" s="30">
        <f>VLOOKUP($B14,'[1]Tillförd energi'!$B$2:$AS$506,MATCH(E$3,'[1]Tillförd energi'!$B$1:$AQ$1,0),FALSE)</f>
        <v>0</v>
      </c>
      <c r="F14" s="30">
        <f>VLOOKUP($B14,'[1]Tillförd energi'!$B$2:$AS$506,MATCH(F$3,'[1]Tillförd energi'!$B$1:$AQ$1,0),FALSE)</f>
        <v>0</v>
      </c>
      <c r="G14" s="30">
        <f>VLOOKUP($B14,'[1]Tillförd energi'!$B$2:$AS$506,MATCH(G$3,'[1]Tillförd energi'!$B$1:$AQ$1,0),FALSE)</f>
        <v>0</v>
      </c>
      <c r="H14" s="30">
        <f>VLOOKUP($B14,'[1]Tillförd energi'!$B$2:$AS$506,MATCH(H$3,'[1]Tillförd energi'!$B$1:$AQ$1,0),FALSE)</f>
        <v>0</v>
      </c>
      <c r="I14" s="30">
        <f>VLOOKUP($B14,'[1]Tillförd energi'!$B$2:$AS$506,MATCH(I$3,'[1]Tillförd energi'!$B$1:$AQ$1,0),FALSE)</f>
        <v>0</v>
      </c>
      <c r="J14" s="30">
        <f>VLOOKUP($B14,'[1]Tillförd energi'!$B$2:$AS$506,MATCH(J$3,'[1]Tillförd energi'!$B$1:$AQ$1,0),FALSE)</f>
        <v>0</v>
      </c>
      <c r="K14" s="30">
        <f>VLOOKUP($B14,'[1]Tillförd energi'!$B$2:$AS$506,MATCH(K$3,'[1]Tillförd energi'!$B$1:$AQ$1,0),FALSE)</f>
        <v>0</v>
      </c>
      <c r="L14" s="30">
        <f>VLOOKUP($B14,'[1]Tillförd energi'!$B$2:$AS$506,MATCH(L$3,'[1]Tillförd energi'!$B$1:$AQ$1,0),FALSE)</f>
        <v>10.7</v>
      </c>
      <c r="M14" s="30">
        <f>VLOOKUP($B14,'[1]Tillförd energi'!$B$2:$AS$506,MATCH(M$3,'[1]Tillförd energi'!$B$1:$AQ$1,0),FALSE)</f>
        <v>0</v>
      </c>
      <c r="N14" s="30">
        <f>VLOOKUP($B14,'[1]Tillförd energi'!$B$2:$AS$506,MATCH(N$3,'[1]Tillförd energi'!$B$1:$AQ$1,0),FALSE)</f>
        <v>0</v>
      </c>
      <c r="O14" s="30">
        <f>VLOOKUP($B14,'[1]Tillförd energi'!$B$2:$AS$506,MATCH(O$3,'[1]Tillförd energi'!$B$1:$AQ$1,0),FALSE)</f>
        <v>9.9499999999999993</v>
      </c>
      <c r="P14" s="30">
        <f>VLOOKUP($B14,'[1]Tillförd energi'!$B$2:$AS$506,MATCH(P$3,'[1]Tillförd energi'!$B$1:$AQ$1,0),FALSE)</f>
        <v>0</v>
      </c>
      <c r="Q14" s="30">
        <f>VLOOKUP($B14,'[1]Tillförd energi'!$B$2:$AS$506,MATCH(Q$3,'[1]Tillförd energi'!$B$1:$AQ$1,0),FALSE)</f>
        <v>0</v>
      </c>
      <c r="R14" s="30">
        <f>VLOOKUP($B14,'[1]Tillförd energi'!$B$2:$AS$506,MATCH(R$3,'[1]Tillförd energi'!$B$1:$AQ$1,0),FALSE)</f>
        <v>0</v>
      </c>
      <c r="S14" s="30">
        <f>VLOOKUP($B14,'[1]Tillförd energi'!$B$2:$AS$506,MATCH(S$3,'[1]Tillförd energi'!$B$1:$AQ$1,0),FALSE)</f>
        <v>0</v>
      </c>
      <c r="T14" s="30">
        <f>VLOOKUP($B14,'[1]Tillförd energi'!$B$2:$AS$506,MATCH(T$3,'[1]Tillförd energi'!$B$1:$AQ$1,0),FALSE)</f>
        <v>0</v>
      </c>
      <c r="U14" s="30">
        <f>VLOOKUP($B14,'[1]Tillförd energi'!$B$2:$AS$506,MATCH(U$3,'[1]Tillförd energi'!$B$1:$AQ$1,0),FALSE)</f>
        <v>0</v>
      </c>
      <c r="V14" s="30">
        <f>VLOOKUP($B14,'[1]Tillförd energi'!$B$2:$AS$506,MATCH(V$3,'[1]Tillförd energi'!$B$1:$AQ$1,0),FALSE)</f>
        <v>0</v>
      </c>
      <c r="W14" s="30">
        <f>VLOOKUP($B14,'[1]Tillförd energi'!$B$2:$AS$506,MATCH(W$3,'[1]Tillförd energi'!$B$1:$AQ$1,0),FALSE)</f>
        <v>0</v>
      </c>
      <c r="X14" s="30">
        <f>VLOOKUP($B14,'[1]Tillförd energi'!$B$2:$AS$506,MATCH(X$3,'[1]Tillförd energi'!$B$1:$AQ$1,0),FALSE)</f>
        <v>0</v>
      </c>
      <c r="Y14" s="30">
        <f>VLOOKUP($B14,'[1]Tillförd energi'!$B$2:$AS$506,MATCH(Y$3,'[1]Tillförd energi'!$B$1:$AQ$1,0),FALSE)</f>
        <v>0</v>
      </c>
      <c r="Z14" s="30">
        <f>VLOOKUP($B14,'[1]Tillförd energi'!$B$2:$AS$506,MATCH(Z$3,'[1]Tillförd energi'!$B$1:$AQ$1,0),FALSE)</f>
        <v>0</v>
      </c>
      <c r="AA14" s="30">
        <f>VLOOKUP($B14,'[1]Tillförd energi'!$B$2:$AS$506,MATCH(AA$3,'[1]Tillförd energi'!$B$1:$AQ$1,0),FALSE)</f>
        <v>0</v>
      </c>
      <c r="AB14" s="30">
        <f>VLOOKUP($B14,'[1]Tillförd energi'!$B$2:$AS$506,MATCH(AB$3,'[1]Tillförd energi'!$B$1:$AQ$1,0),FALSE)</f>
        <v>0</v>
      </c>
      <c r="AC14" s="30">
        <f>VLOOKUP($B14,'[1]Tillförd energi'!$B$2:$AS$506,MATCH(AC$3,'[1]Tillförd energi'!$B$1:$AQ$1,0),FALSE)</f>
        <v>0</v>
      </c>
      <c r="AD14" s="30">
        <f>VLOOKUP($B14,'[1]Tillförd energi'!$B$2:$AS$506,MATCH(AD$3,'[1]Tillförd energi'!$B$1:$AQ$1,0),FALSE)</f>
        <v>0</v>
      </c>
      <c r="AF14" s="30">
        <f>VLOOKUP($B14,'[1]Tillförd energi'!$B$2:$AS$506,MATCH(AF$3,'[1]Tillförd energi'!$B$1:$AQ$1,0),FALSE)</f>
        <v>0.58499999999999996</v>
      </c>
      <c r="AH14" s="30">
        <f>IFERROR(VLOOKUP(B14,[1]Miljö!$B$1:$S$476,9,FALSE)/1,0)</f>
        <v>0</v>
      </c>
      <c r="AJ14" s="35">
        <f>IFERROR(VLOOKUP($B14,[1]Miljö!$B$1:$S$500,MATCH("hjälpel exklusive kraftvärme (GWh)",[1]Miljö!$B$1:$V$1,0),FALSE)/1,"")</f>
        <v>0.58499999999999996</v>
      </c>
      <c r="AK14" s="35">
        <f t="shared" si="0"/>
        <v>0.58499999999999996</v>
      </c>
      <c r="AL14" s="35">
        <f>VLOOKUP($B14,'[1]Slutlig allokering'!$B$2:$AL$462,MATCH("Hjälpel kraftvärme",'[1]Slutlig allokering'!$B$2:$AL$2,0),FALSE)</f>
        <v>0</v>
      </c>
      <c r="AN14" s="30">
        <f t="shared" si="1"/>
        <v>22.1</v>
      </c>
      <c r="AO14" s="30">
        <f t="shared" si="2"/>
        <v>22.1</v>
      </c>
      <c r="AP14" s="30">
        <f>IF(ISERROR(1/VLOOKUP($B14,[1]Leveranser!$B$1:$S$500,MATCH("såld värme (gwh)",[1]Leveranser!$B$1:$S$1,0),FALSE)),"",VLOOKUP($B14,[1]Leveranser!$B$1:$S$500,MATCH("såld värme (gwh)",[1]Leveranser!$B$1:$S$1,0),FALSE))</f>
        <v>18.63</v>
      </c>
      <c r="AQ14" s="30">
        <f>VLOOKUP($B14,[1]Leveranser!$B$1:$Y$500,MATCH("Totalt såld fjärrvärme till andra fjärrvärmeföretag",[1]Leveranser!$B$1:$AA$1,0),FALSE)</f>
        <v>0</v>
      </c>
      <c r="AR14" s="30">
        <f>IF(ISERROR(1/VLOOKUP($B14,[1]Miljö!$B$1:$S$500,MATCH("Såld mängd produktionsspecifik fjärrvärme (GWh)",[1]Miljö!$B$1:$R$1,0),FALSE)),0,VLOOKUP($B14,[1]Miljö!$B$1:$S$500,MATCH("Såld mängd produktionsspecifik fjärrvärme (GWh)",[1]Miljö!$B$1:$R$1,0),FALSE))</f>
        <v>0</v>
      </c>
      <c r="AS14" s="36">
        <f t="shared" si="3"/>
        <v>0.84298642533936641</v>
      </c>
      <c r="AU14" s="30" t="str">
        <f>VLOOKUP($B14,'[1]Miljövärden urval för publ'!$B$2:$I$486,7,FALSE)</f>
        <v>Ja</v>
      </c>
    </row>
    <row r="15" spans="1:47" ht="15">
      <c r="A15" t="s">
        <v>383</v>
      </c>
      <c r="B15" t="s">
        <v>384</v>
      </c>
      <c r="C15" s="30">
        <f>VLOOKUP($B15,'[1]Tillförd energi'!$B$2:$AS$506,MATCH(C$3,'[1]Tillförd energi'!$B$1:$AQ$1,0),FALSE)</f>
        <v>0</v>
      </c>
      <c r="D15" s="30">
        <f>VLOOKUP($B15,'[1]Tillförd energi'!$B$2:$AS$506,MATCH(D$3,'[1]Tillförd energi'!$B$1:$AQ$1,0),FALSE)</f>
        <v>0.9</v>
      </c>
      <c r="E15" s="30">
        <f>VLOOKUP($B15,'[1]Tillförd energi'!$B$2:$AS$506,MATCH(E$3,'[1]Tillförd energi'!$B$1:$AQ$1,0),FALSE)</f>
        <v>0</v>
      </c>
      <c r="F15" s="30">
        <f>VLOOKUP($B15,'[1]Tillförd energi'!$B$2:$AS$506,MATCH(F$3,'[1]Tillförd energi'!$B$1:$AQ$1,0),FALSE)</f>
        <v>0</v>
      </c>
      <c r="G15" s="30">
        <f>VLOOKUP($B15,'[1]Tillförd energi'!$B$2:$AS$506,MATCH(G$3,'[1]Tillförd energi'!$B$1:$AQ$1,0),FALSE)</f>
        <v>0</v>
      </c>
      <c r="H15" s="30">
        <f>VLOOKUP($B15,'[1]Tillförd energi'!$B$2:$AS$506,MATCH(H$3,'[1]Tillförd energi'!$B$1:$AQ$1,0),FALSE)</f>
        <v>0</v>
      </c>
      <c r="I15" s="30">
        <f>VLOOKUP($B15,'[1]Tillförd energi'!$B$2:$AS$506,MATCH(I$3,'[1]Tillförd energi'!$B$1:$AQ$1,0),FALSE)</f>
        <v>0</v>
      </c>
      <c r="J15" s="30">
        <f>VLOOKUP($B15,'[1]Tillförd energi'!$B$2:$AS$506,MATCH(J$3,'[1]Tillförd energi'!$B$1:$AQ$1,0),FALSE)</f>
        <v>0</v>
      </c>
      <c r="K15" s="30">
        <f>VLOOKUP($B15,'[1]Tillförd energi'!$B$2:$AS$506,MATCH(K$3,'[1]Tillförd energi'!$B$1:$AQ$1,0),FALSE)</f>
        <v>0</v>
      </c>
      <c r="L15" s="30">
        <f>VLOOKUP($B15,'[1]Tillförd energi'!$B$2:$AS$506,MATCH(L$3,'[1]Tillförd energi'!$B$1:$AQ$1,0),FALSE)</f>
        <v>10.851900000000001</v>
      </c>
      <c r="M15" s="30">
        <f>VLOOKUP($B15,'[1]Tillförd energi'!$B$2:$AS$506,MATCH(M$3,'[1]Tillförd energi'!$B$1:$AQ$1,0),FALSE)</f>
        <v>54.420499999999997</v>
      </c>
      <c r="N15" s="30">
        <f>VLOOKUP($B15,'[1]Tillförd energi'!$B$2:$AS$506,MATCH(N$3,'[1]Tillförd energi'!$B$1:$AQ$1,0),FALSE)</f>
        <v>0</v>
      </c>
      <c r="O15" s="30">
        <f>VLOOKUP($B15,'[1]Tillförd energi'!$B$2:$AS$506,MATCH(O$3,'[1]Tillförd energi'!$B$1:$AQ$1,0),FALSE)</f>
        <v>44.547800000000002</v>
      </c>
      <c r="P15" s="30">
        <f>VLOOKUP($B15,'[1]Tillförd energi'!$B$2:$AS$506,MATCH(P$3,'[1]Tillförd energi'!$B$1:$AQ$1,0),FALSE)</f>
        <v>0</v>
      </c>
      <c r="Q15" s="30">
        <f>VLOOKUP($B15,'[1]Tillförd energi'!$B$2:$AS$506,MATCH(Q$3,'[1]Tillförd energi'!$B$1:$AQ$1,0),FALSE)</f>
        <v>0</v>
      </c>
      <c r="R15" s="30">
        <f>VLOOKUP($B15,'[1]Tillförd energi'!$B$2:$AS$506,MATCH(R$3,'[1]Tillförd energi'!$B$1:$AQ$1,0),FALSE)</f>
        <v>0.5</v>
      </c>
      <c r="S15" s="30">
        <f>VLOOKUP($B15,'[1]Tillförd energi'!$B$2:$AS$506,MATCH(S$3,'[1]Tillförd energi'!$B$1:$AQ$1,0),FALSE)</f>
        <v>0</v>
      </c>
      <c r="T15" s="30">
        <f>VLOOKUP($B15,'[1]Tillförd energi'!$B$2:$AS$506,MATCH(T$3,'[1]Tillförd energi'!$B$1:$AQ$1,0),FALSE)</f>
        <v>0</v>
      </c>
      <c r="U15" s="30">
        <f>VLOOKUP($B15,'[1]Tillförd energi'!$B$2:$AS$506,MATCH(U$3,'[1]Tillförd energi'!$B$1:$AQ$1,0),FALSE)</f>
        <v>0</v>
      </c>
      <c r="V15" s="30">
        <f>VLOOKUP($B15,'[1]Tillförd energi'!$B$2:$AS$506,MATCH(V$3,'[1]Tillförd energi'!$B$1:$AQ$1,0),FALSE)</f>
        <v>0</v>
      </c>
      <c r="W15" s="30">
        <f>VLOOKUP($B15,'[1]Tillförd energi'!$B$2:$AS$506,MATCH(W$3,'[1]Tillförd energi'!$B$1:$AQ$1,0),FALSE)</f>
        <v>0</v>
      </c>
      <c r="X15" s="30">
        <f>VLOOKUP($B15,'[1]Tillförd energi'!$B$2:$AS$506,MATCH(X$3,'[1]Tillförd energi'!$B$1:$AQ$1,0),FALSE)</f>
        <v>0</v>
      </c>
      <c r="Y15" s="30">
        <f>VLOOKUP($B15,'[1]Tillförd energi'!$B$2:$AS$506,MATCH(Y$3,'[1]Tillförd energi'!$B$1:$AQ$1,0),FALSE)</f>
        <v>0</v>
      </c>
      <c r="Z15" s="30">
        <f>VLOOKUP($B15,'[1]Tillförd energi'!$B$2:$AS$506,MATCH(Z$3,'[1]Tillförd energi'!$B$1:$AQ$1,0),FALSE)</f>
        <v>0</v>
      </c>
      <c r="AA15" s="30">
        <f>VLOOKUP($B15,'[1]Tillförd energi'!$B$2:$AS$506,MATCH(AA$3,'[1]Tillförd energi'!$B$1:$AQ$1,0),FALSE)</f>
        <v>0</v>
      </c>
      <c r="AB15" s="30">
        <f>VLOOKUP($B15,'[1]Tillförd energi'!$B$2:$AS$506,MATCH(AB$3,'[1]Tillförd energi'!$B$1:$AQ$1,0),FALSE)</f>
        <v>17</v>
      </c>
      <c r="AC15" s="30">
        <f>VLOOKUP($B15,'[1]Tillförd energi'!$B$2:$AS$506,MATCH(AC$3,'[1]Tillförd energi'!$B$1:$AQ$1,0),FALSE)</f>
        <v>0</v>
      </c>
      <c r="AD15" s="30">
        <f>VLOOKUP($B15,'[1]Tillförd energi'!$B$2:$AS$506,MATCH(AD$3,'[1]Tillförd energi'!$B$1:$AQ$1,0),FALSE)</f>
        <v>0</v>
      </c>
      <c r="AF15" s="30">
        <f>VLOOKUP($B15,'[1]Tillförd energi'!$B$2:$AS$506,MATCH(AF$3,'[1]Tillförd energi'!$B$1:$AQ$1,0),FALSE)</f>
        <v>3.1503899999999998</v>
      </c>
      <c r="AH15" s="30">
        <f>IFERROR(VLOOKUP(B15,[1]Miljö!$B$1:$S$476,9,FALSE)/1,0)</f>
        <v>0</v>
      </c>
      <c r="AJ15" s="35">
        <f>IFERROR(VLOOKUP($B15,[1]Miljö!$B$1:$S$500,MATCH("hjälpel exklusive kraftvärme (GWh)",[1]Miljö!$B$1:$V$1,0),FALSE)/1,"")</f>
        <v>0.98</v>
      </c>
      <c r="AK15" s="35">
        <f t="shared" si="0"/>
        <v>0.98</v>
      </c>
      <c r="AL15" s="35">
        <f>VLOOKUP($B15,'[1]Slutlig allokering'!$B$2:$AL$462,MATCH("Hjälpel kraftvärme",'[1]Slutlig allokering'!$B$2:$AL$2,0),FALSE)</f>
        <v>2.1703899999999998</v>
      </c>
      <c r="AN15" s="30">
        <f t="shared" si="1"/>
        <v>131.37058999999999</v>
      </c>
      <c r="AO15" s="30">
        <f t="shared" si="2"/>
        <v>131.37058999999999</v>
      </c>
      <c r="AP15" s="30">
        <f>IF(ISERROR(1/VLOOKUP($B15,[1]Leveranser!$B$1:$S$500,MATCH("såld värme (gwh)",[1]Leveranser!$B$1:$S$1,0),FALSE)),"",VLOOKUP($B15,[1]Leveranser!$B$1:$S$500,MATCH("såld värme (gwh)",[1]Leveranser!$B$1:$S$1,0),FALSE))</f>
        <v>88</v>
      </c>
      <c r="AQ15" s="30">
        <f>VLOOKUP($B15,[1]Leveranser!$B$1:$Y$500,MATCH("Totalt såld fjärrvärme till andra fjärrvärmeföretag",[1]Leveranser!$B$1:$AA$1,0),FALSE)</f>
        <v>0</v>
      </c>
      <c r="AR15" s="30">
        <f>IF(ISERROR(1/VLOOKUP($B15,[1]Miljö!$B$1:$S$500,MATCH("Såld mängd produktionsspecifik fjärrvärme (GWh)",[1]Miljö!$B$1:$R$1,0),FALSE)),0,VLOOKUP($B15,[1]Miljö!$B$1:$S$500,MATCH("Såld mängd produktionsspecifik fjärrvärme (GWh)",[1]Miljö!$B$1:$R$1,0),FALSE))</f>
        <v>0</v>
      </c>
      <c r="AS15" s="36">
        <f t="shared" si="3"/>
        <v>0.66986073519194822</v>
      </c>
      <c r="AU15" s="30" t="str">
        <f>VLOOKUP($B15,'[1]Miljövärden urval för publ'!$B$2:$I$486,7,FALSE)</f>
        <v>Ja</v>
      </c>
    </row>
    <row r="16" spans="1:47" ht="15">
      <c r="A16" t="s">
        <v>610</v>
      </c>
      <c r="B16" t="s">
        <v>611</v>
      </c>
      <c r="C16" s="30">
        <f>VLOOKUP($B16,'[1]Tillförd energi'!$B$2:$AS$506,MATCH(C$3,'[1]Tillförd energi'!$B$1:$AQ$1,0),FALSE)</f>
        <v>0</v>
      </c>
      <c r="D16" s="30">
        <f>VLOOKUP($B16,'[1]Tillförd energi'!$B$2:$AS$506,MATCH(D$3,'[1]Tillförd energi'!$B$1:$AQ$1,0),FALSE)</f>
        <v>4.1779999999999999</v>
      </c>
      <c r="E16" s="30">
        <f>VLOOKUP($B16,'[1]Tillförd energi'!$B$2:$AS$506,MATCH(E$3,'[1]Tillförd energi'!$B$1:$AQ$1,0),FALSE)</f>
        <v>12.98</v>
      </c>
      <c r="F16" s="30">
        <f>VLOOKUP($B16,'[1]Tillförd energi'!$B$2:$AS$506,MATCH(F$3,'[1]Tillförd energi'!$B$1:$AQ$1,0),FALSE)</f>
        <v>0</v>
      </c>
      <c r="G16" s="30">
        <f>VLOOKUP($B16,'[1]Tillförd energi'!$B$2:$AS$506,MATCH(G$3,'[1]Tillförd energi'!$B$1:$AQ$1,0),FALSE)</f>
        <v>0</v>
      </c>
      <c r="H16" s="30">
        <f>VLOOKUP($B16,'[1]Tillförd energi'!$B$2:$AS$506,MATCH(H$3,'[1]Tillförd energi'!$B$1:$AQ$1,0),FALSE)</f>
        <v>0</v>
      </c>
      <c r="I16" s="30">
        <f>VLOOKUP($B16,'[1]Tillförd energi'!$B$2:$AS$506,MATCH(I$3,'[1]Tillförd energi'!$B$1:$AQ$1,0),FALSE)</f>
        <v>197.88300000000001</v>
      </c>
      <c r="J16" s="30">
        <f>VLOOKUP($B16,'[1]Tillförd energi'!$B$2:$AS$506,MATCH(J$3,'[1]Tillförd energi'!$B$1:$AQ$1,0),FALSE)</f>
        <v>0</v>
      </c>
      <c r="K16" s="30">
        <f>VLOOKUP($B16,'[1]Tillförd energi'!$B$2:$AS$506,MATCH(K$3,'[1]Tillförd energi'!$B$1:$AQ$1,0),FALSE)</f>
        <v>0</v>
      </c>
      <c r="L16" s="30">
        <f>VLOOKUP($B16,'[1]Tillförd energi'!$B$2:$AS$506,MATCH(L$3,'[1]Tillförd energi'!$B$1:$AQ$1,0),FALSE)</f>
        <v>0</v>
      </c>
      <c r="M16" s="30">
        <f>VLOOKUP($B16,'[1]Tillförd energi'!$B$2:$AS$506,MATCH(M$3,'[1]Tillförd energi'!$B$1:$AQ$1,0),FALSE)</f>
        <v>0</v>
      </c>
      <c r="N16" s="30">
        <f>VLOOKUP($B16,'[1]Tillförd energi'!$B$2:$AS$506,MATCH(N$3,'[1]Tillförd energi'!$B$1:$AQ$1,0),FALSE)</f>
        <v>35.119999999999997</v>
      </c>
      <c r="O16" s="30">
        <f>VLOOKUP($B16,'[1]Tillförd energi'!$B$2:$AS$506,MATCH(O$3,'[1]Tillförd energi'!$B$1:$AQ$1,0),FALSE)</f>
        <v>0</v>
      </c>
      <c r="P16" s="30">
        <f>VLOOKUP($B16,'[1]Tillförd energi'!$B$2:$AS$506,MATCH(P$3,'[1]Tillförd energi'!$B$1:$AQ$1,0),FALSE)</f>
        <v>5.78</v>
      </c>
      <c r="Q16" s="30">
        <f>VLOOKUP($B16,'[1]Tillförd energi'!$B$2:$AS$506,MATCH(Q$3,'[1]Tillförd energi'!$B$1:$AQ$1,0),FALSE)</f>
        <v>0.20799999999999999</v>
      </c>
      <c r="R16" s="30">
        <f>VLOOKUP($B16,'[1]Tillförd energi'!$B$2:$AS$506,MATCH(R$3,'[1]Tillförd energi'!$B$1:$AQ$1,0),FALSE)</f>
        <v>0</v>
      </c>
      <c r="S16" s="30">
        <f>VLOOKUP($B16,'[1]Tillförd energi'!$B$2:$AS$506,MATCH(S$3,'[1]Tillförd energi'!$B$1:$AQ$1,0),FALSE)</f>
        <v>0</v>
      </c>
      <c r="T16" s="30">
        <f>VLOOKUP($B16,'[1]Tillförd energi'!$B$2:$AS$506,MATCH(T$3,'[1]Tillförd energi'!$B$1:$AQ$1,0),FALSE)</f>
        <v>0</v>
      </c>
      <c r="U16" s="30">
        <f>VLOOKUP($B16,'[1]Tillförd energi'!$B$2:$AS$506,MATCH(U$3,'[1]Tillförd energi'!$B$1:$AQ$1,0),FALSE)</f>
        <v>0</v>
      </c>
      <c r="V16" s="30">
        <f>VLOOKUP($B16,'[1]Tillförd energi'!$B$2:$AS$506,MATCH(V$3,'[1]Tillförd energi'!$B$1:$AQ$1,0),FALSE)</f>
        <v>0</v>
      </c>
      <c r="W16" s="30">
        <f>VLOOKUP($B16,'[1]Tillförd energi'!$B$2:$AS$506,MATCH(W$3,'[1]Tillförd energi'!$B$1:$AQ$1,0),FALSE)</f>
        <v>0</v>
      </c>
      <c r="X16" s="30">
        <f>VLOOKUP($B16,'[1]Tillförd energi'!$B$2:$AS$506,MATCH(X$3,'[1]Tillförd energi'!$B$1:$AQ$1,0),FALSE)</f>
        <v>0</v>
      </c>
      <c r="Y16" s="30">
        <f>VLOOKUP($B16,'[1]Tillförd energi'!$B$2:$AS$506,MATCH(Y$3,'[1]Tillförd energi'!$B$1:$AQ$1,0),FALSE)</f>
        <v>0</v>
      </c>
      <c r="Z16" s="30">
        <f>VLOOKUP($B16,'[1]Tillförd energi'!$B$2:$AS$506,MATCH(Z$3,'[1]Tillförd energi'!$B$1:$AQ$1,0),FALSE)</f>
        <v>0</v>
      </c>
      <c r="AA16" s="30">
        <f>VLOOKUP($B16,'[1]Tillförd energi'!$B$2:$AS$506,MATCH(AA$3,'[1]Tillförd energi'!$B$1:$AQ$1,0),FALSE)</f>
        <v>0</v>
      </c>
      <c r="AB16" s="30">
        <f>VLOOKUP($B16,'[1]Tillförd energi'!$B$2:$AS$506,MATCH(AB$3,'[1]Tillförd energi'!$B$1:$AQ$1,0),FALSE)</f>
        <v>16.893000000000001</v>
      </c>
      <c r="AC16" s="30">
        <f>VLOOKUP($B16,'[1]Tillförd energi'!$B$2:$AS$506,MATCH(AC$3,'[1]Tillförd energi'!$B$1:$AQ$1,0),FALSE)</f>
        <v>27.64</v>
      </c>
      <c r="AD16" s="30">
        <f>VLOOKUP($B16,'[1]Tillförd energi'!$B$2:$AS$506,MATCH(AD$3,'[1]Tillförd energi'!$B$1:$AQ$1,0),FALSE)</f>
        <v>0</v>
      </c>
      <c r="AF16" s="30">
        <f>VLOOKUP($B16,'[1]Tillförd energi'!$B$2:$AS$506,MATCH(AF$3,'[1]Tillförd energi'!$B$1:$AQ$1,0),FALSE)</f>
        <v>8.6449999999999996</v>
      </c>
      <c r="AH16" s="30">
        <f>IFERROR(VLOOKUP(B16,[1]Miljö!$B$1:$S$476,9,FALSE)/1,0)</f>
        <v>0</v>
      </c>
      <c r="AJ16" s="35">
        <f>IFERROR(VLOOKUP($B16,[1]Miljö!$B$1:$S$500,MATCH("hjälpel exklusive kraftvärme (GWh)",[1]Miljö!$B$1:$V$1,0),FALSE)/1,"")</f>
        <v>8.6449999999999996</v>
      </c>
      <c r="AK16" s="35">
        <f t="shared" si="0"/>
        <v>8.6449999999999996</v>
      </c>
      <c r="AL16" s="35">
        <f>VLOOKUP($B16,'[1]Slutlig allokering'!$B$2:$AL$462,MATCH("Hjälpel kraftvärme",'[1]Slutlig allokering'!$B$2:$AL$2,0),FALSE)</f>
        <v>0</v>
      </c>
      <c r="AN16" s="30">
        <f t="shared" si="1"/>
        <v>309.327</v>
      </c>
      <c r="AO16" s="30">
        <f t="shared" si="2"/>
        <v>309.327</v>
      </c>
      <c r="AP16" s="30">
        <f>IF(ISERROR(1/VLOOKUP($B16,[1]Leveranser!$B$1:$S$500,MATCH("såld värme (gwh)",[1]Leveranser!$B$1:$S$1,0),FALSE)),"",VLOOKUP($B16,[1]Leveranser!$B$1:$S$500,MATCH("såld värme (gwh)",[1]Leveranser!$B$1:$S$1,0),FALSE))</f>
        <v>219.642</v>
      </c>
      <c r="AQ16" s="30">
        <f>VLOOKUP($B16,[1]Leveranser!$B$1:$Y$500,MATCH("Totalt såld fjärrvärme till andra fjärrvärmeföretag",[1]Leveranser!$B$1:$AA$1,0),FALSE)</f>
        <v>0</v>
      </c>
      <c r="AR16" s="30">
        <f>IF(ISERROR(1/VLOOKUP($B16,[1]Miljö!$B$1:$S$500,MATCH("Såld mängd produktionsspecifik fjärrvärme (GWh)",[1]Miljö!$B$1:$R$1,0),FALSE)),0,VLOOKUP($B16,[1]Miljö!$B$1:$S$500,MATCH("Såld mängd produktionsspecifik fjärrvärme (GWh)",[1]Miljö!$B$1:$R$1,0),FALSE))</f>
        <v>0</v>
      </c>
      <c r="AS16" s="36">
        <f t="shared" si="3"/>
        <v>0.7100641069159821</v>
      </c>
      <c r="AU16" s="30" t="str">
        <f>VLOOKUP($B16,'[1]Miljövärden urval för publ'!$B$2:$I$486,7,FALSE)</f>
        <v>Ja</v>
      </c>
    </row>
    <row r="17" spans="1:47" ht="15">
      <c r="A17" t="s">
        <v>306</v>
      </c>
      <c r="B17" t="s">
        <v>307</v>
      </c>
      <c r="C17" s="30">
        <f>VLOOKUP($B17,'[1]Tillförd energi'!$B$2:$AS$506,MATCH(C$3,'[1]Tillförd energi'!$B$1:$AQ$1,0),FALSE)</f>
        <v>0</v>
      </c>
      <c r="D17" s="30">
        <f>VLOOKUP($B17,'[1]Tillförd energi'!$B$2:$AS$506,MATCH(D$3,'[1]Tillförd energi'!$B$1:$AQ$1,0),FALSE)</f>
        <v>0.22</v>
      </c>
      <c r="E17" s="30">
        <f>VLOOKUP($B17,'[1]Tillförd energi'!$B$2:$AS$506,MATCH(E$3,'[1]Tillförd energi'!$B$1:$AQ$1,0),FALSE)</f>
        <v>0</v>
      </c>
      <c r="F17" s="30">
        <f>VLOOKUP($B17,'[1]Tillförd energi'!$B$2:$AS$506,MATCH(F$3,'[1]Tillförd energi'!$B$1:$AQ$1,0),FALSE)</f>
        <v>0</v>
      </c>
      <c r="G17" s="30">
        <f>VLOOKUP($B17,'[1]Tillförd energi'!$B$2:$AS$506,MATCH(G$3,'[1]Tillförd energi'!$B$1:$AQ$1,0),FALSE)</f>
        <v>0</v>
      </c>
      <c r="H17" s="30">
        <f>VLOOKUP($B17,'[1]Tillförd energi'!$B$2:$AS$506,MATCH(H$3,'[1]Tillförd energi'!$B$1:$AQ$1,0),FALSE)</f>
        <v>0</v>
      </c>
      <c r="I17" s="30">
        <f>VLOOKUP($B17,'[1]Tillförd energi'!$B$2:$AS$506,MATCH(I$3,'[1]Tillförd energi'!$B$1:$AQ$1,0),FALSE)</f>
        <v>0</v>
      </c>
      <c r="J17" s="30">
        <f>VLOOKUP($B17,'[1]Tillförd energi'!$B$2:$AS$506,MATCH(J$3,'[1]Tillförd energi'!$B$1:$AQ$1,0),FALSE)</f>
        <v>0</v>
      </c>
      <c r="K17" s="30">
        <f>VLOOKUP($B17,'[1]Tillförd energi'!$B$2:$AS$506,MATCH(K$3,'[1]Tillförd energi'!$B$1:$AQ$1,0),FALSE)</f>
        <v>0</v>
      </c>
      <c r="L17" s="30">
        <f>VLOOKUP($B17,'[1]Tillförd energi'!$B$2:$AS$506,MATCH(L$3,'[1]Tillförd energi'!$B$1:$AQ$1,0),FALSE)</f>
        <v>0</v>
      </c>
      <c r="M17" s="30">
        <f>VLOOKUP($B17,'[1]Tillförd energi'!$B$2:$AS$506,MATCH(M$3,'[1]Tillförd energi'!$B$1:$AQ$1,0),FALSE)</f>
        <v>0</v>
      </c>
      <c r="N17" s="30">
        <f>VLOOKUP($B17,'[1]Tillförd energi'!$B$2:$AS$506,MATCH(N$3,'[1]Tillförd energi'!$B$1:$AQ$1,0),FALSE)</f>
        <v>0</v>
      </c>
      <c r="O17" s="30">
        <f>VLOOKUP($B17,'[1]Tillförd energi'!$B$2:$AS$506,MATCH(O$3,'[1]Tillförd energi'!$B$1:$AQ$1,0),FALSE)</f>
        <v>0</v>
      </c>
      <c r="P17" s="30">
        <f>VLOOKUP($B17,'[1]Tillförd energi'!$B$2:$AS$506,MATCH(P$3,'[1]Tillförd energi'!$B$1:$AQ$1,0),FALSE)</f>
        <v>0</v>
      </c>
      <c r="Q17" s="30">
        <f>VLOOKUP($B17,'[1]Tillförd energi'!$B$2:$AS$506,MATCH(Q$3,'[1]Tillförd energi'!$B$1:$AQ$1,0),FALSE)</f>
        <v>6.62</v>
      </c>
      <c r="R17" s="30">
        <f>VLOOKUP($B17,'[1]Tillförd energi'!$B$2:$AS$506,MATCH(R$3,'[1]Tillförd energi'!$B$1:$AQ$1,0),FALSE)</f>
        <v>0</v>
      </c>
      <c r="S17" s="30">
        <f>VLOOKUP($B17,'[1]Tillförd energi'!$B$2:$AS$506,MATCH(S$3,'[1]Tillförd energi'!$B$1:$AQ$1,0),FALSE)</f>
        <v>0</v>
      </c>
      <c r="T17" s="30">
        <f>VLOOKUP($B17,'[1]Tillförd energi'!$B$2:$AS$506,MATCH(T$3,'[1]Tillförd energi'!$B$1:$AQ$1,0),FALSE)</f>
        <v>0</v>
      </c>
      <c r="U17" s="30">
        <f>VLOOKUP($B17,'[1]Tillförd energi'!$B$2:$AS$506,MATCH(U$3,'[1]Tillförd energi'!$B$1:$AQ$1,0),FALSE)</f>
        <v>0</v>
      </c>
      <c r="V17" s="30">
        <f>VLOOKUP($B17,'[1]Tillförd energi'!$B$2:$AS$506,MATCH(V$3,'[1]Tillförd energi'!$B$1:$AQ$1,0),FALSE)</f>
        <v>0</v>
      </c>
      <c r="W17" s="30">
        <f>VLOOKUP($B17,'[1]Tillförd energi'!$B$2:$AS$506,MATCH(W$3,'[1]Tillförd energi'!$B$1:$AQ$1,0),FALSE)</f>
        <v>0</v>
      </c>
      <c r="X17" s="30">
        <f>VLOOKUP($B17,'[1]Tillförd energi'!$B$2:$AS$506,MATCH(X$3,'[1]Tillförd energi'!$B$1:$AQ$1,0),FALSE)</f>
        <v>0</v>
      </c>
      <c r="Y17" s="30">
        <f>VLOOKUP($B17,'[1]Tillförd energi'!$B$2:$AS$506,MATCH(Y$3,'[1]Tillförd energi'!$B$1:$AQ$1,0),FALSE)</f>
        <v>0</v>
      </c>
      <c r="Z17" s="30">
        <f>VLOOKUP($B17,'[1]Tillförd energi'!$B$2:$AS$506,MATCH(Z$3,'[1]Tillförd energi'!$B$1:$AQ$1,0),FALSE)</f>
        <v>0</v>
      </c>
      <c r="AA17" s="30">
        <f>VLOOKUP($B17,'[1]Tillförd energi'!$B$2:$AS$506,MATCH(AA$3,'[1]Tillförd energi'!$B$1:$AQ$1,0),FALSE)</f>
        <v>0</v>
      </c>
      <c r="AB17" s="30">
        <f>VLOOKUP($B17,'[1]Tillförd energi'!$B$2:$AS$506,MATCH(AB$3,'[1]Tillförd energi'!$B$1:$AQ$1,0),FALSE)</f>
        <v>0</v>
      </c>
      <c r="AC17" s="30">
        <f>VLOOKUP($B17,'[1]Tillförd energi'!$B$2:$AS$506,MATCH(AC$3,'[1]Tillförd energi'!$B$1:$AQ$1,0),FALSE)</f>
        <v>0</v>
      </c>
      <c r="AD17" s="30">
        <f>VLOOKUP($B17,'[1]Tillförd energi'!$B$2:$AS$506,MATCH(AD$3,'[1]Tillförd energi'!$B$1:$AQ$1,0),FALSE)</f>
        <v>0</v>
      </c>
      <c r="AF17" s="30">
        <f>VLOOKUP($B17,'[1]Tillförd energi'!$B$2:$AS$506,MATCH(AF$3,'[1]Tillförd energi'!$B$1:$AQ$1,0),FALSE)</f>
        <v>0.14799999999999999</v>
      </c>
      <c r="AH17" s="30">
        <f>IFERROR(VLOOKUP(B17,[1]Miljö!$B$1:$S$476,9,FALSE)/1,0)</f>
        <v>0</v>
      </c>
      <c r="AJ17" s="35">
        <f>IFERROR(VLOOKUP($B17,[1]Miljö!$B$1:$S$500,MATCH("hjälpel exklusive kraftvärme (GWh)",[1]Miljö!$B$1:$V$1,0),FALSE)/1,"")</f>
        <v>0.14799999999999999</v>
      </c>
      <c r="AK17" s="35">
        <f t="shared" si="0"/>
        <v>0.14799999999999999</v>
      </c>
      <c r="AL17" s="35">
        <f>VLOOKUP($B17,'[1]Slutlig allokering'!$B$2:$AL$462,MATCH("Hjälpel kraftvärme",'[1]Slutlig allokering'!$B$2:$AL$2,0),FALSE)</f>
        <v>0</v>
      </c>
      <c r="AN17" s="30">
        <f t="shared" si="1"/>
        <v>6.9879999999999995</v>
      </c>
      <c r="AO17" s="30">
        <f t="shared" si="2"/>
        <v>6.9879999999999995</v>
      </c>
      <c r="AP17" s="30">
        <f>IF(ISERROR(1/VLOOKUP($B17,[1]Leveranser!$B$1:$S$500,MATCH("såld värme (gwh)",[1]Leveranser!$B$1:$S$1,0),FALSE)),"",VLOOKUP($B17,[1]Leveranser!$B$1:$S$500,MATCH("såld värme (gwh)",[1]Leveranser!$B$1:$S$1,0),FALSE))</f>
        <v>3.68</v>
      </c>
      <c r="AQ17" s="30">
        <f>VLOOKUP($B17,[1]Leveranser!$B$1:$Y$500,MATCH("Totalt såld fjärrvärme till andra fjärrvärmeföretag",[1]Leveranser!$B$1:$AA$1,0),FALSE)</f>
        <v>0</v>
      </c>
      <c r="AR17" s="30">
        <f>IF(ISERROR(1/VLOOKUP($B17,[1]Miljö!$B$1:$S$500,MATCH("Såld mängd produktionsspecifik fjärrvärme (GWh)",[1]Miljö!$B$1:$R$1,0),FALSE)),0,VLOOKUP($B17,[1]Miljö!$B$1:$S$500,MATCH("Såld mängd produktionsspecifik fjärrvärme (GWh)",[1]Miljö!$B$1:$R$1,0),FALSE))</f>
        <v>0</v>
      </c>
      <c r="AS17" s="36">
        <f t="shared" si="3"/>
        <v>0.52661705781339441</v>
      </c>
      <c r="AU17" s="30" t="str">
        <f>VLOOKUP($B17,'[1]Miljövärden urval för publ'!$B$2:$I$486,7,FALSE)</f>
        <v>Ja</v>
      </c>
    </row>
    <row r="18" spans="1:47" ht="15">
      <c r="A18" t="s">
        <v>306</v>
      </c>
      <c r="B18" t="s">
        <v>308</v>
      </c>
      <c r="C18" s="30">
        <f>VLOOKUP($B18,'[1]Tillförd energi'!$B$2:$AS$506,MATCH(C$3,'[1]Tillförd energi'!$B$1:$AQ$1,0),FALSE)</f>
        <v>0</v>
      </c>
      <c r="D18" s="30">
        <f>VLOOKUP($B18,'[1]Tillförd energi'!$B$2:$AS$506,MATCH(D$3,'[1]Tillförd energi'!$B$1:$AQ$1,0),FALSE)</f>
        <v>0</v>
      </c>
      <c r="E18" s="30">
        <f>VLOOKUP($B18,'[1]Tillförd energi'!$B$2:$AS$506,MATCH(E$3,'[1]Tillförd energi'!$B$1:$AQ$1,0),FALSE)</f>
        <v>0</v>
      </c>
      <c r="F18" s="30">
        <f>VLOOKUP($B18,'[1]Tillförd energi'!$B$2:$AS$506,MATCH(F$3,'[1]Tillförd energi'!$B$1:$AQ$1,0),FALSE)</f>
        <v>0</v>
      </c>
      <c r="G18" s="30">
        <f>VLOOKUP($B18,'[1]Tillförd energi'!$B$2:$AS$506,MATCH(G$3,'[1]Tillförd energi'!$B$1:$AQ$1,0),FALSE)</f>
        <v>0</v>
      </c>
      <c r="H18" s="30">
        <f>VLOOKUP($B18,'[1]Tillförd energi'!$B$2:$AS$506,MATCH(H$3,'[1]Tillförd energi'!$B$1:$AQ$1,0),FALSE)</f>
        <v>0</v>
      </c>
      <c r="I18" s="30">
        <f>VLOOKUP($B18,'[1]Tillförd energi'!$B$2:$AS$506,MATCH(I$3,'[1]Tillförd energi'!$B$1:$AQ$1,0),FALSE)</f>
        <v>0</v>
      </c>
      <c r="J18" s="30">
        <f>VLOOKUP($B18,'[1]Tillförd energi'!$B$2:$AS$506,MATCH(J$3,'[1]Tillförd energi'!$B$1:$AQ$1,0),FALSE)</f>
        <v>0</v>
      </c>
      <c r="K18" s="30">
        <f>VLOOKUP($B18,'[1]Tillförd energi'!$B$2:$AS$506,MATCH(K$3,'[1]Tillförd energi'!$B$1:$AQ$1,0),FALSE)</f>
        <v>0</v>
      </c>
      <c r="L18" s="30">
        <f>VLOOKUP($B18,'[1]Tillförd energi'!$B$2:$AS$506,MATCH(L$3,'[1]Tillförd energi'!$B$1:$AQ$1,0),FALSE)</f>
        <v>0</v>
      </c>
      <c r="M18" s="30">
        <f>VLOOKUP($B18,'[1]Tillförd energi'!$B$2:$AS$506,MATCH(M$3,'[1]Tillförd energi'!$B$1:$AQ$1,0),FALSE)</f>
        <v>0</v>
      </c>
      <c r="N18" s="30">
        <f>VLOOKUP($B18,'[1]Tillförd energi'!$B$2:$AS$506,MATCH(N$3,'[1]Tillförd energi'!$B$1:$AQ$1,0),FALSE)</f>
        <v>0</v>
      </c>
      <c r="O18" s="30">
        <f>VLOOKUP($B18,'[1]Tillförd energi'!$B$2:$AS$506,MATCH(O$3,'[1]Tillförd energi'!$B$1:$AQ$1,0),FALSE)</f>
        <v>0</v>
      </c>
      <c r="P18" s="30">
        <f>VLOOKUP($B18,'[1]Tillförd energi'!$B$2:$AS$506,MATCH(P$3,'[1]Tillförd energi'!$B$1:$AQ$1,0),FALSE)</f>
        <v>0</v>
      </c>
      <c r="Q18" s="30">
        <f>VLOOKUP($B18,'[1]Tillförd energi'!$B$2:$AS$506,MATCH(Q$3,'[1]Tillförd energi'!$B$1:$AQ$1,0),FALSE)</f>
        <v>0</v>
      </c>
      <c r="R18" s="30">
        <f>VLOOKUP($B18,'[1]Tillförd energi'!$B$2:$AS$506,MATCH(R$3,'[1]Tillförd energi'!$B$1:$AQ$1,0),FALSE)</f>
        <v>0</v>
      </c>
      <c r="S18" s="30">
        <f>VLOOKUP($B18,'[1]Tillförd energi'!$B$2:$AS$506,MATCH(S$3,'[1]Tillförd energi'!$B$1:$AQ$1,0),FALSE)</f>
        <v>0</v>
      </c>
      <c r="T18" s="30">
        <f>VLOOKUP($B18,'[1]Tillförd energi'!$B$2:$AS$506,MATCH(T$3,'[1]Tillförd energi'!$B$1:$AQ$1,0),FALSE)</f>
        <v>0</v>
      </c>
      <c r="U18" s="30">
        <f>VLOOKUP($B18,'[1]Tillförd energi'!$B$2:$AS$506,MATCH(U$3,'[1]Tillförd energi'!$B$1:$AQ$1,0),FALSE)</f>
        <v>0</v>
      </c>
      <c r="V18" s="30">
        <f>VLOOKUP($B18,'[1]Tillförd energi'!$B$2:$AS$506,MATCH(V$3,'[1]Tillförd energi'!$B$1:$AQ$1,0),FALSE)</f>
        <v>0</v>
      </c>
      <c r="W18" s="30">
        <f>VLOOKUP($B18,'[1]Tillförd energi'!$B$2:$AS$506,MATCH(W$3,'[1]Tillförd energi'!$B$1:$AQ$1,0),FALSE)</f>
        <v>0</v>
      </c>
      <c r="X18" s="30">
        <f>VLOOKUP($B18,'[1]Tillförd energi'!$B$2:$AS$506,MATCH(X$3,'[1]Tillförd energi'!$B$1:$AQ$1,0),FALSE)</f>
        <v>0</v>
      </c>
      <c r="Y18" s="30">
        <f>VLOOKUP($B18,'[1]Tillförd energi'!$B$2:$AS$506,MATCH(Y$3,'[1]Tillförd energi'!$B$1:$AQ$1,0),FALSE)</f>
        <v>0</v>
      </c>
      <c r="Z18" s="30">
        <f>VLOOKUP($B18,'[1]Tillförd energi'!$B$2:$AS$506,MATCH(Z$3,'[1]Tillförd energi'!$B$1:$AQ$1,0),FALSE)</f>
        <v>0</v>
      </c>
      <c r="AA18" s="30">
        <f>VLOOKUP($B18,'[1]Tillförd energi'!$B$2:$AS$506,MATCH(AA$3,'[1]Tillförd energi'!$B$1:$AQ$1,0),FALSE)</f>
        <v>0</v>
      </c>
      <c r="AB18" s="30">
        <f>VLOOKUP($B18,'[1]Tillförd energi'!$B$2:$AS$506,MATCH(AB$3,'[1]Tillförd energi'!$B$1:$AQ$1,0),FALSE)</f>
        <v>0</v>
      </c>
      <c r="AC18" s="30">
        <f>VLOOKUP($B18,'[1]Tillförd energi'!$B$2:$AS$506,MATCH(AC$3,'[1]Tillförd energi'!$B$1:$AQ$1,0),FALSE)</f>
        <v>0</v>
      </c>
      <c r="AD18" s="30">
        <f>VLOOKUP($B18,'[1]Tillförd energi'!$B$2:$AS$506,MATCH(AD$3,'[1]Tillförd energi'!$B$1:$AQ$1,0),FALSE)</f>
        <v>0</v>
      </c>
      <c r="AF18" s="30">
        <f>VLOOKUP($B18,'[1]Tillförd energi'!$B$2:$AS$506,MATCH(AF$3,'[1]Tillförd energi'!$B$1:$AQ$1,0),FALSE)</f>
        <v>0</v>
      </c>
      <c r="AH18" s="30">
        <f>IFERROR(VLOOKUP(B18,[1]Miljö!$B$1:$S$476,9,FALSE)/1,0)</f>
        <v>0</v>
      </c>
      <c r="AJ18" s="35" t="str">
        <f>IFERROR(VLOOKUP($B18,[1]Miljö!$B$1:$S$500,MATCH("hjälpel exklusive kraftvärme (GWh)",[1]Miljö!$B$1:$V$1,0),FALSE)/1,"")</f>
        <v/>
      </c>
      <c r="AK18" s="35">
        <f t="shared" si="0"/>
        <v>0</v>
      </c>
      <c r="AL18" s="35">
        <f>VLOOKUP($B18,'[1]Slutlig allokering'!$B$2:$AL$462,MATCH("Hjälpel kraftvärme",'[1]Slutlig allokering'!$B$2:$AL$2,0),FALSE)</f>
        <v>0</v>
      </c>
      <c r="AN18" s="30">
        <f t="shared" si="1"/>
        <v>0</v>
      </c>
      <c r="AO18" s="30">
        <f t="shared" si="2"/>
        <v>0</v>
      </c>
      <c r="AP18" s="30" t="str">
        <f>IF(ISERROR(1/VLOOKUP($B18,[1]Leveranser!$B$1:$S$500,MATCH("såld värme (gwh)",[1]Leveranser!$B$1:$S$1,0),FALSE)),"",VLOOKUP($B18,[1]Leveranser!$B$1:$S$500,MATCH("såld värme (gwh)",[1]Leveranser!$B$1:$S$1,0),FALSE))</f>
        <v/>
      </c>
      <c r="AQ18" s="30">
        <f>VLOOKUP($B18,[1]Leveranser!$B$1:$Y$500,MATCH("Totalt såld fjärrvärme till andra fjärrvärmeföretag",[1]Leveranser!$B$1:$AA$1,0),FALSE)</f>
        <v>0</v>
      </c>
      <c r="AR18" s="30">
        <f>IF(ISERROR(1/VLOOKUP($B18,[1]Miljö!$B$1:$S$500,MATCH("Såld mängd produktionsspecifik fjärrvärme (GWh)",[1]Miljö!$B$1:$R$1,0),FALSE)),0,VLOOKUP($B18,[1]Miljö!$B$1:$S$500,MATCH("Såld mängd produktionsspecifik fjärrvärme (GWh)",[1]Miljö!$B$1:$R$1,0),FALSE))</f>
        <v>0</v>
      </c>
      <c r="AS18" s="36" t="str">
        <f t="shared" si="3"/>
        <v/>
      </c>
      <c r="AU18" s="30" t="str">
        <f>VLOOKUP($B18,'[1]Miljövärden urval för publ'!$B$2:$I$486,7,FALSE)</f>
        <v>Nej</v>
      </c>
    </row>
    <row r="19" spans="1:47" ht="15">
      <c r="A19" t="s">
        <v>138</v>
      </c>
      <c r="B19" t="s">
        <v>139</v>
      </c>
      <c r="C19" s="30">
        <f>VLOOKUP($B19,'[1]Tillförd energi'!$B$2:$AS$506,MATCH(C$3,'[1]Tillförd energi'!$B$1:$AQ$1,0),FALSE)</f>
        <v>0</v>
      </c>
      <c r="D19" s="30">
        <f>VLOOKUP($B19,'[1]Tillförd energi'!$B$2:$AS$506,MATCH(D$3,'[1]Tillförd energi'!$B$1:$AQ$1,0),FALSE)</f>
        <v>0</v>
      </c>
      <c r="E19" s="30">
        <f>VLOOKUP($B19,'[1]Tillförd energi'!$B$2:$AS$506,MATCH(E$3,'[1]Tillförd energi'!$B$1:$AQ$1,0),FALSE)</f>
        <v>0</v>
      </c>
      <c r="F19" s="30">
        <f>VLOOKUP($B19,'[1]Tillförd energi'!$B$2:$AS$506,MATCH(F$3,'[1]Tillförd energi'!$B$1:$AQ$1,0),FALSE)</f>
        <v>0</v>
      </c>
      <c r="G19" s="30">
        <f>VLOOKUP($B19,'[1]Tillförd energi'!$B$2:$AS$506,MATCH(G$3,'[1]Tillförd energi'!$B$1:$AQ$1,0),FALSE)</f>
        <v>4.3</v>
      </c>
      <c r="H19" s="30">
        <f>VLOOKUP($B19,'[1]Tillförd energi'!$B$2:$AS$506,MATCH(H$3,'[1]Tillförd energi'!$B$1:$AQ$1,0),FALSE)</f>
        <v>0</v>
      </c>
      <c r="I19" s="30">
        <f>VLOOKUP($B19,'[1]Tillförd energi'!$B$2:$AS$506,MATCH(I$3,'[1]Tillförd energi'!$B$1:$AQ$1,0),FALSE)</f>
        <v>0</v>
      </c>
      <c r="J19" s="30">
        <f>VLOOKUP($B19,'[1]Tillförd energi'!$B$2:$AS$506,MATCH(J$3,'[1]Tillförd energi'!$B$1:$AQ$1,0),FALSE)</f>
        <v>0</v>
      </c>
      <c r="K19" s="30">
        <f>VLOOKUP($B19,'[1]Tillförd energi'!$B$2:$AS$506,MATCH(K$3,'[1]Tillförd energi'!$B$1:$AQ$1,0),FALSE)</f>
        <v>0</v>
      </c>
      <c r="L19" s="30">
        <f>VLOOKUP($B19,'[1]Tillförd energi'!$B$2:$AS$506,MATCH(L$3,'[1]Tillförd energi'!$B$1:$AQ$1,0),FALSE)</f>
        <v>0</v>
      </c>
      <c r="M19" s="30">
        <f>VLOOKUP($B19,'[1]Tillförd energi'!$B$2:$AS$506,MATCH(M$3,'[1]Tillförd energi'!$B$1:$AQ$1,0),FALSE)</f>
        <v>0</v>
      </c>
      <c r="N19" s="30">
        <f>VLOOKUP($B19,'[1]Tillförd energi'!$B$2:$AS$506,MATCH(N$3,'[1]Tillförd energi'!$B$1:$AQ$1,0),FALSE)</f>
        <v>0</v>
      </c>
      <c r="O19" s="30">
        <f>VLOOKUP($B19,'[1]Tillförd energi'!$B$2:$AS$506,MATCH(O$3,'[1]Tillförd energi'!$B$1:$AQ$1,0),FALSE)</f>
        <v>0</v>
      </c>
      <c r="P19" s="30">
        <f>VLOOKUP($B19,'[1]Tillförd energi'!$B$2:$AS$506,MATCH(P$3,'[1]Tillförd energi'!$B$1:$AQ$1,0),FALSE)</f>
        <v>0</v>
      </c>
      <c r="Q19" s="30">
        <f>VLOOKUP($B19,'[1]Tillförd energi'!$B$2:$AS$506,MATCH(Q$3,'[1]Tillförd energi'!$B$1:$AQ$1,0),FALSE)</f>
        <v>5.8</v>
      </c>
      <c r="R19" s="30">
        <f>VLOOKUP($B19,'[1]Tillförd energi'!$B$2:$AS$506,MATCH(R$3,'[1]Tillförd energi'!$B$1:$AQ$1,0),FALSE)</f>
        <v>0</v>
      </c>
      <c r="S19" s="30">
        <f>VLOOKUP($B19,'[1]Tillförd energi'!$B$2:$AS$506,MATCH(S$3,'[1]Tillförd energi'!$B$1:$AQ$1,0),FALSE)</f>
        <v>0</v>
      </c>
      <c r="T19" s="30">
        <f>VLOOKUP($B19,'[1]Tillförd energi'!$B$2:$AS$506,MATCH(T$3,'[1]Tillförd energi'!$B$1:$AQ$1,0),FALSE)</f>
        <v>0</v>
      </c>
      <c r="U19" s="30">
        <f>VLOOKUP($B19,'[1]Tillförd energi'!$B$2:$AS$506,MATCH(U$3,'[1]Tillförd energi'!$B$1:$AQ$1,0),FALSE)</f>
        <v>0</v>
      </c>
      <c r="V19" s="30">
        <f>VLOOKUP($B19,'[1]Tillförd energi'!$B$2:$AS$506,MATCH(V$3,'[1]Tillförd energi'!$B$1:$AQ$1,0),FALSE)</f>
        <v>0</v>
      </c>
      <c r="W19" s="30">
        <f>VLOOKUP($B19,'[1]Tillförd energi'!$B$2:$AS$506,MATCH(W$3,'[1]Tillförd energi'!$B$1:$AQ$1,0),FALSE)</f>
        <v>0</v>
      </c>
      <c r="X19" s="30">
        <f>VLOOKUP($B19,'[1]Tillförd energi'!$B$2:$AS$506,MATCH(X$3,'[1]Tillförd energi'!$B$1:$AQ$1,0),FALSE)</f>
        <v>0</v>
      </c>
      <c r="Y19" s="30">
        <f>VLOOKUP($B19,'[1]Tillförd energi'!$B$2:$AS$506,MATCH(Y$3,'[1]Tillförd energi'!$B$1:$AQ$1,0),FALSE)</f>
        <v>0</v>
      </c>
      <c r="Z19" s="30">
        <f>VLOOKUP($B19,'[1]Tillförd energi'!$B$2:$AS$506,MATCH(Z$3,'[1]Tillförd energi'!$B$1:$AQ$1,0),FALSE)</f>
        <v>0</v>
      </c>
      <c r="AA19" s="30">
        <f>VLOOKUP($B19,'[1]Tillförd energi'!$B$2:$AS$506,MATCH(AA$3,'[1]Tillförd energi'!$B$1:$AQ$1,0),FALSE)</f>
        <v>0</v>
      </c>
      <c r="AB19" s="30">
        <f>VLOOKUP($B19,'[1]Tillförd energi'!$B$2:$AS$506,MATCH(AB$3,'[1]Tillförd energi'!$B$1:$AQ$1,0),FALSE)</f>
        <v>0</v>
      </c>
      <c r="AC19" s="30">
        <f>VLOOKUP($B19,'[1]Tillförd energi'!$B$2:$AS$506,MATCH(AC$3,'[1]Tillförd energi'!$B$1:$AQ$1,0),FALSE)</f>
        <v>0</v>
      </c>
      <c r="AD19" s="30">
        <f>VLOOKUP($B19,'[1]Tillförd energi'!$B$2:$AS$506,MATCH(AD$3,'[1]Tillförd energi'!$B$1:$AQ$1,0),FALSE)</f>
        <v>0</v>
      </c>
      <c r="AF19" s="30">
        <f>VLOOKUP($B19,'[1]Tillförd energi'!$B$2:$AS$506,MATCH(AF$3,'[1]Tillförd energi'!$B$1:$AQ$1,0),FALSE)</f>
        <v>0.113</v>
      </c>
      <c r="AH19" s="30">
        <f>IFERROR(VLOOKUP(B19,[1]Miljö!$B$1:$S$476,9,FALSE)/1,0)</f>
        <v>0</v>
      </c>
      <c r="AJ19" s="35">
        <f>IFERROR(VLOOKUP($B19,[1]Miljö!$B$1:$S$500,MATCH("hjälpel exklusive kraftvärme (GWh)",[1]Miljö!$B$1:$V$1,0),FALSE)/1,"")</f>
        <v>0.113</v>
      </c>
      <c r="AK19" s="35">
        <f t="shared" si="0"/>
        <v>0.113</v>
      </c>
      <c r="AL19" s="35">
        <f>VLOOKUP($B19,'[1]Slutlig allokering'!$B$2:$AL$462,MATCH("Hjälpel kraftvärme",'[1]Slutlig allokering'!$B$2:$AL$2,0),FALSE)</f>
        <v>0</v>
      </c>
      <c r="AN19" s="30">
        <f t="shared" si="1"/>
        <v>10.212999999999999</v>
      </c>
      <c r="AO19" s="30">
        <f t="shared" si="2"/>
        <v>10.212999999999999</v>
      </c>
      <c r="AP19" s="30">
        <f>IF(ISERROR(1/VLOOKUP($B19,[1]Leveranser!$B$1:$S$500,MATCH("såld värme (gwh)",[1]Leveranser!$B$1:$S$1,0),FALSE)),"",VLOOKUP($B19,[1]Leveranser!$B$1:$S$500,MATCH("såld värme (gwh)",[1]Leveranser!$B$1:$S$1,0),FALSE))</f>
        <v>8.09</v>
      </c>
      <c r="AQ19" s="30">
        <f>VLOOKUP($B19,[1]Leveranser!$B$1:$Y$500,MATCH("Totalt såld fjärrvärme till andra fjärrvärmeföretag",[1]Leveranser!$B$1:$AA$1,0),FALSE)</f>
        <v>0</v>
      </c>
      <c r="AR19" s="30">
        <f>IF(ISERROR(1/VLOOKUP($B19,[1]Miljö!$B$1:$S$500,MATCH("Såld mängd produktionsspecifik fjärrvärme (GWh)",[1]Miljö!$B$1:$R$1,0),FALSE)),0,VLOOKUP($B19,[1]Miljö!$B$1:$S$500,MATCH("Såld mängd produktionsspecifik fjärrvärme (GWh)",[1]Miljö!$B$1:$R$1,0),FALSE))</f>
        <v>0</v>
      </c>
      <c r="AS19" s="36">
        <f t="shared" si="3"/>
        <v>0.79212768040732406</v>
      </c>
      <c r="AU19" s="30" t="str">
        <f>VLOOKUP($B19,'[1]Miljövärden urval för publ'!$B$2:$I$486,7,FALSE)</f>
        <v>Ja</v>
      </c>
    </row>
    <row r="20" spans="1:47" ht="15">
      <c r="A20" t="s">
        <v>87</v>
      </c>
      <c r="B20" t="s">
        <v>88</v>
      </c>
      <c r="C20" s="30">
        <f>VLOOKUP($B20,'[1]Tillförd energi'!$B$2:$AS$506,MATCH(C$3,'[1]Tillförd energi'!$B$1:$AQ$1,0),FALSE)</f>
        <v>0</v>
      </c>
      <c r="D20" s="30">
        <f>VLOOKUP($B20,'[1]Tillförd energi'!$B$2:$AS$506,MATCH(D$3,'[1]Tillförd energi'!$B$1:$AQ$1,0),FALSE)</f>
        <v>0.2</v>
      </c>
      <c r="E20" s="30">
        <f>VLOOKUP($B20,'[1]Tillförd energi'!$B$2:$AS$506,MATCH(E$3,'[1]Tillförd energi'!$B$1:$AQ$1,0),FALSE)</f>
        <v>0</v>
      </c>
      <c r="F20" s="30">
        <f>VLOOKUP($B20,'[1]Tillförd energi'!$B$2:$AS$506,MATCH(F$3,'[1]Tillförd energi'!$B$1:$AQ$1,0),FALSE)</f>
        <v>0</v>
      </c>
      <c r="G20" s="30">
        <f>VLOOKUP($B20,'[1]Tillförd energi'!$B$2:$AS$506,MATCH(G$3,'[1]Tillförd energi'!$B$1:$AQ$1,0),FALSE)</f>
        <v>0</v>
      </c>
      <c r="H20" s="30">
        <f>VLOOKUP($B20,'[1]Tillförd energi'!$B$2:$AS$506,MATCH(H$3,'[1]Tillförd energi'!$B$1:$AQ$1,0),FALSE)</f>
        <v>0</v>
      </c>
      <c r="I20" s="30">
        <f>VLOOKUP($B20,'[1]Tillförd energi'!$B$2:$AS$506,MATCH(I$3,'[1]Tillförd energi'!$B$1:$AQ$1,0),FALSE)</f>
        <v>0</v>
      </c>
      <c r="J20" s="30">
        <f>VLOOKUP($B20,'[1]Tillförd energi'!$B$2:$AS$506,MATCH(J$3,'[1]Tillförd energi'!$B$1:$AQ$1,0),FALSE)</f>
        <v>0</v>
      </c>
      <c r="K20" s="30">
        <f>VLOOKUP($B20,'[1]Tillförd energi'!$B$2:$AS$506,MATCH(K$3,'[1]Tillförd energi'!$B$1:$AQ$1,0),FALSE)</f>
        <v>0</v>
      </c>
      <c r="L20" s="30">
        <f>VLOOKUP($B20,'[1]Tillförd energi'!$B$2:$AS$506,MATCH(L$3,'[1]Tillförd energi'!$B$1:$AQ$1,0),FALSE)</f>
        <v>0</v>
      </c>
      <c r="M20" s="30">
        <f>VLOOKUP($B20,'[1]Tillförd energi'!$B$2:$AS$506,MATCH(M$3,'[1]Tillförd energi'!$B$1:$AQ$1,0),FALSE)</f>
        <v>0</v>
      </c>
      <c r="N20" s="30">
        <f>VLOOKUP($B20,'[1]Tillförd energi'!$B$2:$AS$506,MATCH(N$3,'[1]Tillförd energi'!$B$1:$AQ$1,0),FALSE)</f>
        <v>0</v>
      </c>
      <c r="O20" s="30">
        <f>VLOOKUP($B20,'[1]Tillförd energi'!$B$2:$AS$506,MATCH(O$3,'[1]Tillförd energi'!$B$1:$AQ$1,0),FALSE)</f>
        <v>0</v>
      </c>
      <c r="P20" s="30">
        <f>VLOOKUP($B20,'[1]Tillförd energi'!$B$2:$AS$506,MATCH(P$3,'[1]Tillförd energi'!$B$1:$AQ$1,0),FALSE)</f>
        <v>0</v>
      </c>
      <c r="Q20" s="30">
        <f>VLOOKUP($B20,'[1]Tillförd energi'!$B$2:$AS$506,MATCH(Q$3,'[1]Tillförd energi'!$B$1:$AQ$1,0),FALSE)</f>
        <v>9.3000000000000007</v>
      </c>
      <c r="R20" s="30">
        <f>VLOOKUP($B20,'[1]Tillförd energi'!$B$2:$AS$506,MATCH(R$3,'[1]Tillförd energi'!$B$1:$AQ$1,0),FALSE)</f>
        <v>0</v>
      </c>
      <c r="S20" s="30">
        <f>VLOOKUP($B20,'[1]Tillförd energi'!$B$2:$AS$506,MATCH(S$3,'[1]Tillförd energi'!$B$1:$AQ$1,0),FALSE)</f>
        <v>0</v>
      </c>
      <c r="T20" s="30">
        <f>VLOOKUP($B20,'[1]Tillförd energi'!$B$2:$AS$506,MATCH(T$3,'[1]Tillförd energi'!$B$1:$AQ$1,0),FALSE)</f>
        <v>0</v>
      </c>
      <c r="U20" s="30">
        <f>VLOOKUP($B20,'[1]Tillförd energi'!$B$2:$AS$506,MATCH(U$3,'[1]Tillförd energi'!$B$1:$AQ$1,0),FALSE)</f>
        <v>0</v>
      </c>
      <c r="V20" s="30">
        <f>VLOOKUP($B20,'[1]Tillförd energi'!$B$2:$AS$506,MATCH(V$3,'[1]Tillförd energi'!$B$1:$AQ$1,0),FALSE)</f>
        <v>0</v>
      </c>
      <c r="W20" s="30">
        <f>VLOOKUP($B20,'[1]Tillförd energi'!$B$2:$AS$506,MATCH(W$3,'[1]Tillförd energi'!$B$1:$AQ$1,0),FALSE)</f>
        <v>0</v>
      </c>
      <c r="X20" s="30">
        <f>VLOOKUP($B20,'[1]Tillförd energi'!$B$2:$AS$506,MATCH(X$3,'[1]Tillförd energi'!$B$1:$AQ$1,0),FALSE)</f>
        <v>0</v>
      </c>
      <c r="Y20" s="30">
        <f>VLOOKUP($B20,'[1]Tillförd energi'!$B$2:$AS$506,MATCH(Y$3,'[1]Tillförd energi'!$B$1:$AQ$1,0),FALSE)</f>
        <v>0</v>
      </c>
      <c r="Z20" s="30">
        <f>VLOOKUP($B20,'[1]Tillförd energi'!$B$2:$AS$506,MATCH(Z$3,'[1]Tillförd energi'!$B$1:$AQ$1,0),FALSE)</f>
        <v>0</v>
      </c>
      <c r="AA20" s="30">
        <f>VLOOKUP($B20,'[1]Tillförd energi'!$B$2:$AS$506,MATCH(AA$3,'[1]Tillförd energi'!$B$1:$AQ$1,0),FALSE)</f>
        <v>0</v>
      </c>
      <c r="AB20" s="30">
        <f>VLOOKUP($B20,'[1]Tillförd energi'!$B$2:$AS$506,MATCH(AB$3,'[1]Tillförd energi'!$B$1:$AQ$1,0),FALSE)</f>
        <v>0</v>
      </c>
      <c r="AC20" s="30">
        <f>VLOOKUP($B20,'[1]Tillförd energi'!$B$2:$AS$506,MATCH(AC$3,'[1]Tillförd energi'!$B$1:$AQ$1,0),FALSE)</f>
        <v>0</v>
      </c>
      <c r="AD20" s="30">
        <f>VLOOKUP($B20,'[1]Tillförd energi'!$B$2:$AS$506,MATCH(AD$3,'[1]Tillförd energi'!$B$1:$AQ$1,0),FALSE)</f>
        <v>0</v>
      </c>
      <c r="AF20" s="30">
        <f>VLOOKUP($B20,'[1]Tillförd energi'!$B$2:$AS$506,MATCH(AF$3,'[1]Tillförd energi'!$B$1:$AQ$1,0),FALSE)</f>
        <v>0.08</v>
      </c>
      <c r="AH20" s="30">
        <f>IFERROR(VLOOKUP(B20,[1]Miljö!$B$1:$S$476,9,FALSE)/1,0)</f>
        <v>0</v>
      </c>
      <c r="AJ20" s="35">
        <f>IFERROR(VLOOKUP($B20,[1]Miljö!$B$1:$S$500,MATCH("hjälpel exklusive kraftvärme (GWh)",[1]Miljö!$B$1:$V$1,0),FALSE)/1,"")</f>
        <v>0.08</v>
      </c>
      <c r="AK20" s="35">
        <f t="shared" si="0"/>
        <v>0.08</v>
      </c>
      <c r="AL20" s="35">
        <f>VLOOKUP($B20,'[1]Slutlig allokering'!$B$2:$AL$462,MATCH("Hjälpel kraftvärme",'[1]Slutlig allokering'!$B$2:$AL$2,0),FALSE)</f>
        <v>0</v>
      </c>
      <c r="AN20" s="30">
        <f t="shared" si="1"/>
        <v>9.58</v>
      </c>
      <c r="AO20" s="30">
        <f t="shared" si="2"/>
        <v>9.58</v>
      </c>
      <c r="AP20" s="30">
        <f>IF(ISERROR(1/VLOOKUP($B20,[1]Leveranser!$B$1:$S$500,MATCH("såld värme (gwh)",[1]Leveranser!$B$1:$S$1,0),FALSE)),"",VLOOKUP($B20,[1]Leveranser!$B$1:$S$500,MATCH("såld värme (gwh)",[1]Leveranser!$B$1:$S$1,0),FALSE))</f>
        <v>8.0500000000000007</v>
      </c>
      <c r="AQ20" s="30">
        <f>VLOOKUP($B20,[1]Leveranser!$B$1:$Y$500,MATCH("Totalt såld fjärrvärme till andra fjärrvärmeföretag",[1]Leveranser!$B$1:$AA$1,0),FALSE)</f>
        <v>0</v>
      </c>
      <c r="AR20" s="30">
        <f>IF(ISERROR(1/VLOOKUP($B20,[1]Miljö!$B$1:$S$500,MATCH("Såld mängd produktionsspecifik fjärrvärme (GWh)",[1]Miljö!$B$1:$R$1,0),FALSE)),0,VLOOKUP($B20,[1]Miljö!$B$1:$S$500,MATCH("Såld mängd produktionsspecifik fjärrvärme (GWh)",[1]Miljö!$B$1:$R$1,0),FALSE))</f>
        <v>0</v>
      </c>
      <c r="AS20" s="36">
        <f t="shared" si="3"/>
        <v>0.84029227557411279</v>
      </c>
      <c r="AU20" s="30" t="str">
        <f>VLOOKUP($B20,'[1]Miljövärden urval för publ'!$B$2:$I$486,7,FALSE)</f>
        <v>Ja</v>
      </c>
    </row>
    <row r="21" spans="1:47" ht="15">
      <c r="A21" t="s">
        <v>89</v>
      </c>
      <c r="B21" t="s">
        <v>90</v>
      </c>
      <c r="C21" s="30">
        <f>VLOOKUP($B21,'[1]Tillförd energi'!$B$2:$AS$506,MATCH(C$3,'[1]Tillförd energi'!$B$1:$AQ$1,0),FALSE)</f>
        <v>0</v>
      </c>
      <c r="D21" s="30">
        <f>VLOOKUP($B21,'[1]Tillförd energi'!$B$2:$AS$506,MATCH(D$3,'[1]Tillförd energi'!$B$1:$AQ$1,0),FALSE)</f>
        <v>0.2</v>
      </c>
      <c r="E21" s="30">
        <f>VLOOKUP($B21,'[1]Tillförd energi'!$B$2:$AS$506,MATCH(E$3,'[1]Tillförd energi'!$B$1:$AQ$1,0),FALSE)</f>
        <v>0</v>
      </c>
      <c r="F21" s="30">
        <f>VLOOKUP($B21,'[1]Tillförd energi'!$B$2:$AS$506,MATCH(F$3,'[1]Tillförd energi'!$B$1:$AQ$1,0),FALSE)</f>
        <v>0</v>
      </c>
      <c r="G21" s="30">
        <f>VLOOKUP($B21,'[1]Tillförd energi'!$B$2:$AS$506,MATCH(G$3,'[1]Tillförd energi'!$B$1:$AQ$1,0),FALSE)</f>
        <v>0</v>
      </c>
      <c r="H21" s="30">
        <f>VLOOKUP($B21,'[1]Tillförd energi'!$B$2:$AS$506,MATCH(H$3,'[1]Tillförd energi'!$B$1:$AQ$1,0),FALSE)</f>
        <v>0</v>
      </c>
      <c r="I21" s="30">
        <f>VLOOKUP($B21,'[1]Tillförd energi'!$B$2:$AS$506,MATCH(I$3,'[1]Tillförd energi'!$B$1:$AQ$1,0),FALSE)</f>
        <v>0</v>
      </c>
      <c r="J21" s="30">
        <f>VLOOKUP($B21,'[1]Tillförd energi'!$B$2:$AS$506,MATCH(J$3,'[1]Tillförd energi'!$B$1:$AQ$1,0),FALSE)</f>
        <v>0</v>
      </c>
      <c r="K21" s="30">
        <f>VLOOKUP($B21,'[1]Tillförd energi'!$B$2:$AS$506,MATCH(K$3,'[1]Tillförd energi'!$B$1:$AQ$1,0),FALSE)</f>
        <v>0</v>
      </c>
      <c r="L21" s="30">
        <f>VLOOKUP($B21,'[1]Tillförd energi'!$B$2:$AS$506,MATCH(L$3,'[1]Tillförd energi'!$B$1:$AQ$1,0),FALSE)</f>
        <v>0</v>
      </c>
      <c r="M21" s="30">
        <f>VLOOKUP($B21,'[1]Tillförd energi'!$B$2:$AS$506,MATCH(M$3,'[1]Tillförd energi'!$B$1:$AQ$1,0),FALSE)</f>
        <v>0</v>
      </c>
      <c r="N21" s="30">
        <f>VLOOKUP($B21,'[1]Tillförd energi'!$B$2:$AS$506,MATCH(N$3,'[1]Tillförd energi'!$B$1:$AQ$1,0),FALSE)</f>
        <v>0</v>
      </c>
      <c r="O21" s="30">
        <f>VLOOKUP($B21,'[1]Tillförd energi'!$B$2:$AS$506,MATCH(O$3,'[1]Tillförd energi'!$B$1:$AQ$1,0),FALSE)</f>
        <v>0</v>
      </c>
      <c r="P21" s="30">
        <f>VLOOKUP($B21,'[1]Tillförd energi'!$B$2:$AS$506,MATCH(P$3,'[1]Tillförd energi'!$B$1:$AQ$1,0),FALSE)</f>
        <v>0</v>
      </c>
      <c r="Q21" s="30">
        <f>VLOOKUP($B21,'[1]Tillförd energi'!$B$2:$AS$506,MATCH(Q$3,'[1]Tillförd energi'!$B$1:$AQ$1,0),FALSE)</f>
        <v>3.8</v>
      </c>
      <c r="R21" s="30">
        <f>VLOOKUP($B21,'[1]Tillförd energi'!$B$2:$AS$506,MATCH(R$3,'[1]Tillförd energi'!$B$1:$AQ$1,0),FALSE)</f>
        <v>0</v>
      </c>
      <c r="S21" s="30">
        <f>VLOOKUP($B21,'[1]Tillförd energi'!$B$2:$AS$506,MATCH(S$3,'[1]Tillförd energi'!$B$1:$AQ$1,0),FALSE)</f>
        <v>0</v>
      </c>
      <c r="T21" s="30">
        <f>VLOOKUP($B21,'[1]Tillförd energi'!$B$2:$AS$506,MATCH(T$3,'[1]Tillförd energi'!$B$1:$AQ$1,0),FALSE)</f>
        <v>0</v>
      </c>
      <c r="U21" s="30">
        <f>VLOOKUP($B21,'[1]Tillförd energi'!$B$2:$AS$506,MATCH(U$3,'[1]Tillförd energi'!$B$1:$AQ$1,0),FALSE)</f>
        <v>0</v>
      </c>
      <c r="V21" s="30">
        <f>VLOOKUP($B21,'[1]Tillförd energi'!$B$2:$AS$506,MATCH(V$3,'[1]Tillförd energi'!$B$1:$AQ$1,0),FALSE)</f>
        <v>0</v>
      </c>
      <c r="W21" s="30">
        <f>VLOOKUP($B21,'[1]Tillförd energi'!$B$2:$AS$506,MATCH(W$3,'[1]Tillförd energi'!$B$1:$AQ$1,0),FALSE)</f>
        <v>0</v>
      </c>
      <c r="X21" s="30">
        <f>VLOOKUP($B21,'[1]Tillförd energi'!$B$2:$AS$506,MATCH(X$3,'[1]Tillförd energi'!$B$1:$AQ$1,0),FALSE)</f>
        <v>0</v>
      </c>
      <c r="Y21" s="30">
        <f>VLOOKUP($B21,'[1]Tillförd energi'!$B$2:$AS$506,MATCH(Y$3,'[1]Tillförd energi'!$B$1:$AQ$1,0),FALSE)</f>
        <v>0</v>
      </c>
      <c r="Z21" s="30">
        <f>VLOOKUP($B21,'[1]Tillförd energi'!$B$2:$AS$506,MATCH(Z$3,'[1]Tillförd energi'!$B$1:$AQ$1,0),FALSE)</f>
        <v>0</v>
      </c>
      <c r="AA21" s="30">
        <f>VLOOKUP($B21,'[1]Tillförd energi'!$B$2:$AS$506,MATCH(AA$3,'[1]Tillförd energi'!$B$1:$AQ$1,0),FALSE)</f>
        <v>0</v>
      </c>
      <c r="AB21" s="30">
        <f>VLOOKUP($B21,'[1]Tillförd energi'!$B$2:$AS$506,MATCH(AB$3,'[1]Tillförd energi'!$B$1:$AQ$1,0),FALSE)</f>
        <v>0</v>
      </c>
      <c r="AC21" s="30">
        <f>VLOOKUP($B21,'[1]Tillförd energi'!$B$2:$AS$506,MATCH(AC$3,'[1]Tillförd energi'!$B$1:$AQ$1,0),FALSE)</f>
        <v>0</v>
      </c>
      <c r="AD21" s="30">
        <f>VLOOKUP($B21,'[1]Tillförd energi'!$B$2:$AS$506,MATCH(AD$3,'[1]Tillförd energi'!$B$1:$AQ$1,0),FALSE)</f>
        <v>0</v>
      </c>
      <c r="AF21" s="30">
        <f>VLOOKUP($B21,'[1]Tillförd energi'!$B$2:$AS$506,MATCH(AF$3,'[1]Tillförd energi'!$B$1:$AQ$1,0),FALSE)</f>
        <v>0.1</v>
      </c>
      <c r="AH21" s="30">
        <f>IFERROR(VLOOKUP(B21,[1]Miljö!$B$1:$S$476,9,FALSE)/1,0)</f>
        <v>0</v>
      </c>
      <c r="AJ21" s="35">
        <f>IFERROR(VLOOKUP($B21,[1]Miljö!$B$1:$S$500,MATCH("hjälpel exklusive kraftvärme (GWh)",[1]Miljö!$B$1:$V$1,0),FALSE)/1,"")</f>
        <v>0.1</v>
      </c>
      <c r="AK21" s="35">
        <f t="shared" si="0"/>
        <v>0.1</v>
      </c>
      <c r="AL21" s="35">
        <f>VLOOKUP($B21,'[1]Slutlig allokering'!$B$2:$AL$462,MATCH("Hjälpel kraftvärme",'[1]Slutlig allokering'!$B$2:$AL$2,0),FALSE)</f>
        <v>0</v>
      </c>
      <c r="AN21" s="30">
        <f t="shared" si="1"/>
        <v>4.0999999999999996</v>
      </c>
      <c r="AO21" s="30">
        <f t="shared" si="2"/>
        <v>4.0999999999999996</v>
      </c>
      <c r="AP21" s="30">
        <f>IF(ISERROR(1/VLOOKUP($B21,[1]Leveranser!$B$1:$S$500,MATCH("såld värme (gwh)",[1]Leveranser!$B$1:$S$1,0),FALSE)),"",VLOOKUP($B21,[1]Leveranser!$B$1:$S$500,MATCH("såld värme (gwh)",[1]Leveranser!$B$1:$S$1,0),FALSE))</f>
        <v>3.3</v>
      </c>
      <c r="AQ21" s="30">
        <f>VLOOKUP($B21,[1]Leveranser!$B$1:$Y$500,MATCH("Totalt såld fjärrvärme till andra fjärrvärmeföretag",[1]Leveranser!$B$1:$AA$1,0),FALSE)</f>
        <v>0</v>
      </c>
      <c r="AR21" s="30">
        <f>IF(ISERROR(1/VLOOKUP($B21,[1]Miljö!$B$1:$S$500,MATCH("Såld mängd produktionsspecifik fjärrvärme (GWh)",[1]Miljö!$B$1:$R$1,0),FALSE)),0,VLOOKUP($B21,[1]Miljö!$B$1:$S$500,MATCH("Såld mängd produktionsspecifik fjärrvärme (GWh)",[1]Miljö!$B$1:$R$1,0),FALSE))</f>
        <v>0</v>
      </c>
      <c r="AS21" s="36">
        <f t="shared" si="3"/>
        <v>0.80487804878048785</v>
      </c>
      <c r="AU21" s="30" t="str">
        <f>VLOOKUP($B21,'[1]Miljövärden urval för publ'!$B$2:$I$486,7,FALSE)</f>
        <v>Ja</v>
      </c>
    </row>
    <row r="22" spans="1:47" ht="15">
      <c r="A22" t="s">
        <v>245</v>
      </c>
      <c r="B22" t="s">
        <v>246</v>
      </c>
      <c r="C22" s="30">
        <f>VLOOKUP($B22,'[1]Tillförd energi'!$B$2:$AS$506,MATCH(C$3,'[1]Tillförd energi'!$B$1:$AQ$1,0),FALSE)</f>
        <v>0</v>
      </c>
      <c r="D22" s="30">
        <f>VLOOKUP($B22,'[1]Tillförd energi'!$B$2:$AS$506,MATCH(D$3,'[1]Tillförd energi'!$B$1:$AQ$1,0),FALSE)</f>
        <v>0</v>
      </c>
      <c r="E22" s="30">
        <f>VLOOKUP($B22,'[1]Tillförd energi'!$B$2:$AS$506,MATCH(E$3,'[1]Tillförd energi'!$B$1:$AQ$1,0),FALSE)</f>
        <v>0</v>
      </c>
      <c r="F22" s="30">
        <f>VLOOKUP($B22,'[1]Tillförd energi'!$B$2:$AS$506,MATCH(F$3,'[1]Tillförd energi'!$B$1:$AQ$1,0),FALSE)</f>
        <v>0</v>
      </c>
      <c r="G22" s="30">
        <f>VLOOKUP($B22,'[1]Tillförd energi'!$B$2:$AS$506,MATCH(G$3,'[1]Tillförd energi'!$B$1:$AQ$1,0),FALSE)</f>
        <v>0</v>
      </c>
      <c r="H22" s="30">
        <f>VLOOKUP($B22,'[1]Tillförd energi'!$B$2:$AS$506,MATCH(H$3,'[1]Tillförd energi'!$B$1:$AQ$1,0),FALSE)</f>
        <v>0</v>
      </c>
      <c r="I22" s="30">
        <f>VLOOKUP($B22,'[1]Tillförd energi'!$B$2:$AS$506,MATCH(I$3,'[1]Tillförd energi'!$B$1:$AQ$1,0),FALSE)</f>
        <v>0</v>
      </c>
      <c r="J22" s="30">
        <f>VLOOKUP($B22,'[1]Tillförd energi'!$B$2:$AS$506,MATCH(J$3,'[1]Tillförd energi'!$B$1:$AQ$1,0),FALSE)</f>
        <v>0</v>
      </c>
      <c r="K22" s="30">
        <f>VLOOKUP($B22,'[1]Tillförd energi'!$B$2:$AS$506,MATCH(K$3,'[1]Tillförd energi'!$B$1:$AQ$1,0),FALSE)</f>
        <v>0</v>
      </c>
      <c r="L22" s="30">
        <f>VLOOKUP($B22,'[1]Tillförd energi'!$B$2:$AS$506,MATCH(L$3,'[1]Tillförd energi'!$B$1:$AQ$1,0),FALSE)</f>
        <v>0</v>
      </c>
      <c r="M22" s="30">
        <f>VLOOKUP($B22,'[1]Tillförd energi'!$B$2:$AS$506,MATCH(M$3,'[1]Tillförd energi'!$B$1:$AQ$1,0),FALSE)</f>
        <v>0</v>
      </c>
      <c r="N22" s="30">
        <f>VLOOKUP($B22,'[1]Tillförd energi'!$B$2:$AS$506,MATCH(N$3,'[1]Tillförd energi'!$B$1:$AQ$1,0),FALSE)</f>
        <v>0</v>
      </c>
      <c r="O22" s="30">
        <f>VLOOKUP($B22,'[1]Tillförd energi'!$B$2:$AS$506,MATCH(O$3,'[1]Tillförd energi'!$B$1:$AQ$1,0),FALSE)</f>
        <v>0</v>
      </c>
      <c r="P22" s="30">
        <f>VLOOKUP($B22,'[1]Tillförd energi'!$B$2:$AS$506,MATCH(P$3,'[1]Tillförd energi'!$B$1:$AQ$1,0),FALSE)</f>
        <v>0</v>
      </c>
      <c r="Q22" s="30">
        <f>VLOOKUP($B22,'[1]Tillförd energi'!$B$2:$AS$506,MATCH(Q$3,'[1]Tillförd energi'!$B$1:$AQ$1,0),FALSE)</f>
        <v>0</v>
      </c>
      <c r="R22" s="30">
        <f>VLOOKUP($B22,'[1]Tillförd energi'!$B$2:$AS$506,MATCH(R$3,'[1]Tillförd energi'!$B$1:$AQ$1,0),FALSE)</f>
        <v>0</v>
      </c>
      <c r="S22" s="30">
        <f>VLOOKUP($B22,'[1]Tillförd energi'!$B$2:$AS$506,MATCH(S$3,'[1]Tillförd energi'!$B$1:$AQ$1,0),FALSE)</f>
        <v>0</v>
      </c>
      <c r="T22" s="30">
        <f>VLOOKUP($B22,'[1]Tillförd energi'!$B$2:$AS$506,MATCH(T$3,'[1]Tillförd energi'!$B$1:$AQ$1,0),FALSE)</f>
        <v>0</v>
      </c>
      <c r="U22" s="30">
        <f>VLOOKUP($B22,'[1]Tillförd energi'!$B$2:$AS$506,MATCH(U$3,'[1]Tillförd energi'!$B$1:$AQ$1,0),FALSE)</f>
        <v>0</v>
      </c>
      <c r="V22" s="30">
        <f>VLOOKUP($B22,'[1]Tillförd energi'!$B$2:$AS$506,MATCH(V$3,'[1]Tillförd energi'!$B$1:$AQ$1,0),FALSE)</f>
        <v>0</v>
      </c>
      <c r="W22" s="30">
        <f>VLOOKUP($B22,'[1]Tillförd energi'!$B$2:$AS$506,MATCH(W$3,'[1]Tillförd energi'!$B$1:$AQ$1,0),FALSE)</f>
        <v>0</v>
      </c>
      <c r="X22" s="30">
        <f>VLOOKUP($B22,'[1]Tillförd energi'!$B$2:$AS$506,MATCH(X$3,'[1]Tillförd energi'!$B$1:$AQ$1,0),FALSE)</f>
        <v>0</v>
      </c>
      <c r="Y22" s="30">
        <f>VLOOKUP($B22,'[1]Tillförd energi'!$B$2:$AS$506,MATCH(Y$3,'[1]Tillförd energi'!$B$1:$AQ$1,0),FALSE)</f>
        <v>0</v>
      </c>
      <c r="Z22" s="30">
        <f>VLOOKUP($B22,'[1]Tillförd energi'!$B$2:$AS$506,MATCH(Z$3,'[1]Tillförd energi'!$B$1:$AQ$1,0),FALSE)</f>
        <v>0</v>
      </c>
      <c r="AA22" s="30">
        <f>VLOOKUP($B22,'[1]Tillförd energi'!$B$2:$AS$506,MATCH(AA$3,'[1]Tillförd energi'!$B$1:$AQ$1,0),FALSE)</f>
        <v>0</v>
      </c>
      <c r="AB22" s="30">
        <f>VLOOKUP($B22,'[1]Tillförd energi'!$B$2:$AS$506,MATCH(AB$3,'[1]Tillförd energi'!$B$1:$AQ$1,0),FALSE)</f>
        <v>0</v>
      </c>
      <c r="AC22" s="30">
        <f>VLOOKUP($B22,'[1]Tillförd energi'!$B$2:$AS$506,MATCH(AC$3,'[1]Tillförd energi'!$B$1:$AQ$1,0),FALSE)</f>
        <v>0</v>
      </c>
      <c r="AD22" s="30">
        <f>VLOOKUP($B22,'[1]Tillförd energi'!$B$2:$AS$506,MATCH(AD$3,'[1]Tillförd energi'!$B$1:$AQ$1,0),FALSE)</f>
        <v>0</v>
      </c>
      <c r="AF22" s="30">
        <f>VLOOKUP($B22,'[1]Tillförd energi'!$B$2:$AS$506,MATCH(AF$3,'[1]Tillförd energi'!$B$1:$AQ$1,0),FALSE)</f>
        <v>0</v>
      </c>
      <c r="AH22" s="30">
        <f>IFERROR(VLOOKUP(B22,[1]Miljö!$B$1:$S$476,9,FALSE)/1,0)</f>
        <v>0</v>
      </c>
      <c r="AJ22" s="35" t="str">
        <f>IFERROR(VLOOKUP($B22,[1]Miljö!$B$1:$S$500,MATCH("hjälpel exklusive kraftvärme (GWh)",[1]Miljö!$B$1:$V$1,0),FALSE)/1,"")</f>
        <v/>
      </c>
      <c r="AK22" s="35">
        <f t="shared" si="0"/>
        <v>0</v>
      </c>
      <c r="AL22" s="35">
        <f>VLOOKUP($B22,'[1]Slutlig allokering'!$B$2:$AL$462,MATCH("Hjälpel kraftvärme",'[1]Slutlig allokering'!$B$2:$AL$2,0),FALSE)</f>
        <v>0</v>
      </c>
      <c r="AN22" s="30">
        <f t="shared" si="1"/>
        <v>0</v>
      </c>
      <c r="AO22" s="30">
        <f t="shared" si="2"/>
        <v>0</v>
      </c>
      <c r="AP22" s="30" t="str">
        <f>IF(ISERROR(1/VLOOKUP($B22,[1]Leveranser!$B$1:$S$500,MATCH("såld värme (gwh)",[1]Leveranser!$B$1:$S$1,0),FALSE)),"",VLOOKUP($B22,[1]Leveranser!$B$1:$S$500,MATCH("såld värme (gwh)",[1]Leveranser!$B$1:$S$1,0),FALSE))</f>
        <v/>
      </c>
      <c r="AQ22" s="30">
        <f>VLOOKUP($B22,[1]Leveranser!$B$1:$Y$500,MATCH("Totalt såld fjärrvärme till andra fjärrvärmeföretag",[1]Leveranser!$B$1:$AA$1,0),FALSE)</f>
        <v>0</v>
      </c>
      <c r="AR22" s="30">
        <f>IF(ISERROR(1/VLOOKUP($B22,[1]Miljö!$B$1:$S$500,MATCH("Såld mängd produktionsspecifik fjärrvärme (GWh)",[1]Miljö!$B$1:$R$1,0),FALSE)),0,VLOOKUP($B22,[1]Miljö!$B$1:$S$500,MATCH("Såld mängd produktionsspecifik fjärrvärme (GWh)",[1]Miljö!$B$1:$R$1,0),FALSE))</f>
        <v>0</v>
      </c>
      <c r="AS22" s="36" t="str">
        <f t="shared" si="3"/>
        <v/>
      </c>
      <c r="AU22" s="30" t="str">
        <f>VLOOKUP($B22,'[1]Miljövärden urval för publ'!$B$2:$I$486,7,FALSE)</f>
        <v>Nej</v>
      </c>
    </row>
    <row r="23" spans="1:47" ht="15">
      <c r="A23" t="s">
        <v>564</v>
      </c>
      <c r="B23" t="s">
        <v>565</v>
      </c>
      <c r="C23" s="30">
        <f>VLOOKUP($B23,'[1]Tillförd energi'!$B$2:$AS$506,MATCH(C$3,'[1]Tillförd energi'!$B$1:$AQ$1,0),FALSE)</f>
        <v>0</v>
      </c>
      <c r="D23" s="30">
        <f>VLOOKUP($B23,'[1]Tillförd energi'!$B$2:$AS$506,MATCH(D$3,'[1]Tillförd energi'!$B$1:$AQ$1,0),FALSE)</f>
        <v>1.5</v>
      </c>
      <c r="E23" s="30">
        <f>VLOOKUP($B23,'[1]Tillförd energi'!$B$2:$AS$506,MATCH(E$3,'[1]Tillförd energi'!$B$1:$AQ$1,0),FALSE)</f>
        <v>0</v>
      </c>
      <c r="F23" s="30">
        <f>VLOOKUP($B23,'[1]Tillförd energi'!$B$2:$AS$506,MATCH(F$3,'[1]Tillförd energi'!$B$1:$AQ$1,0),FALSE)</f>
        <v>0</v>
      </c>
      <c r="G23" s="30">
        <f>VLOOKUP($B23,'[1]Tillförd energi'!$B$2:$AS$506,MATCH(G$3,'[1]Tillförd energi'!$B$1:$AQ$1,0),FALSE)</f>
        <v>0</v>
      </c>
      <c r="H23" s="30">
        <f>VLOOKUP($B23,'[1]Tillförd energi'!$B$2:$AS$506,MATCH(H$3,'[1]Tillförd energi'!$B$1:$AQ$1,0),FALSE)</f>
        <v>0</v>
      </c>
      <c r="I23" s="30">
        <f>VLOOKUP($B23,'[1]Tillförd energi'!$B$2:$AS$506,MATCH(I$3,'[1]Tillförd energi'!$B$1:$AQ$1,0),FALSE)</f>
        <v>0</v>
      </c>
      <c r="J23" s="30">
        <f>VLOOKUP($B23,'[1]Tillförd energi'!$B$2:$AS$506,MATCH(J$3,'[1]Tillförd energi'!$B$1:$AQ$1,0),FALSE)</f>
        <v>0</v>
      </c>
      <c r="K23" s="30">
        <f>VLOOKUP($B23,'[1]Tillförd energi'!$B$2:$AS$506,MATCH(K$3,'[1]Tillförd energi'!$B$1:$AQ$1,0),FALSE)</f>
        <v>0</v>
      </c>
      <c r="L23" s="30">
        <f>VLOOKUP($B23,'[1]Tillförd energi'!$B$2:$AS$506,MATCH(L$3,'[1]Tillförd energi'!$B$1:$AQ$1,0),FALSE)</f>
        <v>0</v>
      </c>
      <c r="M23" s="30">
        <f>VLOOKUP($B23,'[1]Tillförd energi'!$B$2:$AS$506,MATCH(M$3,'[1]Tillförd energi'!$B$1:$AQ$1,0),FALSE)</f>
        <v>0</v>
      </c>
      <c r="N23" s="30">
        <f>VLOOKUP($B23,'[1]Tillförd energi'!$B$2:$AS$506,MATCH(N$3,'[1]Tillförd energi'!$B$1:$AQ$1,0),FALSE)</f>
        <v>0</v>
      </c>
      <c r="O23" s="30">
        <f>VLOOKUP($B23,'[1]Tillförd energi'!$B$2:$AS$506,MATCH(O$3,'[1]Tillförd energi'!$B$1:$AQ$1,0),FALSE)</f>
        <v>0</v>
      </c>
      <c r="P23" s="30">
        <f>VLOOKUP($B23,'[1]Tillförd energi'!$B$2:$AS$506,MATCH(P$3,'[1]Tillförd energi'!$B$1:$AQ$1,0),FALSE)</f>
        <v>0</v>
      </c>
      <c r="Q23" s="30">
        <f>VLOOKUP($B23,'[1]Tillförd energi'!$B$2:$AS$506,MATCH(Q$3,'[1]Tillförd energi'!$B$1:$AQ$1,0),FALSE)</f>
        <v>8.1</v>
      </c>
      <c r="R23" s="30">
        <f>VLOOKUP($B23,'[1]Tillförd energi'!$B$2:$AS$506,MATCH(R$3,'[1]Tillförd energi'!$B$1:$AQ$1,0),FALSE)</f>
        <v>0</v>
      </c>
      <c r="S23" s="30">
        <f>VLOOKUP($B23,'[1]Tillförd energi'!$B$2:$AS$506,MATCH(S$3,'[1]Tillförd energi'!$B$1:$AQ$1,0),FALSE)</f>
        <v>0</v>
      </c>
      <c r="T23" s="30">
        <f>VLOOKUP($B23,'[1]Tillförd energi'!$B$2:$AS$506,MATCH(T$3,'[1]Tillförd energi'!$B$1:$AQ$1,0),FALSE)</f>
        <v>0</v>
      </c>
      <c r="U23" s="30">
        <f>VLOOKUP($B23,'[1]Tillförd energi'!$B$2:$AS$506,MATCH(U$3,'[1]Tillförd energi'!$B$1:$AQ$1,0),FALSE)</f>
        <v>0</v>
      </c>
      <c r="V23" s="30">
        <f>VLOOKUP($B23,'[1]Tillförd energi'!$B$2:$AS$506,MATCH(V$3,'[1]Tillförd energi'!$B$1:$AQ$1,0),FALSE)</f>
        <v>0</v>
      </c>
      <c r="W23" s="30">
        <f>VLOOKUP($B23,'[1]Tillförd energi'!$B$2:$AS$506,MATCH(W$3,'[1]Tillförd energi'!$B$1:$AQ$1,0),FALSE)</f>
        <v>0</v>
      </c>
      <c r="X23" s="30">
        <f>VLOOKUP($B23,'[1]Tillförd energi'!$B$2:$AS$506,MATCH(X$3,'[1]Tillförd energi'!$B$1:$AQ$1,0),FALSE)</f>
        <v>0</v>
      </c>
      <c r="Y23" s="30">
        <f>VLOOKUP($B23,'[1]Tillförd energi'!$B$2:$AS$506,MATCH(Y$3,'[1]Tillförd energi'!$B$1:$AQ$1,0),FALSE)</f>
        <v>0</v>
      </c>
      <c r="Z23" s="30">
        <f>VLOOKUP($B23,'[1]Tillförd energi'!$B$2:$AS$506,MATCH(Z$3,'[1]Tillförd energi'!$B$1:$AQ$1,0),FALSE)</f>
        <v>0</v>
      </c>
      <c r="AA23" s="30">
        <f>VLOOKUP($B23,'[1]Tillförd energi'!$B$2:$AS$506,MATCH(AA$3,'[1]Tillförd energi'!$B$1:$AQ$1,0),FALSE)</f>
        <v>0</v>
      </c>
      <c r="AB23" s="30">
        <f>VLOOKUP($B23,'[1]Tillförd energi'!$B$2:$AS$506,MATCH(AB$3,'[1]Tillförd energi'!$B$1:$AQ$1,0),FALSE)</f>
        <v>0</v>
      </c>
      <c r="AC23" s="30">
        <f>VLOOKUP($B23,'[1]Tillförd energi'!$B$2:$AS$506,MATCH(AC$3,'[1]Tillförd energi'!$B$1:$AQ$1,0),FALSE)</f>
        <v>0</v>
      </c>
      <c r="AD23" s="30">
        <f>VLOOKUP($B23,'[1]Tillförd energi'!$B$2:$AS$506,MATCH(AD$3,'[1]Tillförd energi'!$B$1:$AQ$1,0),FALSE)</f>
        <v>0</v>
      </c>
      <c r="AF23" s="30">
        <f>VLOOKUP($B23,'[1]Tillförd energi'!$B$2:$AS$506,MATCH(AF$3,'[1]Tillförd energi'!$B$1:$AQ$1,0),FALSE)</f>
        <v>0.154</v>
      </c>
      <c r="AH23" s="30">
        <f>IFERROR(VLOOKUP(B23,[1]Miljö!$B$1:$S$476,9,FALSE)/1,0)</f>
        <v>0</v>
      </c>
      <c r="AJ23" s="35">
        <f>IFERROR(VLOOKUP($B23,[1]Miljö!$B$1:$S$500,MATCH("hjälpel exklusive kraftvärme (GWh)",[1]Miljö!$B$1:$V$1,0),FALSE)/1,"")</f>
        <v>0.154</v>
      </c>
      <c r="AK23" s="35">
        <f t="shared" si="0"/>
        <v>0.154</v>
      </c>
      <c r="AL23" s="35">
        <f>VLOOKUP($B23,'[1]Slutlig allokering'!$B$2:$AL$462,MATCH("Hjälpel kraftvärme",'[1]Slutlig allokering'!$B$2:$AL$2,0),FALSE)</f>
        <v>0</v>
      </c>
      <c r="AN23" s="30">
        <f t="shared" si="1"/>
        <v>9.7539999999999996</v>
      </c>
      <c r="AO23" s="30">
        <f t="shared" si="2"/>
        <v>9.7539999999999996</v>
      </c>
      <c r="AP23" s="30">
        <f>IF(ISERROR(1/VLOOKUP($B23,[1]Leveranser!$B$1:$S$500,MATCH("såld värme (gwh)",[1]Leveranser!$B$1:$S$1,0),FALSE)),"",VLOOKUP($B23,[1]Leveranser!$B$1:$S$500,MATCH("såld värme (gwh)",[1]Leveranser!$B$1:$S$1,0),FALSE))</f>
        <v>7.5839999999999996</v>
      </c>
      <c r="AQ23" s="30">
        <f>VLOOKUP($B23,[1]Leveranser!$B$1:$Y$500,MATCH("Totalt såld fjärrvärme till andra fjärrvärmeföretag",[1]Leveranser!$B$1:$AA$1,0),FALSE)</f>
        <v>0</v>
      </c>
      <c r="AR23" s="30">
        <f>IF(ISERROR(1/VLOOKUP($B23,[1]Miljö!$B$1:$S$500,MATCH("Såld mängd produktionsspecifik fjärrvärme (GWh)",[1]Miljö!$B$1:$R$1,0),FALSE)),0,VLOOKUP($B23,[1]Miljö!$B$1:$S$500,MATCH("Såld mängd produktionsspecifik fjärrvärme (GWh)",[1]Miljö!$B$1:$R$1,0),FALSE))</f>
        <v>0</v>
      </c>
      <c r="AS23" s="36">
        <f t="shared" si="3"/>
        <v>0.7775271683411934</v>
      </c>
      <c r="AU23" s="30" t="str">
        <f>VLOOKUP($B23,'[1]Miljövärden urval för publ'!$B$2:$I$486,7,FALSE)</f>
        <v>Ja</v>
      </c>
    </row>
    <row r="24" spans="1:47" ht="15">
      <c r="A24" t="s">
        <v>232</v>
      </c>
      <c r="B24" t="s">
        <v>233</v>
      </c>
      <c r="C24" s="30">
        <f>VLOOKUP($B24,'[1]Tillförd energi'!$B$2:$AS$506,MATCH(C$3,'[1]Tillförd energi'!$B$1:$AQ$1,0),FALSE)</f>
        <v>0</v>
      </c>
      <c r="D24" s="30">
        <f>VLOOKUP($B24,'[1]Tillförd energi'!$B$2:$AS$506,MATCH(D$3,'[1]Tillförd energi'!$B$1:$AQ$1,0),FALSE)</f>
        <v>0</v>
      </c>
      <c r="E24" s="30">
        <f>VLOOKUP($B24,'[1]Tillförd energi'!$B$2:$AS$506,MATCH(E$3,'[1]Tillförd energi'!$B$1:$AQ$1,0),FALSE)</f>
        <v>0</v>
      </c>
      <c r="F24" s="30">
        <f>VLOOKUP($B24,'[1]Tillförd energi'!$B$2:$AS$506,MATCH(F$3,'[1]Tillförd energi'!$B$1:$AQ$1,0),FALSE)</f>
        <v>0</v>
      </c>
      <c r="G24" s="30">
        <f>VLOOKUP($B24,'[1]Tillförd energi'!$B$2:$AS$506,MATCH(G$3,'[1]Tillförd energi'!$B$1:$AQ$1,0),FALSE)</f>
        <v>0</v>
      </c>
      <c r="H24" s="30">
        <f>VLOOKUP($B24,'[1]Tillförd energi'!$B$2:$AS$506,MATCH(H$3,'[1]Tillförd energi'!$B$1:$AQ$1,0),FALSE)</f>
        <v>0</v>
      </c>
      <c r="I24" s="30">
        <f>VLOOKUP($B24,'[1]Tillförd energi'!$B$2:$AS$506,MATCH(I$3,'[1]Tillförd energi'!$B$1:$AQ$1,0),FALSE)</f>
        <v>0</v>
      </c>
      <c r="J24" s="30">
        <f>VLOOKUP($B24,'[1]Tillförd energi'!$B$2:$AS$506,MATCH(J$3,'[1]Tillförd energi'!$B$1:$AQ$1,0),FALSE)</f>
        <v>0</v>
      </c>
      <c r="K24" s="30">
        <f>VLOOKUP($B24,'[1]Tillförd energi'!$B$2:$AS$506,MATCH(K$3,'[1]Tillförd energi'!$B$1:$AQ$1,0),FALSE)</f>
        <v>0</v>
      </c>
      <c r="L24" s="30">
        <f>VLOOKUP($B24,'[1]Tillförd energi'!$B$2:$AS$506,MATCH(L$3,'[1]Tillförd energi'!$B$1:$AQ$1,0),FALSE)</f>
        <v>0</v>
      </c>
      <c r="M24" s="30">
        <f>VLOOKUP($B24,'[1]Tillförd energi'!$B$2:$AS$506,MATCH(M$3,'[1]Tillförd energi'!$B$1:$AQ$1,0),FALSE)</f>
        <v>0</v>
      </c>
      <c r="N24" s="30">
        <f>VLOOKUP($B24,'[1]Tillförd energi'!$B$2:$AS$506,MATCH(N$3,'[1]Tillförd energi'!$B$1:$AQ$1,0),FALSE)</f>
        <v>0</v>
      </c>
      <c r="O24" s="30">
        <f>VLOOKUP($B24,'[1]Tillförd energi'!$B$2:$AS$506,MATCH(O$3,'[1]Tillförd energi'!$B$1:$AQ$1,0),FALSE)</f>
        <v>0</v>
      </c>
      <c r="P24" s="30">
        <f>VLOOKUP($B24,'[1]Tillförd energi'!$B$2:$AS$506,MATCH(P$3,'[1]Tillförd energi'!$B$1:$AQ$1,0),FALSE)</f>
        <v>0</v>
      </c>
      <c r="Q24" s="30">
        <f>VLOOKUP($B24,'[1]Tillförd energi'!$B$2:$AS$506,MATCH(Q$3,'[1]Tillförd energi'!$B$1:$AQ$1,0),FALSE)</f>
        <v>5.5</v>
      </c>
      <c r="R24" s="30">
        <f>VLOOKUP($B24,'[1]Tillförd energi'!$B$2:$AS$506,MATCH(R$3,'[1]Tillförd energi'!$B$1:$AQ$1,0),FALSE)</f>
        <v>0</v>
      </c>
      <c r="S24" s="30">
        <f>VLOOKUP($B24,'[1]Tillförd energi'!$B$2:$AS$506,MATCH(S$3,'[1]Tillförd energi'!$B$1:$AQ$1,0),FALSE)</f>
        <v>0</v>
      </c>
      <c r="T24" s="30">
        <f>VLOOKUP($B24,'[1]Tillförd energi'!$B$2:$AS$506,MATCH(T$3,'[1]Tillförd energi'!$B$1:$AQ$1,0),FALSE)</f>
        <v>0</v>
      </c>
      <c r="U24" s="30">
        <f>VLOOKUP($B24,'[1]Tillförd energi'!$B$2:$AS$506,MATCH(U$3,'[1]Tillförd energi'!$B$1:$AQ$1,0),FALSE)</f>
        <v>0</v>
      </c>
      <c r="V24" s="30">
        <f>VLOOKUP($B24,'[1]Tillförd energi'!$B$2:$AS$506,MATCH(V$3,'[1]Tillförd energi'!$B$1:$AQ$1,0),FALSE)</f>
        <v>0</v>
      </c>
      <c r="W24" s="30">
        <f>VLOOKUP($B24,'[1]Tillförd energi'!$B$2:$AS$506,MATCH(W$3,'[1]Tillförd energi'!$B$1:$AQ$1,0),FALSE)</f>
        <v>0</v>
      </c>
      <c r="X24" s="30">
        <f>VLOOKUP($B24,'[1]Tillförd energi'!$B$2:$AS$506,MATCH(X$3,'[1]Tillförd energi'!$B$1:$AQ$1,0),FALSE)</f>
        <v>0</v>
      </c>
      <c r="Y24" s="30">
        <f>VLOOKUP($B24,'[1]Tillförd energi'!$B$2:$AS$506,MATCH(Y$3,'[1]Tillförd energi'!$B$1:$AQ$1,0),FALSE)</f>
        <v>0</v>
      </c>
      <c r="Z24" s="30">
        <f>VLOOKUP($B24,'[1]Tillförd energi'!$B$2:$AS$506,MATCH(Z$3,'[1]Tillförd energi'!$B$1:$AQ$1,0),FALSE)</f>
        <v>0</v>
      </c>
      <c r="AA24" s="30">
        <f>VLOOKUP($B24,'[1]Tillförd energi'!$B$2:$AS$506,MATCH(AA$3,'[1]Tillförd energi'!$B$1:$AQ$1,0),FALSE)</f>
        <v>0</v>
      </c>
      <c r="AB24" s="30">
        <f>VLOOKUP($B24,'[1]Tillförd energi'!$B$2:$AS$506,MATCH(AB$3,'[1]Tillförd energi'!$B$1:$AQ$1,0),FALSE)</f>
        <v>0</v>
      </c>
      <c r="AC24" s="30">
        <f>VLOOKUP($B24,'[1]Tillförd energi'!$B$2:$AS$506,MATCH(AC$3,'[1]Tillförd energi'!$B$1:$AQ$1,0),FALSE)</f>
        <v>0</v>
      </c>
      <c r="AD24" s="30">
        <f>VLOOKUP($B24,'[1]Tillförd energi'!$B$2:$AS$506,MATCH(AD$3,'[1]Tillförd energi'!$B$1:$AQ$1,0),FALSE)</f>
        <v>0</v>
      </c>
      <c r="AF24" s="30">
        <f>VLOOKUP($B24,'[1]Tillförd energi'!$B$2:$AS$506,MATCH(AF$3,'[1]Tillförd energi'!$B$1:$AQ$1,0),FALSE)</f>
        <v>0.08</v>
      </c>
      <c r="AH24" s="30">
        <f>IFERROR(VLOOKUP(B24,[1]Miljö!$B$1:$S$476,9,FALSE)/1,0)</f>
        <v>0</v>
      </c>
      <c r="AJ24" s="35">
        <f>IFERROR(VLOOKUP($B24,[1]Miljö!$B$1:$S$500,MATCH("hjälpel exklusive kraftvärme (GWh)",[1]Miljö!$B$1:$V$1,0),FALSE)/1,"")</f>
        <v>0.08</v>
      </c>
      <c r="AK24" s="35">
        <f t="shared" si="0"/>
        <v>0.08</v>
      </c>
      <c r="AL24" s="35">
        <f>VLOOKUP($B24,'[1]Slutlig allokering'!$B$2:$AL$462,MATCH("Hjälpel kraftvärme",'[1]Slutlig allokering'!$B$2:$AL$2,0),FALSE)</f>
        <v>0</v>
      </c>
      <c r="AN24" s="30">
        <f t="shared" si="1"/>
        <v>5.58</v>
      </c>
      <c r="AO24" s="30">
        <f t="shared" si="2"/>
        <v>5.58</v>
      </c>
      <c r="AP24" s="30">
        <f>IF(ISERROR(1/VLOOKUP($B24,[1]Leveranser!$B$1:$S$500,MATCH("såld värme (gwh)",[1]Leveranser!$B$1:$S$1,0),FALSE)),"",VLOOKUP($B24,[1]Leveranser!$B$1:$S$500,MATCH("såld värme (gwh)",[1]Leveranser!$B$1:$S$1,0),FALSE))</f>
        <v>4.6509999999999998</v>
      </c>
      <c r="AQ24" s="30">
        <f>VLOOKUP($B24,[1]Leveranser!$B$1:$Y$500,MATCH("Totalt såld fjärrvärme till andra fjärrvärmeföretag",[1]Leveranser!$B$1:$AA$1,0),FALSE)</f>
        <v>0</v>
      </c>
      <c r="AR24" s="30">
        <f>IF(ISERROR(1/VLOOKUP($B24,[1]Miljö!$B$1:$S$500,MATCH("Såld mängd produktionsspecifik fjärrvärme (GWh)",[1]Miljö!$B$1:$R$1,0),FALSE)),0,VLOOKUP($B24,[1]Miljö!$B$1:$S$500,MATCH("Såld mängd produktionsspecifik fjärrvärme (GWh)",[1]Miljö!$B$1:$R$1,0),FALSE))</f>
        <v>0</v>
      </c>
      <c r="AS24" s="36">
        <f t="shared" si="3"/>
        <v>0.83351254480286729</v>
      </c>
      <c r="AU24" s="30" t="str">
        <f>VLOOKUP($B24,'[1]Miljövärden urval för publ'!$B$2:$I$486,7,FALSE)</f>
        <v>Ja</v>
      </c>
    </row>
    <row r="25" spans="1:47" ht="15">
      <c r="A25" t="s">
        <v>341</v>
      </c>
      <c r="B25" t="s">
        <v>342</v>
      </c>
      <c r="C25" s="30">
        <f>VLOOKUP($B25,'[1]Tillförd energi'!$B$2:$AS$506,MATCH(C$3,'[1]Tillförd energi'!$B$1:$AQ$1,0),FALSE)</f>
        <v>0</v>
      </c>
      <c r="D25" s="30">
        <f>VLOOKUP($B25,'[1]Tillförd energi'!$B$2:$AS$506,MATCH(D$3,'[1]Tillförd energi'!$B$1:$AQ$1,0),FALSE)</f>
        <v>1.57</v>
      </c>
      <c r="E25" s="30">
        <f>VLOOKUP($B25,'[1]Tillförd energi'!$B$2:$AS$506,MATCH(E$3,'[1]Tillförd energi'!$B$1:$AQ$1,0),FALSE)</f>
        <v>0</v>
      </c>
      <c r="F25" s="30">
        <f>VLOOKUP($B25,'[1]Tillförd energi'!$B$2:$AS$506,MATCH(F$3,'[1]Tillförd energi'!$B$1:$AQ$1,0),FALSE)</f>
        <v>0</v>
      </c>
      <c r="G25" s="30">
        <f>VLOOKUP($B25,'[1]Tillförd energi'!$B$2:$AS$506,MATCH(G$3,'[1]Tillförd energi'!$B$1:$AQ$1,0),FALSE)</f>
        <v>0</v>
      </c>
      <c r="H25" s="30">
        <f>VLOOKUP($B25,'[1]Tillförd energi'!$B$2:$AS$506,MATCH(H$3,'[1]Tillförd energi'!$B$1:$AQ$1,0),FALSE)</f>
        <v>0</v>
      </c>
      <c r="I25" s="30">
        <f>VLOOKUP($B25,'[1]Tillförd energi'!$B$2:$AS$506,MATCH(I$3,'[1]Tillförd energi'!$B$1:$AQ$1,0),FALSE)</f>
        <v>0</v>
      </c>
      <c r="J25" s="30">
        <f>VLOOKUP($B25,'[1]Tillförd energi'!$B$2:$AS$506,MATCH(J$3,'[1]Tillförd energi'!$B$1:$AQ$1,0),FALSE)</f>
        <v>0</v>
      </c>
      <c r="K25" s="30">
        <f>VLOOKUP($B25,'[1]Tillförd energi'!$B$2:$AS$506,MATCH(K$3,'[1]Tillförd energi'!$B$1:$AQ$1,0),FALSE)</f>
        <v>0</v>
      </c>
      <c r="L25" s="30">
        <f>VLOOKUP($B25,'[1]Tillförd energi'!$B$2:$AS$506,MATCH(L$3,'[1]Tillförd energi'!$B$1:$AQ$1,0),FALSE)</f>
        <v>0</v>
      </c>
      <c r="M25" s="30">
        <f>VLOOKUP($B25,'[1]Tillförd energi'!$B$2:$AS$506,MATCH(M$3,'[1]Tillförd energi'!$B$1:$AQ$1,0),FALSE)</f>
        <v>0</v>
      </c>
      <c r="N25" s="30">
        <f>VLOOKUP($B25,'[1]Tillförd energi'!$B$2:$AS$506,MATCH(N$3,'[1]Tillförd energi'!$B$1:$AQ$1,0),FALSE)</f>
        <v>0</v>
      </c>
      <c r="O25" s="30">
        <f>VLOOKUP($B25,'[1]Tillförd energi'!$B$2:$AS$506,MATCH(O$3,'[1]Tillförd energi'!$B$1:$AQ$1,0),FALSE)</f>
        <v>0</v>
      </c>
      <c r="P25" s="30">
        <f>VLOOKUP($B25,'[1]Tillförd energi'!$B$2:$AS$506,MATCH(P$3,'[1]Tillförd energi'!$B$1:$AQ$1,0),FALSE)</f>
        <v>0</v>
      </c>
      <c r="Q25" s="30">
        <f>VLOOKUP($B25,'[1]Tillförd energi'!$B$2:$AS$506,MATCH(Q$3,'[1]Tillförd energi'!$B$1:$AQ$1,0),FALSE)</f>
        <v>9.657</v>
      </c>
      <c r="R25" s="30">
        <f>VLOOKUP($B25,'[1]Tillförd energi'!$B$2:$AS$506,MATCH(R$3,'[1]Tillförd energi'!$B$1:$AQ$1,0),FALSE)</f>
        <v>0</v>
      </c>
      <c r="S25" s="30">
        <f>VLOOKUP($B25,'[1]Tillförd energi'!$B$2:$AS$506,MATCH(S$3,'[1]Tillförd energi'!$B$1:$AQ$1,0),FALSE)</f>
        <v>0</v>
      </c>
      <c r="T25" s="30">
        <f>VLOOKUP($B25,'[1]Tillförd energi'!$B$2:$AS$506,MATCH(T$3,'[1]Tillförd energi'!$B$1:$AQ$1,0),FALSE)</f>
        <v>0</v>
      </c>
      <c r="U25" s="30">
        <f>VLOOKUP($B25,'[1]Tillförd energi'!$B$2:$AS$506,MATCH(U$3,'[1]Tillförd energi'!$B$1:$AQ$1,0),FALSE)</f>
        <v>0</v>
      </c>
      <c r="V25" s="30">
        <f>VLOOKUP($B25,'[1]Tillförd energi'!$B$2:$AS$506,MATCH(V$3,'[1]Tillförd energi'!$B$1:$AQ$1,0),FALSE)</f>
        <v>0</v>
      </c>
      <c r="W25" s="30">
        <f>VLOOKUP($B25,'[1]Tillförd energi'!$B$2:$AS$506,MATCH(W$3,'[1]Tillförd energi'!$B$1:$AQ$1,0),FALSE)</f>
        <v>0</v>
      </c>
      <c r="X25" s="30">
        <f>VLOOKUP($B25,'[1]Tillförd energi'!$B$2:$AS$506,MATCH(X$3,'[1]Tillförd energi'!$B$1:$AQ$1,0),FALSE)</f>
        <v>0</v>
      </c>
      <c r="Y25" s="30">
        <f>VLOOKUP($B25,'[1]Tillförd energi'!$B$2:$AS$506,MATCH(Y$3,'[1]Tillförd energi'!$B$1:$AQ$1,0),FALSE)</f>
        <v>0</v>
      </c>
      <c r="Z25" s="30">
        <f>VLOOKUP($B25,'[1]Tillförd energi'!$B$2:$AS$506,MATCH(Z$3,'[1]Tillförd energi'!$B$1:$AQ$1,0),FALSE)</f>
        <v>0</v>
      </c>
      <c r="AA25" s="30">
        <f>VLOOKUP($B25,'[1]Tillförd energi'!$B$2:$AS$506,MATCH(AA$3,'[1]Tillförd energi'!$B$1:$AQ$1,0),FALSE)</f>
        <v>0</v>
      </c>
      <c r="AB25" s="30">
        <f>VLOOKUP($B25,'[1]Tillförd energi'!$B$2:$AS$506,MATCH(AB$3,'[1]Tillförd energi'!$B$1:$AQ$1,0),FALSE)</f>
        <v>0</v>
      </c>
      <c r="AC25" s="30">
        <f>VLOOKUP($B25,'[1]Tillförd energi'!$B$2:$AS$506,MATCH(AC$3,'[1]Tillförd energi'!$B$1:$AQ$1,0),FALSE)</f>
        <v>0</v>
      </c>
      <c r="AD25" s="30">
        <f>VLOOKUP($B25,'[1]Tillförd energi'!$B$2:$AS$506,MATCH(AD$3,'[1]Tillförd energi'!$B$1:$AQ$1,0),FALSE)</f>
        <v>0</v>
      </c>
      <c r="AF25" s="30">
        <f>VLOOKUP($B25,'[1]Tillförd energi'!$B$2:$AS$506,MATCH(AF$3,'[1]Tillförd energi'!$B$1:$AQ$1,0),FALSE)</f>
        <v>0.222</v>
      </c>
      <c r="AH25" s="30">
        <f>IFERROR(VLOOKUP(B25,[1]Miljö!$B$1:$S$476,9,FALSE)/1,0)</f>
        <v>0</v>
      </c>
      <c r="AJ25" s="35">
        <f>IFERROR(VLOOKUP($B25,[1]Miljö!$B$1:$S$500,MATCH("hjälpel exklusive kraftvärme (GWh)",[1]Miljö!$B$1:$V$1,0),FALSE)/1,"")</f>
        <v>0.222</v>
      </c>
      <c r="AK25" s="35">
        <f t="shared" si="0"/>
        <v>0.222</v>
      </c>
      <c r="AL25" s="35">
        <f>VLOOKUP($B25,'[1]Slutlig allokering'!$B$2:$AL$462,MATCH("Hjälpel kraftvärme",'[1]Slutlig allokering'!$B$2:$AL$2,0),FALSE)</f>
        <v>0</v>
      </c>
      <c r="AN25" s="30">
        <f t="shared" si="1"/>
        <v>11.449</v>
      </c>
      <c r="AO25" s="30">
        <f t="shared" si="2"/>
        <v>11.449</v>
      </c>
      <c r="AP25" s="30">
        <f>IF(ISERROR(1/VLOOKUP($B25,[1]Leveranser!$B$1:$S$500,MATCH("såld värme (gwh)",[1]Leveranser!$B$1:$S$1,0),FALSE)),"",VLOOKUP($B25,[1]Leveranser!$B$1:$S$500,MATCH("såld värme (gwh)",[1]Leveranser!$B$1:$S$1,0),FALSE))</f>
        <v>9.2490000000000006</v>
      </c>
      <c r="AQ25" s="30">
        <f>VLOOKUP($B25,[1]Leveranser!$B$1:$Y$500,MATCH("Totalt såld fjärrvärme till andra fjärrvärmeföretag",[1]Leveranser!$B$1:$AA$1,0),FALSE)</f>
        <v>0</v>
      </c>
      <c r="AR25" s="30">
        <f>IF(ISERROR(1/VLOOKUP($B25,[1]Miljö!$B$1:$S$500,MATCH("Såld mängd produktionsspecifik fjärrvärme (GWh)",[1]Miljö!$B$1:$R$1,0),FALSE)),0,VLOOKUP($B25,[1]Miljö!$B$1:$S$500,MATCH("Såld mängd produktionsspecifik fjärrvärme (GWh)",[1]Miljö!$B$1:$R$1,0),FALSE))</f>
        <v>0</v>
      </c>
      <c r="AS25" s="36">
        <f t="shared" si="3"/>
        <v>0.80784347977989346</v>
      </c>
      <c r="AU25" s="30" t="str">
        <f>VLOOKUP($B25,'[1]Miljövärden urval för publ'!$B$2:$I$486,7,FALSE)</f>
        <v>Ja</v>
      </c>
    </row>
    <row r="26" spans="1:47" ht="15">
      <c r="A26" t="s">
        <v>666</v>
      </c>
      <c r="B26" t="s">
        <v>667</v>
      </c>
      <c r="C26" s="30">
        <f>VLOOKUP($B26,'[1]Tillförd energi'!$B$2:$AS$506,MATCH(C$3,'[1]Tillförd energi'!$B$1:$AQ$1,0),FALSE)</f>
        <v>0</v>
      </c>
      <c r="D26" s="30">
        <f>VLOOKUP($B26,'[1]Tillförd energi'!$B$2:$AS$506,MATCH(D$3,'[1]Tillförd energi'!$B$1:$AQ$1,0),FALSE)</f>
        <v>0.13786000000000001</v>
      </c>
      <c r="E26" s="30">
        <f>VLOOKUP($B26,'[1]Tillförd energi'!$B$2:$AS$506,MATCH(E$3,'[1]Tillförd energi'!$B$1:$AQ$1,0),FALSE)</f>
        <v>0</v>
      </c>
      <c r="F26" s="30">
        <f>VLOOKUP($B26,'[1]Tillförd energi'!$B$2:$AS$506,MATCH(F$3,'[1]Tillförd energi'!$B$1:$AQ$1,0),FALSE)</f>
        <v>0</v>
      </c>
      <c r="G26" s="30">
        <f>VLOOKUP($B26,'[1]Tillförd energi'!$B$2:$AS$506,MATCH(G$3,'[1]Tillförd energi'!$B$1:$AQ$1,0),FALSE)</f>
        <v>0</v>
      </c>
      <c r="H26" s="30">
        <f>VLOOKUP($B26,'[1]Tillförd energi'!$B$2:$AS$506,MATCH(H$3,'[1]Tillförd energi'!$B$1:$AQ$1,0),FALSE)</f>
        <v>0</v>
      </c>
      <c r="I26" s="30">
        <f>VLOOKUP($B26,'[1]Tillförd energi'!$B$2:$AS$506,MATCH(I$3,'[1]Tillförd energi'!$B$1:$AQ$1,0),FALSE)</f>
        <v>0</v>
      </c>
      <c r="J26" s="30">
        <f>VLOOKUP($B26,'[1]Tillförd energi'!$B$2:$AS$506,MATCH(J$3,'[1]Tillförd energi'!$B$1:$AQ$1,0),FALSE)</f>
        <v>0</v>
      </c>
      <c r="K26" s="30">
        <f>VLOOKUP($B26,'[1]Tillförd energi'!$B$2:$AS$506,MATCH(K$3,'[1]Tillförd energi'!$B$1:$AQ$1,0),FALSE)</f>
        <v>0</v>
      </c>
      <c r="L26" s="30">
        <f>VLOOKUP($B26,'[1]Tillförd energi'!$B$2:$AS$506,MATCH(L$3,'[1]Tillförd energi'!$B$1:$AQ$1,0),FALSE)</f>
        <v>0</v>
      </c>
      <c r="M26" s="30">
        <f>VLOOKUP($B26,'[1]Tillförd energi'!$B$2:$AS$506,MATCH(M$3,'[1]Tillförd energi'!$B$1:$AQ$1,0),FALSE)</f>
        <v>0</v>
      </c>
      <c r="N26" s="30">
        <f>VLOOKUP($B26,'[1]Tillförd energi'!$B$2:$AS$506,MATCH(N$3,'[1]Tillförd energi'!$B$1:$AQ$1,0),FALSE)</f>
        <v>0</v>
      </c>
      <c r="O26" s="30">
        <f>VLOOKUP($B26,'[1]Tillförd energi'!$B$2:$AS$506,MATCH(O$3,'[1]Tillförd energi'!$B$1:$AQ$1,0),FALSE)</f>
        <v>6.8221499999999997</v>
      </c>
      <c r="P26" s="30">
        <f>VLOOKUP($B26,'[1]Tillförd energi'!$B$2:$AS$506,MATCH(P$3,'[1]Tillförd energi'!$B$1:$AQ$1,0),FALSE)</f>
        <v>0</v>
      </c>
      <c r="Q26" s="30">
        <f>VLOOKUP($B26,'[1]Tillförd energi'!$B$2:$AS$506,MATCH(Q$3,'[1]Tillförd energi'!$B$1:$AQ$1,0),FALSE)</f>
        <v>0</v>
      </c>
      <c r="R26" s="30">
        <f>VLOOKUP($B26,'[1]Tillförd energi'!$B$2:$AS$506,MATCH(R$3,'[1]Tillförd energi'!$B$1:$AQ$1,0),FALSE)</f>
        <v>0</v>
      </c>
      <c r="S26" s="30">
        <f>VLOOKUP($B26,'[1]Tillförd energi'!$B$2:$AS$506,MATCH(S$3,'[1]Tillförd energi'!$B$1:$AQ$1,0),FALSE)</f>
        <v>0</v>
      </c>
      <c r="T26" s="30">
        <f>VLOOKUP($B26,'[1]Tillförd energi'!$B$2:$AS$506,MATCH(T$3,'[1]Tillförd energi'!$B$1:$AQ$1,0),FALSE)</f>
        <v>0</v>
      </c>
      <c r="U26" s="30">
        <f>VLOOKUP($B26,'[1]Tillförd energi'!$B$2:$AS$506,MATCH(U$3,'[1]Tillförd energi'!$B$1:$AQ$1,0),FALSE)</f>
        <v>0</v>
      </c>
      <c r="V26" s="30">
        <f>VLOOKUP($B26,'[1]Tillförd energi'!$B$2:$AS$506,MATCH(V$3,'[1]Tillförd energi'!$B$1:$AQ$1,0),FALSE)</f>
        <v>3.5533000000000001</v>
      </c>
      <c r="W26" s="30">
        <f>VLOOKUP($B26,'[1]Tillförd energi'!$B$2:$AS$506,MATCH(W$3,'[1]Tillförd energi'!$B$1:$AQ$1,0),FALSE)</f>
        <v>0</v>
      </c>
      <c r="X26" s="30">
        <f>VLOOKUP($B26,'[1]Tillförd energi'!$B$2:$AS$506,MATCH(X$3,'[1]Tillförd energi'!$B$1:$AQ$1,0),FALSE)</f>
        <v>0</v>
      </c>
      <c r="Y26" s="30">
        <f>VLOOKUP($B26,'[1]Tillförd energi'!$B$2:$AS$506,MATCH(Y$3,'[1]Tillförd energi'!$B$1:$AQ$1,0),FALSE)</f>
        <v>0</v>
      </c>
      <c r="Z26" s="30">
        <f>VLOOKUP($B26,'[1]Tillförd energi'!$B$2:$AS$506,MATCH(Z$3,'[1]Tillförd energi'!$B$1:$AQ$1,0),FALSE)</f>
        <v>0</v>
      </c>
      <c r="AA26" s="30">
        <f>VLOOKUP($B26,'[1]Tillförd energi'!$B$2:$AS$506,MATCH(AA$3,'[1]Tillförd energi'!$B$1:$AQ$1,0),FALSE)</f>
        <v>0</v>
      </c>
      <c r="AB26" s="30">
        <f>VLOOKUP($B26,'[1]Tillförd energi'!$B$2:$AS$506,MATCH(AB$3,'[1]Tillförd energi'!$B$1:$AQ$1,0),FALSE)</f>
        <v>0</v>
      </c>
      <c r="AC26" s="30">
        <f>VLOOKUP($B26,'[1]Tillförd energi'!$B$2:$AS$506,MATCH(AC$3,'[1]Tillförd energi'!$B$1:$AQ$1,0),FALSE)</f>
        <v>0</v>
      </c>
      <c r="AD26" s="30">
        <f>VLOOKUP($B26,'[1]Tillförd energi'!$B$2:$AS$506,MATCH(AD$3,'[1]Tillförd energi'!$B$1:$AQ$1,0),FALSE)</f>
        <v>0</v>
      </c>
      <c r="AF26" s="30">
        <f>VLOOKUP($B26,'[1]Tillförd energi'!$B$2:$AS$506,MATCH(AF$3,'[1]Tillförd energi'!$B$1:$AQ$1,0),FALSE)</f>
        <v>0.27026</v>
      </c>
      <c r="AH26" s="30">
        <f>IFERROR(VLOOKUP(B26,[1]Miljö!$B$1:$S$476,9,FALSE)/1,0)</f>
        <v>0</v>
      </c>
      <c r="AJ26" s="35">
        <f>IFERROR(VLOOKUP($B26,[1]Miljö!$B$1:$S$500,MATCH("hjälpel exklusive kraftvärme (GWh)",[1]Miljö!$B$1:$V$1,0),FALSE)/1,"")</f>
        <v>0.27026</v>
      </c>
      <c r="AK26" s="35">
        <f t="shared" si="0"/>
        <v>0.27026</v>
      </c>
      <c r="AL26" s="35">
        <f>VLOOKUP($B26,'[1]Slutlig allokering'!$B$2:$AL$462,MATCH("Hjälpel kraftvärme",'[1]Slutlig allokering'!$B$2:$AL$2,0),FALSE)</f>
        <v>0</v>
      </c>
      <c r="AN26" s="30">
        <f t="shared" si="1"/>
        <v>10.783570000000001</v>
      </c>
      <c r="AO26" s="30">
        <f t="shared" si="2"/>
        <v>10.783570000000001</v>
      </c>
      <c r="AP26" s="30">
        <f>IF(ISERROR(1/VLOOKUP($B26,[1]Leveranser!$B$1:$S$500,MATCH("såld värme (gwh)",[1]Leveranser!$B$1:$S$1,0),FALSE)),"",VLOOKUP($B26,[1]Leveranser!$B$1:$S$500,MATCH("såld värme (gwh)",[1]Leveranser!$B$1:$S$1,0),FALSE))</f>
        <v>7.4340000000000002</v>
      </c>
      <c r="AQ26" s="30">
        <f>VLOOKUP($B26,[1]Leveranser!$B$1:$Y$500,MATCH("Totalt såld fjärrvärme till andra fjärrvärmeföretag",[1]Leveranser!$B$1:$AA$1,0),FALSE)</f>
        <v>0</v>
      </c>
      <c r="AR26" s="30">
        <f>IF(ISERROR(1/VLOOKUP($B26,[1]Miljö!$B$1:$S$500,MATCH("Såld mängd produktionsspecifik fjärrvärme (GWh)",[1]Miljö!$B$1:$R$1,0),FALSE)),0,VLOOKUP($B26,[1]Miljö!$B$1:$S$500,MATCH("Såld mängd produktionsspecifik fjärrvärme (GWh)",[1]Miljö!$B$1:$R$1,0),FALSE))</f>
        <v>0</v>
      </c>
      <c r="AS26" s="36">
        <f t="shared" si="3"/>
        <v>0.68938208775016063</v>
      </c>
      <c r="AU26" s="30" t="str">
        <f>VLOOKUP($B26,'[1]Miljövärden urval för publ'!$B$2:$I$486,7,FALSE)</f>
        <v>Ja</v>
      </c>
    </row>
    <row r="27" spans="1:47" ht="15">
      <c r="A27" t="s">
        <v>245</v>
      </c>
      <c r="B27" t="s">
        <v>247</v>
      </c>
      <c r="C27" s="30">
        <f>VLOOKUP($B27,'[1]Tillförd energi'!$B$2:$AS$506,MATCH(C$3,'[1]Tillförd energi'!$B$1:$AQ$1,0),FALSE)</f>
        <v>0</v>
      </c>
      <c r="D27" s="30">
        <f>VLOOKUP($B27,'[1]Tillförd energi'!$B$2:$AS$506,MATCH(D$3,'[1]Tillförd energi'!$B$1:$AQ$1,0),FALSE)</f>
        <v>0</v>
      </c>
      <c r="E27" s="30">
        <f>VLOOKUP($B27,'[1]Tillförd energi'!$B$2:$AS$506,MATCH(E$3,'[1]Tillförd energi'!$B$1:$AQ$1,0),FALSE)</f>
        <v>0</v>
      </c>
      <c r="F27" s="30">
        <f>VLOOKUP($B27,'[1]Tillförd energi'!$B$2:$AS$506,MATCH(F$3,'[1]Tillförd energi'!$B$1:$AQ$1,0),FALSE)</f>
        <v>0</v>
      </c>
      <c r="G27" s="30">
        <f>VLOOKUP($B27,'[1]Tillförd energi'!$B$2:$AS$506,MATCH(G$3,'[1]Tillförd energi'!$B$1:$AQ$1,0),FALSE)</f>
        <v>0</v>
      </c>
      <c r="H27" s="30">
        <f>VLOOKUP($B27,'[1]Tillförd energi'!$B$2:$AS$506,MATCH(H$3,'[1]Tillförd energi'!$B$1:$AQ$1,0),FALSE)</f>
        <v>0</v>
      </c>
      <c r="I27" s="30">
        <f>VLOOKUP($B27,'[1]Tillförd energi'!$B$2:$AS$506,MATCH(I$3,'[1]Tillförd energi'!$B$1:$AQ$1,0),FALSE)</f>
        <v>0</v>
      </c>
      <c r="J27" s="30">
        <f>VLOOKUP($B27,'[1]Tillförd energi'!$B$2:$AS$506,MATCH(J$3,'[1]Tillförd energi'!$B$1:$AQ$1,0),FALSE)</f>
        <v>0</v>
      </c>
      <c r="K27" s="30">
        <f>VLOOKUP($B27,'[1]Tillförd energi'!$B$2:$AS$506,MATCH(K$3,'[1]Tillförd energi'!$B$1:$AQ$1,0),FALSE)</f>
        <v>0</v>
      </c>
      <c r="L27" s="30">
        <f>VLOOKUP($B27,'[1]Tillförd energi'!$B$2:$AS$506,MATCH(L$3,'[1]Tillförd energi'!$B$1:$AQ$1,0),FALSE)</f>
        <v>0</v>
      </c>
      <c r="M27" s="30">
        <f>VLOOKUP($B27,'[1]Tillförd energi'!$B$2:$AS$506,MATCH(M$3,'[1]Tillförd energi'!$B$1:$AQ$1,0),FALSE)</f>
        <v>0</v>
      </c>
      <c r="N27" s="30">
        <f>VLOOKUP($B27,'[1]Tillförd energi'!$B$2:$AS$506,MATCH(N$3,'[1]Tillförd energi'!$B$1:$AQ$1,0),FALSE)</f>
        <v>0</v>
      </c>
      <c r="O27" s="30">
        <f>VLOOKUP($B27,'[1]Tillförd energi'!$B$2:$AS$506,MATCH(O$3,'[1]Tillförd energi'!$B$1:$AQ$1,0),FALSE)</f>
        <v>0</v>
      </c>
      <c r="P27" s="30">
        <f>VLOOKUP($B27,'[1]Tillförd energi'!$B$2:$AS$506,MATCH(P$3,'[1]Tillförd energi'!$B$1:$AQ$1,0),FALSE)</f>
        <v>0</v>
      </c>
      <c r="Q27" s="30">
        <f>VLOOKUP($B27,'[1]Tillförd energi'!$B$2:$AS$506,MATCH(Q$3,'[1]Tillförd energi'!$B$1:$AQ$1,0),FALSE)</f>
        <v>0</v>
      </c>
      <c r="R27" s="30">
        <f>VLOOKUP($B27,'[1]Tillförd energi'!$B$2:$AS$506,MATCH(R$3,'[1]Tillförd energi'!$B$1:$AQ$1,0),FALSE)</f>
        <v>0</v>
      </c>
      <c r="S27" s="30">
        <f>VLOOKUP($B27,'[1]Tillförd energi'!$B$2:$AS$506,MATCH(S$3,'[1]Tillförd energi'!$B$1:$AQ$1,0),FALSE)</f>
        <v>0</v>
      </c>
      <c r="T27" s="30">
        <f>VLOOKUP($B27,'[1]Tillförd energi'!$B$2:$AS$506,MATCH(T$3,'[1]Tillförd energi'!$B$1:$AQ$1,0),FALSE)</f>
        <v>0</v>
      </c>
      <c r="U27" s="30">
        <f>VLOOKUP($B27,'[1]Tillförd energi'!$B$2:$AS$506,MATCH(U$3,'[1]Tillförd energi'!$B$1:$AQ$1,0),FALSE)</f>
        <v>0</v>
      </c>
      <c r="V27" s="30">
        <f>VLOOKUP($B27,'[1]Tillförd energi'!$B$2:$AS$506,MATCH(V$3,'[1]Tillförd energi'!$B$1:$AQ$1,0),FALSE)</f>
        <v>0</v>
      </c>
      <c r="W27" s="30">
        <f>VLOOKUP($B27,'[1]Tillförd energi'!$B$2:$AS$506,MATCH(W$3,'[1]Tillförd energi'!$B$1:$AQ$1,0),FALSE)</f>
        <v>0</v>
      </c>
      <c r="X27" s="30">
        <f>VLOOKUP($B27,'[1]Tillförd energi'!$B$2:$AS$506,MATCH(X$3,'[1]Tillförd energi'!$B$1:$AQ$1,0),FALSE)</f>
        <v>0</v>
      </c>
      <c r="Y27" s="30">
        <f>VLOOKUP($B27,'[1]Tillförd energi'!$B$2:$AS$506,MATCH(Y$3,'[1]Tillförd energi'!$B$1:$AQ$1,0),FALSE)</f>
        <v>0</v>
      </c>
      <c r="Z27" s="30">
        <f>VLOOKUP($B27,'[1]Tillförd energi'!$B$2:$AS$506,MATCH(Z$3,'[1]Tillförd energi'!$B$1:$AQ$1,0),FALSE)</f>
        <v>0</v>
      </c>
      <c r="AA27" s="30">
        <f>VLOOKUP($B27,'[1]Tillförd energi'!$B$2:$AS$506,MATCH(AA$3,'[1]Tillförd energi'!$B$1:$AQ$1,0),FALSE)</f>
        <v>0</v>
      </c>
      <c r="AB27" s="30">
        <f>VLOOKUP($B27,'[1]Tillförd energi'!$B$2:$AS$506,MATCH(AB$3,'[1]Tillförd energi'!$B$1:$AQ$1,0),FALSE)</f>
        <v>0</v>
      </c>
      <c r="AC27" s="30">
        <f>VLOOKUP($B27,'[1]Tillförd energi'!$B$2:$AS$506,MATCH(AC$3,'[1]Tillförd energi'!$B$1:$AQ$1,0),FALSE)</f>
        <v>0</v>
      </c>
      <c r="AD27" s="30">
        <f>VLOOKUP($B27,'[1]Tillförd energi'!$B$2:$AS$506,MATCH(AD$3,'[1]Tillförd energi'!$B$1:$AQ$1,0),FALSE)</f>
        <v>0</v>
      </c>
      <c r="AF27" s="30">
        <f>VLOOKUP($B27,'[1]Tillförd energi'!$B$2:$AS$506,MATCH(AF$3,'[1]Tillförd energi'!$B$1:$AQ$1,0),FALSE)</f>
        <v>0</v>
      </c>
      <c r="AH27" s="30">
        <f>IFERROR(VLOOKUP(B27,[1]Miljö!$B$1:$S$476,9,FALSE)/1,0)</f>
        <v>0</v>
      </c>
      <c r="AJ27" s="35" t="str">
        <f>IFERROR(VLOOKUP($B27,[1]Miljö!$B$1:$S$500,MATCH("hjälpel exklusive kraftvärme (GWh)",[1]Miljö!$B$1:$V$1,0),FALSE)/1,"")</f>
        <v/>
      </c>
      <c r="AK27" s="35">
        <f t="shared" si="0"/>
        <v>0</v>
      </c>
      <c r="AL27" s="35">
        <f>VLOOKUP($B27,'[1]Slutlig allokering'!$B$2:$AL$462,MATCH("Hjälpel kraftvärme",'[1]Slutlig allokering'!$B$2:$AL$2,0),FALSE)</f>
        <v>0</v>
      </c>
      <c r="AN27" s="30">
        <f t="shared" si="1"/>
        <v>0</v>
      </c>
      <c r="AO27" s="30">
        <f t="shared" si="2"/>
        <v>0</v>
      </c>
      <c r="AP27" s="30" t="str">
        <f>IF(ISERROR(1/VLOOKUP($B27,[1]Leveranser!$B$1:$S$500,MATCH("såld värme (gwh)",[1]Leveranser!$B$1:$S$1,0),FALSE)),"",VLOOKUP($B27,[1]Leveranser!$B$1:$S$500,MATCH("såld värme (gwh)",[1]Leveranser!$B$1:$S$1,0),FALSE))</f>
        <v/>
      </c>
      <c r="AQ27" s="30">
        <f>VLOOKUP($B27,[1]Leveranser!$B$1:$Y$500,MATCH("Totalt såld fjärrvärme till andra fjärrvärmeföretag",[1]Leveranser!$B$1:$AA$1,0),FALSE)</f>
        <v>0</v>
      </c>
      <c r="AR27" s="30">
        <f>IF(ISERROR(1/VLOOKUP($B27,[1]Miljö!$B$1:$S$500,MATCH("Såld mängd produktionsspecifik fjärrvärme (GWh)",[1]Miljö!$B$1:$R$1,0),FALSE)),0,VLOOKUP($B27,[1]Miljö!$B$1:$S$500,MATCH("Såld mängd produktionsspecifik fjärrvärme (GWh)",[1]Miljö!$B$1:$R$1,0),FALSE))</f>
        <v>0</v>
      </c>
      <c r="AS27" s="36" t="str">
        <f t="shared" si="3"/>
        <v/>
      </c>
      <c r="AU27" s="30" t="str">
        <f>VLOOKUP($B27,'[1]Miljövärden urval för publ'!$B$2:$I$486,7,FALSE)</f>
        <v>Nej</v>
      </c>
    </row>
    <row r="28" spans="1:47" ht="15">
      <c r="A28" t="s">
        <v>138</v>
      </c>
      <c r="B28" t="s">
        <v>140</v>
      </c>
      <c r="C28" s="30">
        <f>VLOOKUP($B28,'[1]Tillförd energi'!$B$2:$AS$506,MATCH(C$3,'[1]Tillförd energi'!$B$1:$AQ$1,0),FALSE)</f>
        <v>0</v>
      </c>
      <c r="D28" s="30">
        <f>VLOOKUP($B28,'[1]Tillförd energi'!$B$2:$AS$506,MATCH(D$3,'[1]Tillförd energi'!$B$1:$AQ$1,0),FALSE)</f>
        <v>6.5000000000000002E-2</v>
      </c>
      <c r="E28" s="30">
        <f>VLOOKUP($B28,'[1]Tillförd energi'!$B$2:$AS$506,MATCH(E$3,'[1]Tillförd energi'!$B$1:$AQ$1,0),FALSE)</f>
        <v>0</v>
      </c>
      <c r="F28" s="30">
        <f>VLOOKUP($B28,'[1]Tillförd energi'!$B$2:$AS$506,MATCH(F$3,'[1]Tillförd energi'!$B$1:$AQ$1,0),FALSE)</f>
        <v>0</v>
      </c>
      <c r="G28" s="30">
        <f>VLOOKUP($B28,'[1]Tillförd energi'!$B$2:$AS$506,MATCH(G$3,'[1]Tillförd energi'!$B$1:$AQ$1,0),FALSE)</f>
        <v>0</v>
      </c>
      <c r="H28" s="30">
        <f>VLOOKUP($B28,'[1]Tillförd energi'!$B$2:$AS$506,MATCH(H$3,'[1]Tillförd energi'!$B$1:$AQ$1,0),FALSE)</f>
        <v>0</v>
      </c>
      <c r="I28" s="30">
        <f>VLOOKUP($B28,'[1]Tillförd energi'!$B$2:$AS$506,MATCH(I$3,'[1]Tillförd energi'!$B$1:$AQ$1,0),FALSE)</f>
        <v>0</v>
      </c>
      <c r="J28" s="30">
        <f>VLOOKUP($B28,'[1]Tillförd energi'!$B$2:$AS$506,MATCH(J$3,'[1]Tillförd energi'!$B$1:$AQ$1,0),FALSE)</f>
        <v>0</v>
      </c>
      <c r="K28" s="30">
        <f>VLOOKUP($B28,'[1]Tillförd energi'!$B$2:$AS$506,MATCH(K$3,'[1]Tillförd energi'!$B$1:$AQ$1,0),FALSE)</f>
        <v>0</v>
      </c>
      <c r="L28" s="30">
        <f>VLOOKUP($B28,'[1]Tillförd energi'!$B$2:$AS$506,MATCH(L$3,'[1]Tillförd energi'!$B$1:$AQ$1,0),FALSE)</f>
        <v>0</v>
      </c>
      <c r="M28" s="30">
        <f>VLOOKUP($B28,'[1]Tillförd energi'!$B$2:$AS$506,MATCH(M$3,'[1]Tillförd energi'!$B$1:$AQ$1,0),FALSE)</f>
        <v>0</v>
      </c>
      <c r="N28" s="30">
        <f>VLOOKUP($B28,'[1]Tillförd energi'!$B$2:$AS$506,MATCH(N$3,'[1]Tillförd energi'!$B$1:$AQ$1,0),FALSE)</f>
        <v>0</v>
      </c>
      <c r="O28" s="30">
        <f>VLOOKUP($B28,'[1]Tillförd energi'!$B$2:$AS$506,MATCH(O$3,'[1]Tillförd energi'!$B$1:$AQ$1,0),FALSE)</f>
        <v>0</v>
      </c>
      <c r="P28" s="30">
        <f>VLOOKUP($B28,'[1]Tillförd energi'!$B$2:$AS$506,MATCH(P$3,'[1]Tillförd energi'!$B$1:$AQ$1,0),FALSE)</f>
        <v>0</v>
      </c>
      <c r="Q28" s="30">
        <f>VLOOKUP($B28,'[1]Tillförd energi'!$B$2:$AS$506,MATCH(Q$3,'[1]Tillförd energi'!$B$1:$AQ$1,0),FALSE)</f>
        <v>0</v>
      </c>
      <c r="R28" s="30">
        <f>VLOOKUP($B28,'[1]Tillförd energi'!$B$2:$AS$506,MATCH(R$3,'[1]Tillförd energi'!$B$1:$AQ$1,0),FALSE)</f>
        <v>0</v>
      </c>
      <c r="S28" s="30">
        <f>VLOOKUP($B28,'[1]Tillförd energi'!$B$2:$AS$506,MATCH(S$3,'[1]Tillförd energi'!$B$1:$AQ$1,0),FALSE)</f>
        <v>0</v>
      </c>
      <c r="T28" s="30">
        <f>VLOOKUP($B28,'[1]Tillförd energi'!$B$2:$AS$506,MATCH(T$3,'[1]Tillförd energi'!$B$1:$AQ$1,0),FALSE)</f>
        <v>0</v>
      </c>
      <c r="U28" s="30">
        <f>VLOOKUP($B28,'[1]Tillförd energi'!$B$2:$AS$506,MATCH(U$3,'[1]Tillförd energi'!$B$1:$AQ$1,0),FALSE)</f>
        <v>0</v>
      </c>
      <c r="V28" s="30">
        <f>VLOOKUP($B28,'[1]Tillförd energi'!$B$2:$AS$506,MATCH(V$3,'[1]Tillförd energi'!$B$1:$AQ$1,0),FALSE)</f>
        <v>0</v>
      </c>
      <c r="W28" s="30">
        <f>VLOOKUP($B28,'[1]Tillförd energi'!$B$2:$AS$506,MATCH(W$3,'[1]Tillförd energi'!$B$1:$AQ$1,0),FALSE)</f>
        <v>0</v>
      </c>
      <c r="X28" s="30">
        <f>VLOOKUP($B28,'[1]Tillförd energi'!$B$2:$AS$506,MATCH(X$3,'[1]Tillförd energi'!$B$1:$AQ$1,0),FALSE)</f>
        <v>0</v>
      </c>
      <c r="Y28" s="30">
        <f>VLOOKUP($B28,'[1]Tillförd energi'!$B$2:$AS$506,MATCH(Y$3,'[1]Tillförd energi'!$B$1:$AQ$1,0),FALSE)</f>
        <v>0</v>
      </c>
      <c r="Z28" s="30">
        <f>VLOOKUP($B28,'[1]Tillförd energi'!$B$2:$AS$506,MATCH(Z$3,'[1]Tillförd energi'!$B$1:$AQ$1,0),FALSE)</f>
        <v>0</v>
      </c>
      <c r="AA28" s="30">
        <f>VLOOKUP($B28,'[1]Tillförd energi'!$B$2:$AS$506,MATCH(AA$3,'[1]Tillförd energi'!$B$1:$AQ$1,0),FALSE)</f>
        <v>0</v>
      </c>
      <c r="AB28" s="30">
        <f>VLOOKUP($B28,'[1]Tillförd energi'!$B$2:$AS$506,MATCH(AB$3,'[1]Tillförd energi'!$B$1:$AQ$1,0),FALSE)</f>
        <v>0</v>
      </c>
      <c r="AC28" s="30">
        <f>VLOOKUP($B28,'[1]Tillförd energi'!$B$2:$AS$506,MATCH(AC$3,'[1]Tillförd energi'!$B$1:$AQ$1,0),FALSE)</f>
        <v>12.073</v>
      </c>
      <c r="AD28" s="30">
        <f>VLOOKUP($B28,'[1]Tillförd energi'!$B$2:$AS$506,MATCH(AD$3,'[1]Tillförd energi'!$B$1:$AQ$1,0),FALSE)</f>
        <v>0</v>
      </c>
      <c r="AF28" s="30">
        <f>VLOOKUP($B28,'[1]Tillförd energi'!$B$2:$AS$506,MATCH(AF$3,'[1]Tillförd energi'!$B$1:$AQ$1,0),FALSE)</f>
        <v>0.05</v>
      </c>
      <c r="AH28" s="30">
        <f>IFERROR(VLOOKUP(B28,[1]Miljö!$B$1:$S$476,9,FALSE)/1,0)</f>
        <v>0</v>
      </c>
      <c r="AJ28" s="35">
        <f>IFERROR(VLOOKUP($B28,[1]Miljö!$B$1:$S$500,MATCH("hjälpel exklusive kraftvärme (GWh)",[1]Miljö!$B$1:$V$1,0),FALSE)/1,"")</f>
        <v>0.05</v>
      </c>
      <c r="AK28" s="35">
        <f t="shared" si="0"/>
        <v>0.05</v>
      </c>
      <c r="AL28" s="35">
        <f>VLOOKUP($B28,'[1]Slutlig allokering'!$B$2:$AL$462,MATCH("Hjälpel kraftvärme",'[1]Slutlig allokering'!$B$2:$AL$2,0),FALSE)</f>
        <v>0</v>
      </c>
      <c r="AN28" s="30">
        <f t="shared" si="1"/>
        <v>12.188000000000001</v>
      </c>
      <c r="AO28" s="30">
        <f t="shared" si="2"/>
        <v>12.188000000000001</v>
      </c>
      <c r="AP28" s="30">
        <f>IF(ISERROR(1/VLOOKUP($B28,[1]Leveranser!$B$1:$S$500,MATCH("såld värme (gwh)",[1]Leveranser!$B$1:$S$1,0),FALSE)),"",VLOOKUP($B28,[1]Leveranser!$B$1:$S$500,MATCH("såld värme (gwh)",[1]Leveranser!$B$1:$S$1,0),FALSE))</f>
        <v>9.01</v>
      </c>
      <c r="AQ28" s="30">
        <f>VLOOKUP($B28,[1]Leveranser!$B$1:$Y$500,MATCH("Totalt såld fjärrvärme till andra fjärrvärmeföretag",[1]Leveranser!$B$1:$AA$1,0),FALSE)</f>
        <v>0</v>
      </c>
      <c r="AR28" s="30">
        <f>IF(ISERROR(1/VLOOKUP($B28,[1]Miljö!$B$1:$S$500,MATCH("Såld mängd produktionsspecifik fjärrvärme (GWh)",[1]Miljö!$B$1:$R$1,0),FALSE)),0,VLOOKUP($B28,[1]Miljö!$B$1:$S$500,MATCH("Såld mängd produktionsspecifik fjärrvärme (GWh)",[1]Miljö!$B$1:$R$1,0),FALSE))</f>
        <v>0</v>
      </c>
      <c r="AS28" s="36">
        <f t="shared" si="3"/>
        <v>0.73925172300623554</v>
      </c>
      <c r="AU28" s="30" t="str">
        <f>VLOOKUP($B28,'[1]Miljövärden urval för publ'!$B$2:$I$486,7,FALSE)</f>
        <v>Ja</v>
      </c>
    </row>
    <row r="29" spans="1:47" ht="15">
      <c r="A29" t="s">
        <v>410</v>
      </c>
      <c r="B29" t="s">
        <v>412</v>
      </c>
      <c r="C29" s="30">
        <f>VLOOKUP($B29,'[1]Tillförd energi'!$B$2:$AS$506,MATCH(C$3,'[1]Tillförd energi'!$B$1:$AQ$1,0),FALSE)</f>
        <v>0</v>
      </c>
      <c r="D29" s="30">
        <f>VLOOKUP($B29,'[1]Tillförd energi'!$B$2:$AS$506,MATCH(D$3,'[1]Tillförd energi'!$B$1:$AQ$1,0),FALSE)</f>
        <v>1.5149999999999999</v>
      </c>
      <c r="E29" s="30">
        <f>VLOOKUP($B29,'[1]Tillförd energi'!$B$2:$AS$506,MATCH(E$3,'[1]Tillförd energi'!$B$1:$AQ$1,0),FALSE)</f>
        <v>0</v>
      </c>
      <c r="F29" s="30">
        <f>VLOOKUP($B29,'[1]Tillförd energi'!$B$2:$AS$506,MATCH(F$3,'[1]Tillförd energi'!$B$1:$AQ$1,0),FALSE)</f>
        <v>0</v>
      </c>
      <c r="G29" s="30">
        <f>VLOOKUP($B29,'[1]Tillförd energi'!$B$2:$AS$506,MATCH(G$3,'[1]Tillförd energi'!$B$1:$AQ$1,0),FALSE)</f>
        <v>0</v>
      </c>
      <c r="H29" s="30">
        <f>VLOOKUP($B29,'[1]Tillförd energi'!$B$2:$AS$506,MATCH(H$3,'[1]Tillförd energi'!$B$1:$AQ$1,0),FALSE)</f>
        <v>0</v>
      </c>
      <c r="I29" s="30">
        <f>VLOOKUP($B29,'[1]Tillförd energi'!$B$2:$AS$506,MATCH(I$3,'[1]Tillförd energi'!$B$1:$AQ$1,0),FALSE)</f>
        <v>0</v>
      </c>
      <c r="J29" s="30">
        <f>VLOOKUP($B29,'[1]Tillförd energi'!$B$2:$AS$506,MATCH(J$3,'[1]Tillförd energi'!$B$1:$AQ$1,0),FALSE)</f>
        <v>0</v>
      </c>
      <c r="K29" s="30">
        <f>VLOOKUP($B29,'[1]Tillförd energi'!$B$2:$AS$506,MATCH(K$3,'[1]Tillförd energi'!$B$1:$AQ$1,0),FALSE)</f>
        <v>0</v>
      </c>
      <c r="L29" s="30">
        <f>VLOOKUP($B29,'[1]Tillförd energi'!$B$2:$AS$506,MATCH(L$3,'[1]Tillförd energi'!$B$1:$AQ$1,0),FALSE)</f>
        <v>0</v>
      </c>
      <c r="M29" s="30">
        <f>VLOOKUP($B29,'[1]Tillförd energi'!$B$2:$AS$506,MATCH(M$3,'[1]Tillförd energi'!$B$1:$AQ$1,0),FALSE)</f>
        <v>0</v>
      </c>
      <c r="N29" s="30">
        <f>VLOOKUP($B29,'[1]Tillförd energi'!$B$2:$AS$506,MATCH(N$3,'[1]Tillförd energi'!$B$1:$AQ$1,0),FALSE)</f>
        <v>0</v>
      </c>
      <c r="O29" s="30">
        <f>VLOOKUP($B29,'[1]Tillförd energi'!$B$2:$AS$506,MATCH(O$3,'[1]Tillförd energi'!$B$1:$AQ$1,0),FALSE)</f>
        <v>11.56</v>
      </c>
      <c r="P29" s="30">
        <f>VLOOKUP($B29,'[1]Tillförd energi'!$B$2:$AS$506,MATCH(P$3,'[1]Tillförd energi'!$B$1:$AQ$1,0),FALSE)</f>
        <v>0</v>
      </c>
      <c r="Q29" s="30">
        <f>VLOOKUP($B29,'[1]Tillförd energi'!$B$2:$AS$506,MATCH(Q$3,'[1]Tillförd energi'!$B$1:$AQ$1,0),FALSE)</f>
        <v>0</v>
      </c>
      <c r="R29" s="30">
        <f>VLOOKUP($B29,'[1]Tillförd energi'!$B$2:$AS$506,MATCH(R$3,'[1]Tillförd energi'!$B$1:$AQ$1,0),FALSE)</f>
        <v>0</v>
      </c>
      <c r="S29" s="30">
        <f>VLOOKUP($B29,'[1]Tillförd energi'!$B$2:$AS$506,MATCH(S$3,'[1]Tillförd energi'!$B$1:$AQ$1,0),FALSE)</f>
        <v>0</v>
      </c>
      <c r="T29" s="30">
        <f>VLOOKUP($B29,'[1]Tillförd energi'!$B$2:$AS$506,MATCH(T$3,'[1]Tillförd energi'!$B$1:$AQ$1,0),FALSE)</f>
        <v>0</v>
      </c>
      <c r="U29" s="30">
        <f>VLOOKUP($B29,'[1]Tillförd energi'!$B$2:$AS$506,MATCH(U$3,'[1]Tillförd energi'!$B$1:$AQ$1,0),FALSE)</f>
        <v>0</v>
      </c>
      <c r="V29" s="30">
        <f>VLOOKUP($B29,'[1]Tillförd energi'!$B$2:$AS$506,MATCH(V$3,'[1]Tillförd energi'!$B$1:$AQ$1,0),FALSE)</f>
        <v>0</v>
      </c>
      <c r="W29" s="30">
        <f>VLOOKUP($B29,'[1]Tillförd energi'!$B$2:$AS$506,MATCH(W$3,'[1]Tillförd energi'!$B$1:$AQ$1,0),FALSE)</f>
        <v>0</v>
      </c>
      <c r="X29" s="30">
        <f>VLOOKUP($B29,'[1]Tillförd energi'!$B$2:$AS$506,MATCH(X$3,'[1]Tillförd energi'!$B$1:$AQ$1,0),FALSE)</f>
        <v>0</v>
      </c>
      <c r="Y29" s="30">
        <f>VLOOKUP($B29,'[1]Tillförd energi'!$B$2:$AS$506,MATCH(Y$3,'[1]Tillförd energi'!$B$1:$AQ$1,0),FALSE)</f>
        <v>0</v>
      </c>
      <c r="Z29" s="30">
        <f>VLOOKUP($B29,'[1]Tillförd energi'!$B$2:$AS$506,MATCH(Z$3,'[1]Tillförd energi'!$B$1:$AQ$1,0),FALSE)</f>
        <v>0</v>
      </c>
      <c r="AA29" s="30">
        <f>VLOOKUP($B29,'[1]Tillförd energi'!$B$2:$AS$506,MATCH(AA$3,'[1]Tillförd energi'!$B$1:$AQ$1,0),FALSE)</f>
        <v>0</v>
      </c>
      <c r="AB29" s="30">
        <f>VLOOKUP($B29,'[1]Tillförd energi'!$B$2:$AS$506,MATCH(AB$3,'[1]Tillförd energi'!$B$1:$AQ$1,0),FALSE)</f>
        <v>0</v>
      </c>
      <c r="AC29" s="30">
        <f>VLOOKUP($B29,'[1]Tillförd energi'!$B$2:$AS$506,MATCH(AC$3,'[1]Tillförd energi'!$B$1:$AQ$1,0),FALSE)</f>
        <v>0</v>
      </c>
      <c r="AD29" s="30">
        <f>VLOOKUP($B29,'[1]Tillförd energi'!$B$2:$AS$506,MATCH(AD$3,'[1]Tillförd energi'!$B$1:$AQ$1,0),FALSE)</f>
        <v>0</v>
      </c>
      <c r="AF29" s="30">
        <f>VLOOKUP($B29,'[1]Tillförd energi'!$B$2:$AS$506,MATCH(AF$3,'[1]Tillförd energi'!$B$1:$AQ$1,0),FALSE)</f>
        <v>0.26100000000000001</v>
      </c>
      <c r="AH29" s="30">
        <f>IFERROR(VLOOKUP(B29,[1]Miljö!$B$1:$S$476,9,FALSE)/1,0)</f>
        <v>0</v>
      </c>
      <c r="AJ29" s="35">
        <f>IFERROR(VLOOKUP($B29,[1]Miljö!$B$1:$S$500,MATCH("hjälpel exklusive kraftvärme (GWh)",[1]Miljö!$B$1:$V$1,0),FALSE)/1,"")</f>
        <v>0.26100000000000001</v>
      </c>
      <c r="AK29" s="35">
        <f t="shared" si="0"/>
        <v>0.26100000000000001</v>
      </c>
      <c r="AL29" s="35">
        <f>VLOOKUP($B29,'[1]Slutlig allokering'!$B$2:$AL$462,MATCH("Hjälpel kraftvärme",'[1]Slutlig allokering'!$B$2:$AL$2,0),FALSE)</f>
        <v>0</v>
      </c>
      <c r="AN29" s="30">
        <f t="shared" si="1"/>
        <v>13.336</v>
      </c>
      <c r="AO29" s="30">
        <f t="shared" si="2"/>
        <v>13.336</v>
      </c>
      <c r="AP29" s="30">
        <f>IF(ISERROR(1/VLOOKUP($B29,[1]Leveranser!$B$1:$S$500,MATCH("såld värme (gwh)",[1]Leveranser!$B$1:$S$1,0),FALSE)),"",VLOOKUP($B29,[1]Leveranser!$B$1:$S$500,MATCH("såld värme (gwh)",[1]Leveranser!$B$1:$S$1,0),FALSE))</f>
        <v>10.849</v>
      </c>
      <c r="AQ29" s="30">
        <f>VLOOKUP($B29,[1]Leveranser!$B$1:$Y$500,MATCH("Totalt såld fjärrvärme till andra fjärrvärmeföretag",[1]Leveranser!$B$1:$AA$1,0),FALSE)</f>
        <v>0</v>
      </c>
      <c r="AR29" s="30">
        <f>IF(ISERROR(1/VLOOKUP($B29,[1]Miljö!$B$1:$S$500,MATCH("Såld mängd produktionsspecifik fjärrvärme (GWh)",[1]Miljö!$B$1:$R$1,0),FALSE)),0,VLOOKUP($B29,[1]Miljö!$B$1:$S$500,MATCH("Såld mängd produktionsspecifik fjärrvärme (GWh)",[1]Miljö!$B$1:$R$1,0),FALSE))</f>
        <v>0</v>
      </c>
      <c r="AS29" s="36">
        <f t="shared" si="3"/>
        <v>0.81351229754049192</v>
      </c>
      <c r="AU29" s="30" t="str">
        <f>VLOOKUP($B29,'[1]Miljövärden urval för publ'!$B$2:$I$486,7,FALSE)</f>
        <v>Ja</v>
      </c>
    </row>
    <row r="30" spans="1:47" ht="15">
      <c r="A30" t="s">
        <v>463</v>
      </c>
      <c r="B30" t="s">
        <v>464</v>
      </c>
      <c r="C30" s="30">
        <f>VLOOKUP($B30,'[1]Tillförd energi'!$B$2:$AS$506,MATCH(C$3,'[1]Tillförd energi'!$B$1:$AQ$1,0),FALSE)</f>
        <v>0</v>
      </c>
      <c r="D30" s="30">
        <f>VLOOKUP($B30,'[1]Tillförd energi'!$B$2:$AS$506,MATCH(D$3,'[1]Tillförd energi'!$B$1:$AQ$1,0),FALSE)</f>
        <v>6.5000000000000002E-2</v>
      </c>
      <c r="E30" s="30">
        <f>VLOOKUP($B30,'[1]Tillförd energi'!$B$2:$AS$506,MATCH(E$3,'[1]Tillförd energi'!$B$1:$AQ$1,0),FALSE)</f>
        <v>0</v>
      </c>
      <c r="F30" s="30">
        <f>VLOOKUP($B30,'[1]Tillförd energi'!$B$2:$AS$506,MATCH(F$3,'[1]Tillförd energi'!$B$1:$AQ$1,0),FALSE)</f>
        <v>0</v>
      </c>
      <c r="G30" s="30">
        <f>VLOOKUP($B30,'[1]Tillförd energi'!$B$2:$AS$506,MATCH(G$3,'[1]Tillförd energi'!$B$1:$AQ$1,0),FALSE)</f>
        <v>0</v>
      </c>
      <c r="H30" s="30">
        <f>VLOOKUP($B30,'[1]Tillförd energi'!$B$2:$AS$506,MATCH(H$3,'[1]Tillförd energi'!$B$1:$AQ$1,0),FALSE)</f>
        <v>0</v>
      </c>
      <c r="I30" s="30">
        <f>VLOOKUP($B30,'[1]Tillförd energi'!$B$2:$AS$506,MATCH(I$3,'[1]Tillförd energi'!$B$1:$AQ$1,0),FALSE)</f>
        <v>0</v>
      </c>
      <c r="J30" s="30">
        <f>VLOOKUP($B30,'[1]Tillförd energi'!$B$2:$AS$506,MATCH(J$3,'[1]Tillförd energi'!$B$1:$AQ$1,0),FALSE)</f>
        <v>0</v>
      </c>
      <c r="K30" s="30">
        <f>VLOOKUP($B30,'[1]Tillförd energi'!$B$2:$AS$506,MATCH(K$3,'[1]Tillförd energi'!$B$1:$AQ$1,0),FALSE)</f>
        <v>0</v>
      </c>
      <c r="L30" s="30">
        <f>VLOOKUP($B30,'[1]Tillförd energi'!$B$2:$AS$506,MATCH(L$3,'[1]Tillförd energi'!$B$1:$AQ$1,0),FALSE)</f>
        <v>0</v>
      </c>
      <c r="M30" s="30">
        <f>VLOOKUP($B30,'[1]Tillförd energi'!$B$2:$AS$506,MATCH(M$3,'[1]Tillförd energi'!$B$1:$AQ$1,0),FALSE)</f>
        <v>0</v>
      </c>
      <c r="N30" s="30">
        <f>VLOOKUP($B30,'[1]Tillförd energi'!$B$2:$AS$506,MATCH(N$3,'[1]Tillförd energi'!$B$1:$AQ$1,0),FALSE)</f>
        <v>0</v>
      </c>
      <c r="O30" s="30">
        <f>VLOOKUP($B30,'[1]Tillförd energi'!$B$2:$AS$506,MATCH(O$3,'[1]Tillförd energi'!$B$1:$AQ$1,0),FALSE)</f>
        <v>0</v>
      </c>
      <c r="P30" s="30">
        <f>VLOOKUP($B30,'[1]Tillförd energi'!$B$2:$AS$506,MATCH(P$3,'[1]Tillförd energi'!$B$1:$AQ$1,0),FALSE)</f>
        <v>0</v>
      </c>
      <c r="Q30" s="30">
        <f>VLOOKUP($B30,'[1]Tillförd energi'!$B$2:$AS$506,MATCH(Q$3,'[1]Tillförd energi'!$B$1:$AQ$1,0),FALSE)</f>
        <v>10.138</v>
      </c>
      <c r="R30" s="30">
        <f>VLOOKUP($B30,'[1]Tillförd energi'!$B$2:$AS$506,MATCH(R$3,'[1]Tillförd energi'!$B$1:$AQ$1,0),FALSE)</f>
        <v>0</v>
      </c>
      <c r="S30" s="30">
        <f>VLOOKUP($B30,'[1]Tillförd energi'!$B$2:$AS$506,MATCH(S$3,'[1]Tillförd energi'!$B$1:$AQ$1,0),FALSE)</f>
        <v>0</v>
      </c>
      <c r="T30" s="30">
        <f>VLOOKUP($B30,'[1]Tillförd energi'!$B$2:$AS$506,MATCH(T$3,'[1]Tillförd energi'!$B$1:$AQ$1,0),FALSE)</f>
        <v>0</v>
      </c>
      <c r="U30" s="30">
        <f>VLOOKUP($B30,'[1]Tillförd energi'!$B$2:$AS$506,MATCH(U$3,'[1]Tillförd energi'!$B$1:$AQ$1,0),FALSE)</f>
        <v>0</v>
      </c>
      <c r="V30" s="30">
        <f>VLOOKUP($B30,'[1]Tillförd energi'!$B$2:$AS$506,MATCH(V$3,'[1]Tillförd energi'!$B$1:$AQ$1,0),FALSE)</f>
        <v>0</v>
      </c>
      <c r="W30" s="30">
        <f>VLOOKUP($B30,'[1]Tillförd energi'!$B$2:$AS$506,MATCH(W$3,'[1]Tillförd energi'!$B$1:$AQ$1,0),FALSE)</f>
        <v>0</v>
      </c>
      <c r="X30" s="30">
        <f>VLOOKUP($B30,'[1]Tillförd energi'!$B$2:$AS$506,MATCH(X$3,'[1]Tillförd energi'!$B$1:$AQ$1,0),FALSE)</f>
        <v>0</v>
      </c>
      <c r="Y30" s="30">
        <f>VLOOKUP($B30,'[1]Tillförd energi'!$B$2:$AS$506,MATCH(Y$3,'[1]Tillförd energi'!$B$1:$AQ$1,0),FALSE)</f>
        <v>4.9000000000000002E-2</v>
      </c>
      <c r="Z30" s="30">
        <f>VLOOKUP($B30,'[1]Tillförd energi'!$B$2:$AS$506,MATCH(Z$3,'[1]Tillförd energi'!$B$1:$AQ$1,0),FALSE)</f>
        <v>0</v>
      </c>
      <c r="AA30" s="30">
        <f>VLOOKUP($B30,'[1]Tillförd energi'!$B$2:$AS$506,MATCH(AA$3,'[1]Tillförd energi'!$B$1:$AQ$1,0),FALSE)</f>
        <v>0</v>
      </c>
      <c r="AB30" s="30">
        <f>VLOOKUP($B30,'[1]Tillförd energi'!$B$2:$AS$506,MATCH(AB$3,'[1]Tillförd energi'!$B$1:$AQ$1,0),FALSE)</f>
        <v>0</v>
      </c>
      <c r="AC30" s="30">
        <f>VLOOKUP($B30,'[1]Tillförd energi'!$B$2:$AS$506,MATCH(AC$3,'[1]Tillförd energi'!$B$1:$AQ$1,0),FALSE)</f>
        <v>0</v>
      </c>
      <c r="AD30" s="30">
        <f>VLOOKUP($B30,'[1]Tillförd energi'!$B$2:$AS$506,MATCH(AD$3,'[1]Tillförd energi'!$B$1:$AQ$1,0),FALSE)</f>
        <v>0</v>
      </c>
      <c r="AF30" s="30">
        <f>VLOOKUP($B30,'[1]Tillförd energi'!$B$2:$AS$506,MATCH(AF$3,'[1]Tillförd energi'!$B$1:$AQ$1,0),FALSE)</f>
        <v>0.139733</v>
      </c>
      <c r="AH30" s="30">
        <f>IFERROR(VLOOKUP(B30,[1]Miljö!$B$1:$S$476,9,FALSE)/1,0)</f>
        <v>0</v>
      </c>
      <c r="AJ30" s="35">
        <f>IFERROR(VLOOKUP($B30,[1]Miljö!$B$1:$S$500,MATCH("hjälpel exklusive kraftvärme (GWh)",[1]Miljö!$B$1:$V$1,0),FALSE)/1,"")</f>
        <v>0.139733</v>
      </c>
      <c r="AK30" s="35">
        <f t="shared" si="0"/>
        <v>0.139733</v>
      </c>
      <c r="AL30" s="35">
        <f>VLOOKUP($B30,'[1]Slutlig allokering'!$B$2:$AL$462,MATCH("Hjälpel kraftvärme",'[1]Slutlig allokering'!$B$2:$AL$2,0),FALSE)</f>
        <v>0</v>
      </c>
      <c r="AN30" s="30">
        <f t="shared" si="1"/>
        <v>10.391732999999999</v>
      </c>
      <c r="AO30" s="30">
        <f t="shared" si="2"/>
        <v>10.391732999999999</v>
      </c>
      <c r="AP30" s="30">
        <f>IF(ISERROR(1/VLOOKUP($B30,[1]Leveranser!$B$1:$S$500,MATCH("såld värme (gwh)",[1]Leveranser!$B$1:$S$1,0),FALSE)),"",VLOOKUP($B30,[1]Leveranser!$B$1:$S$500,MATCH("såld värme (gwh)",[1]Leveranser!$B$1:$S$1,0),FALSE))</f>
        <v>8.0299999999999994</v>
      </c>
      <c r="AQ30" s="30">
        <f>VLOOKUP($B30,[1]Leveranser!$B$1:$Y$500,MATCH("Totalt såld fjärrvärme till andra fjärrvärmeföretag",[1]Leveranser!$B$1:$AA$1,0),FALSE)</f>
        <v>0</v>
      </c>
      <c r="AR30" s="30">
        <f>IF(ISERROR(1/VLOOKUP($B30,[1]Miljö!$B$1:$S$500,MATCH("Såld mängd produktionsspecifik fjärrvärme (GWh)",[1]Miljö!$B$1:$R$1,0),FALSE)),0,VLOOKUP($B30,[1]Miljö!$B$1:$S$500,MATCH("Såld mängd produktionsspecifik fjärrvärme (GWh)",[1]Miljö!$B$1:$R$1,0),FALSE))</f>
        <v>0</v>
      </c>
      <c r="AS30" s="36">
        <f t="shared" si="3"/>
        <v>0.77272963037060327</v>
      </c>
      <c r="AU30" s="30" t="str">
        <f>VLOOKUP($B30,'[1]Miljövärden urval för publ'!$B$2:$I$486,7,FALSE)</f>
        <v>Ja</v>
      </c>
    </row>
    <row r="31" spans="1:47" ht="15">
      <c r="A31" t="s">
        <v>104</v>
      </c>
      <c r="B31" t="s">
        <v>106</v>
      </c>
      <c r="C31" s="30">
        <f>VLOOKUP($B31,'[1]Tillförd energi'!$B$2:$AS$506,MATCH(C$3,'[1]Tillförd energi'!$B$1:$AQ$1,0),FALSE)</f>
        <v>0</v>
      </c>
      <c r="D31" s="30">
        <f>VLOOKUP($B31,'[1]Tillförd energi'!$B$2:$AS$506,MATCH(D$3,'[1]Tillförd energi'!$B$1:$AQ$1,0),FALSE)</f>
        <v>1.0862000000000001</v>
      </c>
      <c r="E31" s="30">
        <f>VLOOKUP($B31,'[1]Tillförd energi'!$B$2:$AS$506,MATCH(E$3,'[1]Tillförd energi'!$B$1:$AQ$1,0),FALSE)</f>
        <v>1.01</v>
      </c>
      <c r="F31" s="30">
        <f>VLOOKUP($B31,'[1]Tillförd energi'!$B$2:$AS$506,MATCH(F$3,'[1]Tillförd energi'!$B$1:$AQ$1,0),FALSE)</f>
        <v>0</v>
      </c>
      <c r="G31" s="30">
        <f>VLOOKUP($B31,'[1]Tillförd energi'!$B$2:$AS$506,MATCH(G$3,'[1]Tillförd energi'!$B$1:$AQ$1,0),FALSE)</f>
        <v>0</v>
      </c>
      <c r="H31" s="30">
        <f>VLOOKUP($B31,'[1]Tillförd energi'!$B$2:$AS$506,MATCH(H$3,'[1]Tillförd energi'!$B$1:$AQ$1,0),FALSE)</f>
        <v>0</v>
      </c>
      <c r="I31" s="30">
        <f>VLOOKUP($B31,'[1]Tillförd energi'!$B$2:$AS$506,MATCH(I$3,'[1]Tillförd energi'!$B$1:$AQ$1,0),FALSE)</f>
        <v>77.325100000000006</v>
      </c>
      <c r="J31" s="30">
        <f>VLOOKUP($B31,'[1]Tillförd energi'!$B$2:$AS$506,MATCH(J$3,'[1]Tillförd energi'!$B$1:$AQ$1,0),FALSE)</f>
        <v>0</v>
      </c>
      <c r="K31" s="30">
        <f>VLOOKUP($B31,'[1]Tillförd energi'!$B$2:$AS$506,MATCH(K$3,'[1]Tillförd energi'!$B$1:$AQ$1,0),FALSE)</f>
        <v>11.223699999999999</v>
      </c>
      <c r="L31" s="30">
        <f>VLOOKUP($B31,'[1]Tillförd energi'!$B$2:$AS$506,MATCH(L$3,'[1]Tillförd energi'!$B$1:$AQ$1,0),FALSE)</f>
        <v>2.99</v>
      </c>
      <c r="M31" s="30">
        <f>VLOOKUP($B31,'[1]Tillförd energi'!$B$2:$AS$506,MATCH(M$3,'[1]Tillförd energi'!$B$1:$AQ$1,0),FALSE)</f>
        <v>2.9810099999999999</v>
      </c>
      <c r="N31" s="30">
        <f>VLOOKUP($B31,'[1]Tillförd energi'!$B$2:$AS$506,MATCH(N$3,'[1]Tillförd energi'!$B$1:$AQ$1,0),FALSE)</f>
        <v>2.99</v>
      </c>
      <c r="O31" s="30">
        <f>VLOOKUP($B31,'[1]Tillförd energi'!$B$2:$AS$506,MATCH(O$3,'[1]Tillförd energi'!$B$1:$AQ$1,0),FALSE)</f>
        <v>18.3</v>
      </c>
      <c r="P31" s="30">
        <f>VLOOKUP($B31,'[1]Tillförd energi'!$B$2:$AS$506,MATCH(P$3,'[1]Tillförd energi'!$B$1:$AQ$1,0),FALSE)</f>
        <v>0</v>
      </c>
      <c r="Q31" s="30">
        <f>VLOOKUP($B31,'[1]Tillförd energi'!$B$2:$AS$506,MATCH(Q$3,'[1]Tillförd energi'!$B$1:$AQ$1,0),FALSE)</f>
        <v>0</v>
      </c>
      <c r="R31" s="30">
        <f>VLOOKUP($B31,'[1]Tillförd energi'!$B$2:$AS$506,MATCH(R$3,'[1]Tillförd energi'!$B$1:$AQ$1,0),FALSE)</f>
        <v>0</v>
      </c>
      <c r="S31" s="30">
        <f>VLOOKUP($B31,'[1]Tillförd energi'!$B$2:$AS$506,MATCH(S$3,'[1]Tillförd energi'!$B$1:$AQ$1,0),FALSE)</f>
        <v>0</v>
      </c>
      <c r="T31" s="30">
        <f>VLOOKUP($B31,'[1]Tillförd energi'!$B$2:$AS$506,MATCH(T$3,'[1]Tillförd energi'!$B$1:$AQ$1,0),FALSE)</f>
        <v>0</v>
      </c>
      <c r="U31" s="30">
        <f>VLOOKUP($B31,'[1]Tillförd energi'!$B$2:$AS$506,MATCH(U$3,'[1]Tillförd energi'!$B$1:$AQ$1,0),FALSE)</f>
        <v>0</v>
      </c>
      <c r="V31" s="30">
        <f>VLOOKUP($B31,'[1]Tillförd energi'!$B$2:$AS$506,MATCH(V$3,'[1]Tillförd energi'!$B$1:$AQ$1,0),FALSE)</f>
        <v>0</v>
      </c>
      <c r="W31" s="30">
        <f>VLOOKUP($B31,'[1]Tillförd energi'!$B$2:$AS$506,MATCH(W$3,'[1]Tillförd energi'!$B$1:$AQ$1,0),FALSE)</f>
        <v>0</v>
      </c>
      <c r="X31" s="30">
        <f>VLOOKUP($B31,'[1]Tillförd energi'!$B$2:$AS$506,MATCH(X$3,'[1]Tillförd energi'!$B$1:$AQ$1,0),FALSE)</f>
        <v>0</v>
      </c>
      <c r="Y31" s="30">
        <f>VLOOKUP($B31,'[1]Tillförd energi'!$B$2:$AS$506,MATCH(Y$3,'[1]Tillförd energi'!$B$1:$AQ$1,0),FALSE)</f>
        <v>0</v>
      </c>
      <c r="Z31" s="30">
        <f>VLOOKUP($B31,'[1]Tillförd energi'!$B$2:$AS$506,MATCH(Z$3,'[1]Tillförd energi'!$B$1:$AQ$1,0),FALSE)</f>
        <v>0</v>
      </c>
      <c r="AA31" s="30">
        <f>VLOOKUP($B31,'[1]Tillförd energi'!$B$2:$AS$506,MATCH(AA$3,'[1]Tillförd energi'!$B$1:$AQ$1,0),FALSE)</f>
        <v>0</v>
      </c>
      <c r="AB31" s="30">
        <f>VLOOKUP($B31,'[1]Tillförd energi'!$B$2:$AS$506,MATCH(AB$3,'[1]Tillförd energi'!$B$1:$AQ$1,0),FALSE)</f>
        <v>14.27</v>
      </c>
      <c r="AC31" s="30">
        <f>VLOOKUP($B31,'[1]Tillförd energi'!$B$2:$AS$506,MATCH(AC$3,'[1]Tillförd energi'!$B$1:$AQ$1,0),FALSE)</f>
        <v>0</v>
      </c>
      <c r="AD31" s="30">
        <f>VLOOKUP($B31,'[1]Tillförd energi'!$B$2:$AS$506,MATCH(AD$3,'[1]Tillförd energi'!$B$1:$AQ$1,0),FALSE)</f>
        <v>0</v>
      </c>
      <c r="AF31" s="30">
        <f>VLOOKUP($B31,'[1]Tillförd energi'!$B$2:$AS$506,MATCH(AF$3,'[1]Tillförd energi'!$B$1:$AQ$1,0),FALSE)</f>
        <v>6.4740099999999998</v>
      </c>
      <c r="AH31" s="30">
        <f>IFERROR(VLOOKUP(B31,[1]Miljö!$B$1:$S$476,9,FALSE)/1,0)</f>
        <v>0</v>
      </c>
      <c r="AJ31" s="35">
        <f>IFERROR(VLOOKUP($B31,[1]Miljö!$B$1:$S$500,MATCH("hjälpel exklusive kraftvärme (GWh)",[1]Miljö!$B$1:$V$1,0),FALSE)/1,"")</f>
        <v>2.92</v>
      </c>
      <c r="AK31" s="35">
        <f t="shared" si="0"/>
        <v>2.92</v>
      </c>
      <c r="AL31" s="35">
        <f>VLOOKUP($B31,'[1]Slutlig allokering'!$B$2:$AL$462,MATCH("Hjälpel kraftvärme",'[1]Slutlig allokering'!$B$2:$AL$2,0),FALSE)</f>
        <v>3.5540099999999999</v>
      </c>
      <c r="AN31" s="30">
        <f t="shared" si="1"/>
        <v>138.65001999999998</v>
      </c>
      <c r="AO31" s="30">
        <f t="shared" si="2"/>
        <v>138.65001999999998</v>
      </c>
      <c r="AP31" s="30">
        <f>IF(ISERROR(1/VLOOKUP($B31,[1]Leveranser!$B$1:$S$500,MATCH("såld värme (gwh)",[1]Leveranser!$B$1:$S$1,0),FALSE)),"",VLOOKUP($B31,[1]Leveranser!$B$1:$S$500,MATCH("såld värme (gwh)",[1]Leveranser!$B$1:$S$1,0),FALSE))</f>
        <v>125.747</v>
      </c>
      <c r="AQ31" s="30">
        <f>VLOOKUP($B31,[1]Leveranser!$B$1:$Y$500,MATCH("Totalt såld fjärrvärme till andra fjärrvärmeföretag",[1]Leveranser!$B$1:$AA$1,0),FALSE)</f>
        <v>0</v>
      </c>
      <c r="AR31" s="30">
        <f>IF(ISERROR(1/VLOOKUP($B31,[1]Miljö!$B$1:$S$500,MATCH("Såld mängd produktionsspecifik fjärrvärme (GWh)",[1]Miljö!$B$1:$R$1,0),FALSE)),0,VLOOKUP($B31,[1]Miljö!$B$1:$S$500,MATCH("Såld mängd produktionsspecifik fjärrvärme (GWh)",[1]Miljö!$B$1:$R$1,0),FALSE))</f>
        <v>0</v>
      </c>
      <c r="AS31" s="36">
        <f t="shared" si="3"/>
        <v>0.90693820311024853</v>
      </c>
      <c r="AU31" s="30" t="str">
        <f>VLOOKUP($B31,'[1]Miljövärden urval för publ'!$B$2:$I$486,7,FALSE)</f>
        <v>Ja</v>
      </c>
    </row>
    <row r="32" spans="1:47" ht="15">
      <c r="A32" t="s">
        <v>211</v>
      </c>
      <c r="B32" t="s">
        <v>212</v>
      </c>
      <c r="C32" s="30">
        <f>VLOOKUP($B32,'[1]Tillförd energi'!$B$2:$AS$506,MATCH(C$3,'[1]Tillförd energi'!$B$1:$AQ$1,0),FALSE)</f>
        <v>0</v>
      </c>
      <c r="D32" s="30">
        <f>VLOOKUP($B32,'[1]Tillförd energi'!$B$2:$AS$506,MATCH(D$3,'[1]Tillförd energi'!$B$1:$AQ$1,0),FALSE)</f>
        <v>0</v>
      </c>
      <c r="E32" s="30">
        <f>VLOOKUP($B32,'[1]Tillförd energi'!$B$2:$AS$506,MATCH(E$3,'[1]Tillförd energi'!$B$1:$AQ$1,0),FALSE)</f>
        <v>0</v>
      </c>
      <c r="F32" s="30">
        <f>VLOOKUP($B32,'[1]Tillförd energi'!$B$2:$AS$506,MATCH(F$3,'[1]Tillförd energi'!$B$1:$AQ$1,0),FALSE)</f>
        <v>0</v>
      </c>
      <c r="G32" s="30">
        <f>VLOOKUP($B32,'[1]Tillförd energi'!$B$2:$AS$506,MATCH(G$3,'[1]Tillförd energi'!$B$1:$AQ$1,0),FALSE)</f>
        <v>0</v>
      </c>
      <c r="H32" s="30">
        <f>VLOOKUP($B32,'[1]Tillförd energi'!$B$2:$AS$506,MATCH(H$3,'[1]Tillförd energi'!$B$1:$AQ$1,0),FALSE)</f>
        <v>0</v>
      </c>
      <c r="I32" s="30">
        <f>VLOOKUP($B32,'[1]Tillförd energi'!$B$2:$AS$506,MATCH(I$3,'[1]Tillförd energi'!$B$1:$AQ$1,0),FALSE)</f>
        <v>0</v>
      </c>
      <c r="J32" s="30">
        <f>VLOOKUP($B32,'[1]Tillförd energi'!$B$2:$AS$506,MATCH(J$3,'[1]Tillförd energi'!$B$1:$AQ$1,0),FALSE)</f>
        <v>0</v>
      </c>
      <c r="K32" s="30">
        <f>VLOOKUP($B32,'[1]Tillförd energi'!$B$2:$AS$506,MATCH(K$3,'[1]Tillförd energi'!$B$1:$AQ$1,0),FALSE)</f>
        <v>0</v>
      </c>
      <c r="L32" s="30">
        <f>VLOOKUP($B32,'[1]Tillförd energi'!$B$2:$AS$506,MATCH(L$3,'[1]Tillförd energi'!$B$1:$AQ$1,0),FALSE)</f>
        <v>0</v>
      </c>
      <c r="M32" s="30">
        <f>VLOOKUP($B32,'[1]Tillförd energi'!$B$2:$AS$506,MATCH(M$3,'[1]Tillförd energi'!$B$1:$AQ$1,0),FALSE)</f>
        <v>0</v>
      </c>
      <c r="N32" s="30">
        <f>VLOOKUP($B32,'[1]Tillförd energi'!$B$2:$AS$506,MATCH(N$3,'[1]Tillförd energi'!$B$1:$AQ$1,0),FALSE)</f>
        <v>0</v>
      </c>
      <c r="O32" s="30">
        <f>VLOOKUP($B32,'[1]Tillförd energi'!$B$2:$AS$506,MATCH(O$3,'[1]Tillförd energi'!$B$1:$AQ$1,0),FALSE)</f>
        <v>0</v>
      </c>
      <c r="P32" s="30">
        <f>VLOOKUP($B32,'[1]Tillförd energi'!$B$2:$AS$506,MATCH(P$3,'[1]Tillförd energi'!$B$1:$AQ$1,0),FALSE)</f>
        <v>0</v>
      </c>
      <c r="Q32" s="30">
        <f>VLOOKUP($B32,'[1]Tillförd energi'!$B$2:$AS$506,MATCH(Q$3,'[1]Tillförd energi'!$B$1:$AQ$1,0),FALSE)</f>
        <v>0</v>
      </c>
      <c r="R32" s="30">
        <f>VLOOKUP($B32,'[1]Tillförd energi'!$B$2:$AS$506,MATCH(R$3,'[1]Tillförd energi'!$B$1:$AQ$1,0),FALSE)</f>
        <v>0</v>
      </c>
      <c r="S32" s="30">
        <f>VLOOKUP($B32,'[1]Tillförd energi'!$B$2:$AS$506,MATCH(S$3,'[1]Tillförd energi'!$B$1:$AQ$1,0),FALSE)</f>
        <v>0</v>
      </c>
      <c r="T32" s="30">
        <f>VLOOKUP($B32,'[1]Tillförd energi'!$B$2:$AS$506,MATCH(T$3,'[1]Tillförd energi'!$B$1:$AQ$1,0),FALSE)</f>
        <v>0</v>
      </c>
      <c r="U32" s="30">
        <f>VLOOKUP($B32,'[1]Tillförd energi'!$B$2:$AS$506,MATCH(U$3,'[1]Tillförd energi'!$B$1:$AQ$1,0),FALSE)</f>
        <v>0</v>
      </c>
      <c r="V32" s="30">
        <f>VLOOKUP($B32,'[1]Tillförd energi'!$B$2:$AS$506,MATCH(V$3,'[1]Tillförd energi'!$B$1:$AQ$1,0),FALSE)</f>
        <v>0</v>
      </c>
      <c r="W32" s="30">
        <f>VLOOKUP($B32,'[1]Tillförd energi'!$B$2:$AS$506,MATCH(W$3,'[1]Tillförd energi'!$B$1:$AQ$1,0),FALSE)</f>
        <v>0</v>
      </c>
      <c r="X32" s="30">
        <f>VLOOKUP($B32,'[1]Tillförd energi'!$B$2:$AS$506,MATCH(X$3,'[1]Tillförd energi'!$B$1:$AQ$1,0),FALSE)</f>
        <v>0</v>
      </c>
      <c r="Y32" s="30">
        <f>VLOOKUP($B32,'[1]Tillförd energi'!$B$2:$AS$506,MATCH(Y$3,'[1]Tillförd energi'!$B$1:$AQ$1,0),FALSE)</f>
        <v>0</v>
      </c>
      <c r="Z32" s="30">
        <f>VLOOKUP($B32,'[1]Tillförd energi'!$B$2:$AS$506,MATCH(Z$3,'[1]Tillförd energi'!$B$1:$AQ$1,0),FALSE)</f>
        <v>0</v>
      </c>
      <c r="AA32" s="30">
        <f>VLOOKUP($B32,'[1]Tillförd energi'!$B$2:$AS$506,MATCH(AA$3,'[1]Tillförd energi'!$B$1:$AQ$1,0),FALSE)</f>
        <v>0</v>
      </c>
      <c r="AB32" s="30">
        <f>VLOOKUP($B32,'[1]Tillförd energi'!$B$2:$AS$506,MATCH(AB$3,'[1]Tillförd energi'!$B$1:$AQ$1,0),FALSE)</f>
        <v>0</v>
      </c>
      <c r="AC32" s="30">
        <f>VLOOKUP($B32,'[1]Tillförd energi'!$B$2:$AS$506,MATCH(AC$3,'[1]Tillförd energi'!$B$1:$AQ$1,0),FALSE)</f>
        <v>5.9</v>
      </c>
      <c r="AD32" s="30">
        <f>VLOOKUP($B32,'[1]Tillförd energi'!$B$2:$AS$506,MATCH(AD$3,'[1]Tillförd energi'!$B$1:$AQ$1,0),FALSE)</f>
        <v>0</v>
      </c>
      <c r="AF32" s="30">
        <f>VLOOKUP($B32,'[1]Tillförd energi'!$B$2:$AS$506,MATCH(AF$3,'[1]Tillförd energi'!$B$1:$AQ$1,0),FALSE)</f>
        <v>0.14699999999999999</v>
      </c>
      <c r="AH32" s="30">
        <f>IFERROR(VLOOKUP(B32,[1]Miljö!$B$1:$S$476,9,FALSE)/1,0)</f>
        <v>0</v>
      </c>
      <c r="AJ32" s="35" t="str">
        <f>IFERROR(VLOOKUP($B32,[1]Miljö!$B$1:$S$500,MATCH("hjälpel exklusive kraftvärme (GWh)",[1]Miljö!$B$1:$V$1,0),FALSE)/1,"")</f>
        <v/>
      </c>
      <c r="AK32" s="35">
        <f t="shared" si="0"/>
        <v>0.14699999999999999</v>
      </c>
      <c r="AL32" s="35">
        <f>VLOOKUP($B32,'[1]Slutlig allokering'!$B$2:$AL$462,MATCH("Hjälpel kraftvärme",'[1]Slutlig allokering'!$B$2:$AL$2,0),FALSE)</f>
        <v>0</v>
      </c>
      <c r="AN32" s="30">
        <f t="shared" si="1"/>
        <v>6.0470000000000006</v>
      </c>
      <c r="AO32" s="30">
        <f t="shared" si="2"/>
        <v>6.0470000000000006</v>
      </c>
      <c r="AP32" s="30">
        <f>IF(ISERROR(1/VLOOKUP($B32,[1]Leveranser!$B$1:$S$500,MATCH("såld värme (gwh)",[1]Leveranser!$B$1:$S$1,0),FALSE)),"",VLOOKUP($B32,[1]Leveranser!$B$1:$S$500,MATCH("såld värme (gwh)",[1]Leveranser!$B$1:$S$1,0),FALSE))</f>
        <v>4.9000000000000004</v>
      </c>
      <c r="AQ32" s="30">
        <f>VLOOKUP($B32,[1]Leveranser!$B$1:$Y$500,MATCH("Totalt såld fjärrvärme till andra fjärrvärmeföretag",[1]Leveranser!$B$1:$AA$1,0),FALSE)</f>
        <v>0</v>
      </c>
      <c r="AR32" s="30">
        <f>IF(ISERROR(1/VLOOKUP($B32,[1]Miljö!$B$1:$S$500,MATCH("Såld mängd produktionsspecifik fjärrvärme (GWh)",[1]Miljö!$B$1:$R$1,0),FALSE)),0,VLOOKUP($B32,[1]Miljö!$B$1:$S$500,MATCH("Såld mängd produktionsspecifik fjärrvärme (GWh)",[1]Miljö!$B$1:$R$1,0),FALSE))</f>
        <v>0</v>
      </c>
      <c r="AS32" s="36">
        <f t="shared" si="3"/>
        <v>0.81031916652885727</v>
      </c>
      <c r="AU32" s="30" t="str">
        <f>VLOOKUP($B32,'[1]Miljövärden urval för publ'!$B$2:$I$486,7,FALSE)</f>
        <v>Ja</v>
      </c>
    </row>
    <row r="33" spans="1:47" ht="15">
      <c r="A33" t="s">
        <v>533</v>
      </c>
      <c r="B33" t="s">
        <v>534</v>
      </c>
      <c r="C33" s="30">
        <f>VLOOKUP($B33,'[1]Tillförd energi'!$B$2:$AS$506,MATCH(C$3,'[1]Tillförd energi'!$B$1:$AQ$1,0),FALSE)</f>
        <v>0</v>
      </c>
      <c r="D33" s="30">
        <f>VLOOKUP($B33,'[1]Tillförd energi'!$B$2:$AS$506,MATCH(D$3,'[1]Tillförd energi'!$B$1:$AQ$1,0),FALSE)</f>
        <v>0.6</v>
      </c>
      <c r="E33" s="30">
        <f>VLOOKUP($B33,'[1]Tillförd energi'!$B$2:$AS$506,MATCH(E$3,'[1]Tillförd energi'!$B$1:$AQ$1,0),FALSE)</f>
        <v>0</v>
      </c>
      <c r="F33" s="30">
        <f>VLOOKUP($B33,'[1]Tillförd energi'!$B$2:$AS$506,MATCH(F$3,'[1]Tillförd energi'!$B$1:$AQ$1,0),FALSE)</f>
        <v>0</v>
      </c>
      <c r="G33" s="30">
        <f>VLOOKUP($B33,'[1]Tillförd energi'!$B$2:$AS$506,MATCH(G$3,'[1]Tillförd energi'!$B$1:$AQ$1,0),FALSE)</f>
        <v>0</v>
      </c>
      <c r="H33" s="30">
        <f>VLOOKUP($B33,'[1]Tillförd energi'!$B$2:$AS$506,MATCH(H$3,'[1]Tillförd energi'!$B$1:$AQ$1,0),FALSE)</f>
        <v>0</v>
      </c>
      <c r="I33" s="30">
        <f>VLOOKUP($B33,'[1]Tillförd energi'!$B$2:$AS$506,MATCH(I$3,'[1]Tillförd energi'!$B$1:$AQ$1,0),FALSE)</f>
        <v>0</v>
      </c>
      <c r="J33" s="30">
        <f>VLOOKUP($B33,'[1]Tillförd energi'!$B$2:$AS$506,MATCH(J$3,'[1]Tillförd energi'!$B$1:$AQ$1,0),FALSE)</f>
        <v>0</v>
      </c>
      <c r="K33" s="30">
        <f>VLOOKUP($B33,'[1]Tillförd energi'!$B$2:$AS$506,MATCH(K$3,'[1]Tillförd energi'!$B$1:$AQ$1,0),FALSE)</f>
        <v>0</v>
      </c>
      <c r="L33" s="30">
        <f>VLOOKUP($B33,'[1]Tillförd energi'!$B$2:$AS$506,MATCH(L$3,'[1]Tillförd energi'!$B$1:$AQ$1,0),FALSE)</f>
        <v>0</v>
      </c>
      <c r="M33" s="30">
        <f>VLOOKUP($B33,'[1]Tillförd energi'!$B$2:$AS$506,MATCH(M$3,'[1]Tillförd energi'!$B$1:$AQ$1,0),FALSE)</f>
        <v>18.2</v>
      </c>
      <c r="N33" s="30">
        <f>VLOOKUP($B33,'[1]Tillförd energi'!$B$2:$AS$506,MATCH(N$3,'[1]Tillförd energi'!$B$1:$AQ$1,0),FALSE)</f>
        <v>0</v>
      </c>
      <c r="O33" s="30">
        <f>VLOOKUP($B33,'[1]Tillförd energi'!$B$2:$AS$506,MATCH(O$3,'[1]Tillförd energi'!$B$1:$AQ$1,0),FALSE)</f>
        <v>0</v>
      </c>
      <c r="P33" s="30">
        <f>VLOOKUP($B33,'[1]Tillförd energi'!$B$2:$AS$506,MATCH(P$3,'[1]Tillförd energi'!$B$1:$AQ$1,0),FALSE)</f>
        <v>0</v>
      </c>
      <c r="Q33" s="30">
        <f>VLOOKUP($B33,'[1]Tillförd energi'!$B$2:$AS$506,MATCH(Q$3,'[1]Tillförd energi'!$B$1:$AQ$1,0),FALSE)</f>
        <v>0</v>
      </c>
      <c r="R33" s="30">
        <f>VLOOKUP($B33,'[1]Tillförd energi'!$B$2:$AS$506,MATCH(R$3,'[1]Tillförd energi'!$B$1:$AQ$1,0),FALSE)</f>
        <v>0</v>
      </c>
      <c r="S33" s="30">
        <f>VLOOKUP($B33,'[1]Tillförd energi'!$B$2:$AS$506,MATCH(S$3,'[1]Tillförd energi'!$B$1:$AQ$1,0),FALSE)</f>
        <v>0</v>
      </c>
      <c r="T33" s="30">
        <f>VLOOKUP($B33,'[1]Tillförd energi'!$B$2:$AS$506,MATCH(T$3,'[1]Tillförd energi'!$B$1:$AQ$1,0),FALSE)</f>
        <v>0</v>
      </c>
      <c r="U33" s="30">
        <f>VLOOKUP($B33,'[1]Tillförd energi'!$B$2:$AS$506,MATCH(U$3,'[1]Tillförd energi'!$B$1:$AQ$1,0),FALSE)</f>
        <v>0</v>
      </c>
      <c r="V33" s="30">
        <f>VLOOKUP($B33,'[1]Tillförd energi'!$B$2:$AS$506,MATCH(V$3,'[1]Tillförd energi'!$B$1:$AQ$1,0),FALSE)</f>
        <v>0</v>
      </c>
      <c r="W33" s="30">
        <f>VLOOKUP($B33,'[1]Tillförd energi'!$B$2:$AS$506,MATCH(W$3,'[1]Tillförd energi'!$B$1:$AQ$1,0),FALSE)</f>
        <v>0</v>
      </c>
      <c r="X33" s="30">
        <f>VLOOKUP($B33,'[1]Tillförd energi'!$B$2:$AS$506,MATCH(X$3,'[1]Tillförd energi'!$B$1:$AQ$1,0),FALSE)</f>
        <v>0</v>
      </c>
      <c r="Y33" s="30">
        <f>VLOOKUP($B33,'[1]Tillförd energi'!$B$2:$AS$506,MATCH(Y$3,'[1]Tillförd energi'!$B$1:$AQ$1,0),FALSE)</f>
        <v>0</v>
      </c>
      <c r="Z33" s="30">
        <f>VLOOKUP($B33,'[1]Tillförd energi'!$B$2:$AS$506,MATCH(Z$3,'[1]Tillförd energi'!$B$1:$AQ$1,0),FALSE)</f>
        <v>0</v>
      </c>
      <c r="AA33" s="30">
        <f>VLOOKUP($B33,'[1]Tillförd energi'!$B$2:$AS$506,MATCH(AA$3,'[1]Tillförd energi'!$B$1:$AQ$1,0),FALSE)</f>
        <v>0</v>
      </c>
      <c r="AB33" s="30">
        <f>VLOOKUP($B33,'[1]Tillförd energi'!$B$2:$AS$506,MATCH(AB$3,'[1]Tillförd energi'!$B$1:$AQ$1,0),FALSE)</f>
        <v>0</v>
      </c>
      <c r="AC33" s="30">
        <f>VLOOKUP($B33,'[1]Tillförd energi'!$B$2:$AS$506,MATCH(AC$3,'[1]Tillförd energi'!$B$1:$AQ$1,0),FALSE)</f>
        <v>0</v>
      </c>
      <c r="AD33" s="30">
        <f>VLOOKUP($B33,'[1]Tillförd energi'!$B$2:$AS$506,MATCH(AD$3,'[1]Tillförd energi'!$B$1:$AQ$1,0),FALSE)</f>
        <v>0</v>
      </c>
      <c r="AF33" s="30">
        <f>VLOOKUP($B33,'[1]Tillförd energi'!$B$2:$AS$506,MATCH(AF$3,'[1]Tillförd energi'!$B$1:$AQ$1,0),FALSE)</f>
        <v>0.41</v>
      </c>
      <c r="AH33" s="30">
        <f>IFERROR(VLOOKUP(B33,[1]Miljö!$B$1:$S$476,9,FALSE)/1,0)</f>
        <v>0</v>
      </c>
      <c r="AJ33" s="35">
        <f>IFERROR(VLOOKUP($B33,[1]Miljö!$B$1:$S$500,MATCH("hjälpel exklusive kraftvärme (GWh)",[1]Miljö!$B$1:$V$1,0),FALSE)/1,"")</f>
        <v>0.41</v>
      </c>
      <c r="AK33" s="35">
        <f t="shared" si="0"/>
        <v>0.41</v>
      </c>
      <c r="AL33" s="35">
        <f>VLOOKUP($B33,'[1]Slutlig allokering'!$B$2:$AL$462,MATCH("Hjälpel kraftvärme",'[1]Slutlig allokering'!$B$2:$AL$2,0),FALSE)</f>
        <v>0</v>
      </c>
      <c r="AN33" s="30">
        <f t="shared" si="1"/>
        <v>19.21</v>
      </c>
      <c r="AO33" s="30">
        <f t="shared" si="2"/>
        <v>19.21</v>
      </c>
      <c r="AP33" s="30">
        <f>IF(ISERROR(1/VLOOKUP($B33,[1]Leveranser!$B$1:$S$500,MATCH("såld värme (gwh)",[1]Leveranser!$B$1:$S$1,0),FALSE)),"",VLOOKUP($B33,[1]Leveranser!$B$1:$S$500,MATCH("såld värme (gwh)",[1]Leveranser!$B$1:$S$1,0),FALSE))</f>
        <v>12.1</v>
      </c>
      <c r="AQ33" s="30">
        <f>VLOOKUP($B33,[1]Leveranser!$B$1:$Y$500,MATCH("Totalt såld fjärrvärme till andra fjärrvärmeföretag",[1]Leveranser!$B$1:$AA$1,0),FALSE)</f>
        <v>0</v>
      </c>
      <c r="AR33" s="30">
        <f>IF(ISERROR(1/VLOOKUP($B33,[1]Miljö!$B$1:$S$500,MATCH("Såld mängd produktionsspecifik fjärrvärme (GWh)",[1]Miljö!$B$1:$R$1,0),FALSE)),0,VLOOKUP($B33,[1]Miljö!$B$1:$S$500,MATCH("Såld mängd produktionsspecifik fjärrvärme (GWh)",[1]Miljö!$B$1:$R$1,0),FALSE))</f>
        <v>0</v>
      </c>
      <c r="AS33" s="36">
        <f t="shared" si="3"/>
        <v>0.62988027069234764</v>
      </c>
      <c r="AU33" s="30" t="str">
        <f>VLOOKUP($B33,'[1]Miljövärden urval för publ'!$B$2:$I$486,7,FALSE)</f>
        <v>Ja</v>
      </c>
    </row>
    <row r="34" spans="1:47" ht="15">
      <c r="A34" t="s">
        <v>108</v>
      </c>
      <c r="B34" t="s">
        <v>109</v>
      </c>
      <c r="C34" s="30">
        <f>VLOOKUP($B34,'[1]Tillförd energi'!$B$2:$AS$506,MATCH(C$3,'[1]Tillförd energi'!$B$1:$AQ$1,0),FALSE)</f>
        <v>0</v>
      </c>
      <c r="D34" s="30">
        <f>VLOOKUP($B34,'[1]Tillförd energi'!$B$2:$AS$506,MATCH(D$3,'[1]Tillförd energi'!$B$1:$AQ$1,0),FALSE)</f>
        <v>0.1</v>
      </c>
      <c r="E34" s="30">
        <f>VLOOKUP($B34,'[1]Tillförd energi'!$B$2:$AS$506,MATCH(E$3,'[1]Tillförd energi'!$B$1:$AQ$1,0),FALSE)</f>
        <v>0</v>
      </c>
      <c r="F34" s="30">
        <f>VLOOKUP($B34,'[1]Tillförd energi'!$B$2:$AS$506,MATCH(F$3,'[1]Tillförd energi'!$B$1:$AQ$1,0),FALSE)</f>
        <v>0</v>
      </c>
      <c r="G34" s="30">
        <f>VLOOKUP($B34,'[1]Tillförd energi'!$B$2:$AS$506,MATCH(G$3,'[1]Tillförd energi'!$B$1:$AQ$1,0),FALSE)</f>
        <v>0</v>
      </c>
      <c r="H34" s="30">
        <f>VLOOKUP($B34,'[1]Tillförd energi'!$B$2:$AS$506,MATCH(H$3,'[1]Tillförd energi'!$B$1:$AQ$1,0),FALSE)</f>
        <v>0</v>
      </c>
      <c r="I34" s="30">
        <f>VLOOKUP($B34,'[1]Tillförd energi'!$B$2:$AS$506,MATCH(I$3,'[1]Tillförd energi'!$B$1:$AQ$1,0),FALSE)</f>
        <v>0</v>
      </c>
      <c r="J34" s="30">
        <f>VLOOKUP($B34,'[1]Tillförd energi'!$B$2:$AS$506,MATCH(J$3,'[1]Tillförd energi'!$B$1:$AQ$1,0),FALSE)</f>
        <v>0</v>
      </c>
      <c r="K34" s="30">
        <f>VLOOKUP($B34,'[1]Tillförd energi'!$B$2:$AS$506,MATCH(K$3,'[1]Tillförd energi'!$B$1:$AQ$1,0),FALSE)</f>
        <v>0</v>
      </c>
      <c r="L34" s="30">
        <f>VLOOKUP($B34,'[1]Tillförd energi'!$B$2:$AS$506,MATCH(L$3,'[1]Tillförd energi'!$B$1:$AQ$1,0),FALSE)</f>
        <v>0</v>
      </c>
      <c r="M34" s="30">
        <f>VLOOKUP($B34,'[1]Tillförd energi'!$B$2:$AS$506,MATCH(M$3,'[1]Tillförd energi'!$B$1:$AQ$1,0),FALSE)</f>
        <v>0</v>
      </c>
      <c r="N34" s="30">
        <f>VLOOKUP($B34,'[1]Tillförd energi'!$B$2:$AS$506,MATCH(N$3,'[1]Tillförd energi'!$B$1:$AQ$1,0),FALSE)</f>
        <v>0</v>
      </c>
      <c r="O34" s="30">
        <f>VLOOKUP($B34,'[1]Tillförd energi'!$B$2:$AS$506,MATCH(O$3,'[1]Tillförd energi'!$B$1:$AQ$1,0),FALSE)</f>
        <v>28</v>
      </c>
      <c r="P34" s="30">
        <f>VLOOKUP($B34,'[1]Tillförd energi'!$B$2:$AS$506,MATCH(P$3,'[1]Tillförd energi'!$B$1:$AQ$1,0),FALSE)</f>
        <v>0</v>
      </c>
      <c r="Q34" s="30">
        <f>VLOOKUP($B34,'[1]Tillförd energi'!$B$2:$AS$506,MATCH(Q$3,'[1]Tillförd energi'!$B$1:$AQ$1,0),FALSE)</f>
        <v>0</v>
      </c>
      <c r="R34" s="30">
        <f>VLOOKUP($B34,'[1]Tillförd energi'!$B$2:$AS$506,MATCH(R$3,'[1]Tillförd energi'!$B$1:$AQ$1,0),FALSE)</f>
        <v>0</v>
      </c>
      <c r="S34" s="30">
        <f>VLOOKUP($B34,'[1]Tillförd energi'!$B$2:$AS$506,MATCH(S$3,'[1]Tillförd energi'!$B$1:$AQ$1,0),FALSE)</f>
        <v>0</v>
      </c>
      <c r="T34" s="30">
        <f>VLOOKUP($B34,'[1]Tillförd energi'!$B$2:$AS$506,MATCH(T$3,'[1]Tillförd energi'!$B$1:$AQ$1,0),FALSE)</f>
        <v>0</v>
      </c>
      <c r="U34" s="30">
        <f>VLOOKUP($B34,'[1]Tillförd energi'!$B$2:$AS$506,MATCH(U$3,'[1]Tillförd energi'!$B$1:$AQ$1,0),FALSE)</f>
        <v>0</v>
      </c>
      <c r="V34" s="30">
        <f>VLOOKUP($B34,'[1]Tillförd energi'!$B$2:$AS$506,MATCH(V$3,'[1]Tillförd energi'!$B$1:$AQ$1,0),FALSE)</f>
        <v>0</v>
      </c>
      <c r="W34" s="30">
        <f>VLOOKUP($B34,'[1]Tillförd energi'!$B$2:$AS$506,MATCH(W$3,'[1]Tillförd energi'!$B$1:$AQ$1,0),FALSE)</f>
        <v>0</v>
      </c>
      <c r="X34" s="30">
        <f>VLOOKUP($B34,'[1]Tillförd energi'!$B$2:$AS$506,MATCH(X$3,'[1]Tillförd energi'!$B$1:$AQ$1,0),FALSE)</f>
        <v>0</v>
      </c>
      <c r="Y34" s="30">
        <f>VLOOKUP($B34,'[1]Tillförd energi'!$B$2:$AS$506,MATCH(Y$3,'[1]Tillförd energi'!$B$1:$AQ$1,0),FALSE)</f>
        <v>0</v>
      </c>
      <c r="Z34" s="30">
        <f>VLOOKUP($B34,'[1]Tillförd energi'!$B$2:$AS$506,MATCH(Z$3,'[1]Tillförd energi'!$B$1:$AQ$1,0),FALSE)</f>
        <v>0</v>
      </c>
      <c r="AA34" s="30">
        <f>VLOOKUP($B34,'[1]Tillförd energi'!$B$2:$AS$506,MATCH(AA$3,'[1]Tillförd energi'!$B$1:$AQ$1,0),FALSE)</f>
        <v>0</v>
      </c>
      <c r="AB34" s="30">
        <f>VLOOKUP($B34,'[1]Tillförd energi'!$B$2:$AS$506,MATCH(AB$3,'[1]Tillförd energi'!$B$1:$AQ$1,0),FALSE)</f>
        <v>4</v>
      </c>
      <c r="AC34" s="30">
        <f>VLOOKUP($B34,'[1]Tillförd energi'!$B$2:$AS$506,MATCH(AC$3,'[1]Tillförd energi'!$B$1:$AQ$1,0),FALSE)</f>
        <v>0</v>
      </c>
      <c r="AD34" s="30">
        <f>VLOOKUP($B34,'[1]Tillförd energi'!$B$2:$AS$506,MATCH(AD$3,'[1]Tillförd energi'!$B$1:$AQ$1,0),FALSE)</f>
        <v>0</v>
      </c>
      <c r="AF34" s="30">
        <f>VLOOKUP($B34,'[1]Tillförd energi'!$B$2:$AS$506,MATCH(AF$3,'[1]Tillförd energi'!$B$1:$AQ$1,0),FALSE)</f>
        <v>0.80628</v>
      </c>
      <c r="AH34" s="30">
        <f>IFERROR(VLOOKUP(B34,[1]Miljö!$B$1:$S$476,9,FALSE)/1,0)</f>
        <v>0</v>
      </c>
      <c r="AJ34" s="35" t="str">
        <f>IFERROR(VLOOKUP($B34,[1]Miljö!$B$1:$S$500,MATCH("hjälpel exklusive kraftvärme (GWh)",[1]Miljö!$B$1:$V$1,0),FALSE)/1,"")</f>
        <v/>
      </c>
      <c r="AK34" s="35">
        <f t="shared" si="0"/>
        <v>0.80628</v>
      </c>
      <c r="AL34" s="35">
        <f>VLOOKUP($B34,'[1]Slutlig allokering'!$B$2:$AL$462,MATCH("Hjälpel kraftvärme",'[1]Slutlig allokering'!$B$2:$AL$2,0),FALSE)</f>
        <v>0</v>
      </c>
      <c r="AN34" s="30">
        <f t="shared" si="1"/>
        <v>32.906280000000002</v>
      </c>
      <c r="AO34" s="30">
        <f t="shared" si="2"/>
        <v>32.906280000000002</v>
      </c>
      <c r="AP34" s="30">
        <f>IF(ISERROR(1/VLOOKUP($B34,[1]Leveranser!$B$1:$S$500,MATCH("såld värme (gwh)",[1]Leveranser!$B$1:$S$1,0),FALSE)),"",VLOOKUP($B34,[1]Leveranser!$B$1:$S$500,MATCH("såld värme (gwh)",[1]Leveranser!$B$1:$S$1,0),FALSE))</f>
        <v>26.876000000000001</v>
      </c>
      <c r="AQ34" s="30">
        <f>VLOOKUP($B34,[1]Leveranser!$B$1:$Y$500,MATCH("Totalt såld fjärrvärme till andra fjärrvärmeföretag",[1]Leveranser!$B$1:$AA$1,0),FALSE)</f>
        <v>0</v>
      </c>
      <c r="AR34" s="30">
        <f>IF(ISERROR(1/VLOOKUP($B34,[1]Miljö!$B$1:$S$500,MATCH("Såld mängd produktionsspecifik fjärrvärme (GWh)",[1]Miljö!$B$1:$R$1,0),FALSE)),0,VLOOKUP($B34,[1]Miljö!$B$1:$S$500,MATCH("Såld mängd produktionsspecifik fjärrvärme (GWh)",[1]Miljö!$B$1:$R$1,0),FALSE))</f>
        <v>0</v>
      </c>
      <c r="AS34" s="36">
        <f t="shared" si="3"/>
        <v>0.81674379480147863</v>
      </c>
      <c r="AU34" s="30" t="str">
        <f>VLOOKUP($B34,'[1]Miljövärden urval för publ'!$B$2:$I$486,7,FALSE)</f>
        <v>Ja</v>
      </c>
    </row>
    <row r="35" spans="1:47" ht="15">
      <c r="A35" t="s">
        <v>111</v>
      </c>
      <c r="B35" t="s">
        <v>112</v>
      </c>
      <c r="C35" s="30">
        <f>VLOOKUP($B35,'[1]Tillförd energi'!$B$2:$AS$506,MATCH(C$3,'[1]Tillförd energi'!$B$1:$AQ$1,0),FALSE)</f>
        <v>0</v>
      </c>
      <c r="D35" s="30">
        <f>VLOOKUP($B35,'[1]Tillförd energi'!$B$2:$AS$506,MATCH(D$3,'[1]Tillförd energi'!$B$1:$AQ$1,0),FALSE)</f>
        <v>1.0038199999999999</v>
      </c>
      <c r="E35" s="30">
        <f>VLOOKUP($B35,'[1]Tillförd energi'!$B$2:$AS$506,MATCH(E$3,'[1]Tillförd energi'!$B$1:$AQ$1,0),FALSE)</f>
        <v>3.0550000000000002</v>
      </c>
      <c r="F35" s="30">
        <f>VLOOKUP($B35,'[1]Tillförd energi'!$B$2:$AS$506,MATCH(F$3,'[1]Tillförd energi'!$B$1:$AQ$1,0),FALSE)</f>
        <v>0</v>
      </c>
      <c r="G35" s="30">
        <f>VLOOKUP($B35,'[1]Tillförd energi'!$B$2:$AS$506,MATCH(G$3,'[1]Tillförd energi'!$B$1:$AQ$1,0),FALSE)</f>
        <v>0</v>
      </c>
      <c r="H35" s="30">
        <f>VLOOKUP($B35,'[1]Tillförd energi'!$B$2:$AS$506,MATCH(H$3,'[1]Tillförd energi'!$B$1:$AQ$1,0),FALSE)</f>
        <v>0</v>
      </c>
      <c r="I35" s="30">
        <f>VLOOKUP($B35,'[1]Tillförd energi'!$B$2:$AS$506,MATCH(I$3,'[1]Tillförd energi'!$B$1:$AQ$1,0),FALSE)</f>
        <v>133.40799999999999</v>
      </c>
      <c r="J35" s="30">
        <f>VLOOKUP($B35,'[1]Tillförd energi'!$B$2:$AS$506,MATCH(J$3,'[1]Tillförd energi'!$B$1:$AQ$1,0),FALSE)</f>
        <v>0</v>
      </c>
      <c r="K35" s="30">
        <f>VLOOKUP($B35,'[1]Tillförd energi'!$B$2:$AS$506,MATCH(K$3,'[1]Tillförd energi'!$B$1:$AQ$1,0),FALSE)</f>
        <v>0</v>
      </c>
      <c r="L35" s="30">
        <f>VLOOKUP($B35,'[1]Tillförd energi'!$B$2:$AS$506,MATCH(L$3,'[1]Tillförd energi'!$B$1:$AQ$1,0),FALSE)</f>
        <v>0</v>
      </c>
      <c r="M35" s="30">
        <f>VLOOKUP($B35,'[1]Tillförd energi'!$B$2:$AS$506,MATCH(M$3,'[1]Tillförd energi'!$B$1:$AQ$1,0),FALSE)</f>
        <v>0</v>
      </c>
      <c r="N35" s="30">
        <f>VLOOKUP($B35,'[1]Tillförd energi'!$B$2:$AS$506,MATCH(N$3,'[1]Tillförd energi'!$B$1:$AQ$1,0),FALSE)</f>
        <v>0</v>
      </c>
      <c r="O35" s="30">
        <f>VLOOKUP($B35,'[1]Tillförd energi'!$B$2:$AS$506,MATCH(O$3,'[1]Tillförd energi'!$B$1:$AQ$1,0),FALSE)</f>
        <v>0</v>
      </c>
      <c r="P35" s="30">
        <f>VLOOKUP($B35,'[1]Tillförd energi'!$B$2:$AS$506,MATCH(P$3,'[1]Tillförd energi'!$B$1:$AQ$1,0),FALSE)</f>
        <v>183.07599999999999</v>
      </c>
      <c r="Q35" s="30">
        <f>VLOOKUP($B35,'[1]Tillförd energi'!$B$2:$AS$506,MATCH(Q$3,'[1]Tillförd energi'!$B$1:$AQ$1,0),FALSE)</f>
        <v>0</v>
      </c>
      <c r="R35" s="30">
        <f>VLOOKUP($B35,'[1]Tillförd energi'!$B$2:$AS$506,MATCH(R$3,'[1]Tillförd energi'!$B$1:$AQ$1,0),FALSE)</f>
        <v>0</v>
      </c>
      <c r="S35" s="30">
        <f>VLOOKUP($B35,'[1]Tillförd energi'!$B$2:$AS$506,MATCH(S$3,'[1]Tillförd energi'!$B$1:$AQ$1,0),FALSE)</f>
        <v>0</v>
      </c>
      <c r="T35" s="30">
        <f>VLOOKUP($B35,'[1]Tillförd energi'!$B$2:$AS$506,MATCH(T$3,'[1]Tillförd energi'!$B$1:$AQ$1,0),FALSE)</f>
        <v>0</v>
      </c>
      <c r="U35" s="30">
        <f>VLOOKUP($B35,'[1]Tillförd energi'!$B$2:$AS$506,MATCH(U$3,'[1]Tillförd energi'!$B$1:$AQ$1,0),FALSE)</f>
        <v>0</v>
      </c>
      <c r="V35" s="30">
        <f>VLOOKUP($B35,'[1]Tillförd energi'!$B$2:$AS$506,MATCH(V$3,'[1]Tillförd energi'!$B$1:$AQ$1,0),FALSE)</f>
        <v>0</v>
      </c>
      <c r="W35" s="30">
        <f>VLOOKUP($B35,'[1]Tillförd energi'!$B$2:$AS$506,MATCH(W$3,'[1]Tillförd energi'!$B$1:$AQ$1,0),FALSE)</f>
        <v>0</v>
      </c>
      <c r="X35" s="30">
        <f>VLOOKUP($B35,'[1]Tillförd energi'!$B$2:$AS$506,MATCH(X$3,'[1]Tillförd energi'!$B$1:$AQ$1,0),FALSE)</f>
        <v>0</v>
      </c>
      <c r="Y35" s="30">
        <f>VLOOKUP($B35,'[1]Tillförd energi'!$B$2:$AS$506,MATCH(Y$3,'[1]Tillförd energi'!$B$1:$AQ$1,0),FALSE)</f>
        <v>0</v>
      </c>
      <c r="Z35" s="30">
        <f>VLOOKUP($B35,'[1]Tillförd energi'!$B$2:$AS$506,MATCH(Z$3,'[1]Tillförd energi'!$B$1:$AQ$1,0),FALSE)</f>
        <v>4.165</v>
      </c>
      <c r="AA35" s="30">
        <f>VLOOKUP($B35,'[1]Tillförd energi'!$B$2:$AS$506,MATCH(AA$3,'[1]Tillförd energi'!$B$1:$AQ$1,0),FALSE)</f>
        <v>6.6890000000000001</v>
      </c>
      <c r="AB35" s="30">
        <f>VLOOKUP($B35,'[1]Tillförd energi'!$B$2:$AS$506,MATCH(AB$3,'[1]Tillförd energi'!$B$1:$AQ$1,0),FALSE)</f>
        <v>1.6379999999999999</v>
      </c>
      <c r="AC35" s="30">
        <f>VLOOKUP($B35,'[1]Tillförd energi'!$B$2:$AS$506,MATCH(AC$3,'[1]Tillförd energi'!$B$1:$AQ$1,0),FALSE)</f>
        <v>117.526</v>
      </c>
      <c r="AD35" s="30">
        <f>VLOOKUP($B35,'[1]Tillförd energi'!$B$2:$AS$506,MATCH(AD$3,'[1]Tillförd energi'!$B$1:$AQ$1,0),FALSE)</f>
        <v>0</v>
      </c>
      <c r="AF35" s="30">
        <f>VLOOKUP($B35,'[1]Tillförd energi'!$B$2:$AS$506,MATCH(AF$3,'[1]Tillförd energi'!$B$1:$AQ$1,0),FALSE)</f>
        <v>6.4255599999999999</v>
      </c>
      <c r="AH35" s="30">
        <f>IFERROR(VLOOKUP(B35,[1]Miljö!$B$1:$S$476,9,FALSE)/1,0)</f>
        <v>0</v>
      </c>
      <c r="AJ35" s="35">
        <f>IFERROR(VLOOKUP($B35,[1]Miljö!$B$1:$S$500,MATCH("hjälpel exklusive kraftvärme (GWh)",[1]Miljö!$B$1:$V$1,0),FALSE)/1,"")</f>
        <v>2.8450000000000002</v>
      </c>
      <c r="AK35" s="35">
        <f t="shared" si="0"/>
        <v>2.8450000000000002</v>
      </c>
      <c r="AL35" s="35">
        <f>VLOOKUP($B35,'[1]Slutlig allokering'!$B$2:$AL$462,MATCH("Hjälpel kraftvärme",'[1]Slutlig allokering'!$B$2:$AL$2,0),FALSE)</f>
        <v>3.5805600000000002</v>
      </c>
      <c r="AN35" s="30">
        <f t="shared" si="1"/>
        <v>456.98638000000005</v>
      </c>
      <c r="AO35" s="30">
        <f t="shared" si="2"/>
        <v>456.98638000000005</v>
      </c>
      <c r="AP35" s="30">
        <f>IF(ISERROR(1/VLOOKUP($B35,[1]Leveranser!$B$1:$S$500,MATCH("såld värme (gwh)",[1]Leveranser!$B$1:$S$1,0),FALSE)),"",VLOOKUP($B35,[1]Leveranser!$B$1:$S$500,MATCH("såld värme (gwh)",[1]Leveranser!$B$1:$S$1,0),FALSE))</f>
        <v>370.77</v>
      </c>
      <c r="AQ35" s="30">
        <f>VLOOKUP($B35,[1]Leveranser!$B$1:$Y$500,MATCH("Totalt såld fjärrvärme till andra fjärrvärmeföretag",[1]Leveranser!$B$1:$AA$1,0),FALSE)</f>
        <v>0</v>
      </c>
      <c r="AR35" s="30">
        <f>IF(ISERROR(1/VLOOKUP($B35,[1]Miljö!$B$1:$S$500,MATCH("Såld mängd produktionsspecifik fjärrvärme (GWh)",[1]Miljö!$B$1:$R$1,0),FALSE)),0,VLOOKUP($B35,[1]Miljö!$B$1:$S$500,MATCH("Såld mängd produktionsspecifik fjärrvärme (GWh)",[1]Miljö!$B$1:$R$1,0),FALSE))</f>
        <v>0</v>
      </c>
      <c r="AS35" s="36">
        <f t="shared" si="3"/>
        <v>0.8113370906152606</v>
      </c>
      <c r="AU35" s="30" t="str">
        <f>VLOOKUP($B35,'[1]Miljövärden urval för publ'!$B$2:$I$486,7,FALSE)</f>
        <v>Ja</v>
      </c>
    </row>
    <row r="36" spans="1:47" ht="15">
      <c r="A36" t="s">
        <v>115</v>
      </c>
      <c r="B36" t="s">
        <v>116</v>
      </c>
      <c r="C36" s="30">
        <f>VLOOKUP($B36,'[1]Tillförd energi'!$B$2:$AS$506,MATCH(C$3,'[1]Tillförd energi'!$B$1:$AQ$1,0),FALSE)</f>
        <v>0</v>
      </c>
      <c r="D36" s="30">
        <f>VLOOKUP($B36,'[1]Tillförd energi'!$B$2:$AS$506,MATCH(D$3,'[1]Tillförd energi'!$B$1:$AQ$1,0),FALSE)</f>
        <v>0.65400000000000003</v>
      </c>
      <c r="E36" s="30">
        <f>VLOOKUP($B36,'[1]Tillförd energi'!$B$2:$AS$506,MATCH(E$3,'[1]Tillförd energi'!$B$1:$AQ$1,0),FALSE)</f>
        <v>20.020399999999999</v>
      </c>
      <c r="F36" s="30">
        <f>VLOOKUP($B36,'[1]Tillförd energi'!$B$2:$AS$506,MATCH(F$3,'[1]Tillförd energi'!$B$1:$AQ$1,0),FALSE)</f>
        <v>0</v>
      </c>
      <c r="G36" s="30">
        <f>VLOOKUP($B36,'[1]Tillförd energi'!$B$2:$AS$506,MATCH(G$3,'[1]Tillförd energi'!$B$1:$AQ$1,0),FALSE)</f>
        <v>0</v>
      </c>
      <c r="H36" s="30">
        <f>VLOOKUP($B36,'[1]Tillförd energi'!$B$2:$AS$506,MATCH(H$3,'[1]Tillförd energi'!$B$1:$AQ$1,0),FALSE)</f>
        <v>12.481999999999999</v>
      </c>
      <c r="I36" s="30">
        <f>VLOOKUP($B36,'[1]Tillförd energi'!$B$2:$AS$506,MATCH(I$3,'[1]Tillförd energi'!$B$1:$AQ$1,0),FALSE)</f>
        <v>204.99199999999999</v>
      </c>
      <c r="J36" s="30">
        <f>VLOOKUP($B36,'[1]Tillförd energi'!$B$2:$AS$506,MATCH(J$3,'[1]Tillförd energi'!$B$1:$AQ$1,0),FALSE)</f>
        <v>0</v>
      </c>
      <c r="K36" s="30">
        <f>VLOOKUP($B36,'[1]Tillförd energi'!$B$2:$AS$506,MATCH(K$3,'[1]Tillförd energi'!$B$1:$AQ$1,0),FALSE)</f>
        <v>0</v>
      </c>
      <c r="L36" s="30">
        <f>VLOOKUP($B36,'[1]Tillförd energi'!$B$2:$AS$506,MATCH(L$3,'[1]Tillförd energi'!$B$1:$AQ$1,0),FALSE)</f>
        <v>24.2529</v>
      </c>
      <c r="M36" s="30">
        <f>VLOOKUP($B36,'[1]Tillförd energi'!$B$2:$AS$506,MATCH(M$3,'[1]Tillförd energi'!$B$1:$AQ$1,0),FALSE)</f>
        <v>274.07100000000003</v>
      </c>
      <c r="N36" s="30">
        <f>VLOOKUP($B36,'[1]Tillförd energi'!$B$2:$AS$506,MATCH(N$3,'[1]Tillförd energi'!$B$1:$AQ$1,0),FALSE)</f>
        <v>0</v>
      </c>
      <c r="O36" s="30">
        <f>VLOOKUP($B36,'[1]Tillförd energi'!$B$2:$AS$506,MATCH(O$3,'[1]Tillförd energi'!$B$1:$AQ$1,0),FALSE)</f>
        <v>39.862499999999997</v>
      </c>
      <c r="P36" s="30">
        <f>VLOOKUP($B36,'[1]Tillförd energi'!$B$2:$AS$506,MATCH(P$3,'[1]Tillförd energi'!$B$1:$AQ$1,0),FALSE)</f>
        <v>0</v>
      </c>
      <c r="Q36" s="30">
        <f>VLOOKUP($B36,'[1]Tillförd energi'!$B$2:$AS$506,MATCH(Q$3,'[1]Tillförd energi'!$B$1:$AQ$1,0),FALSE)</f>
        <v>0</v>
      </c>
      <c r="R36" s="30">
        <f>VLOOKUP($B36,'[1]Tillförd energi'!$B$2:$AS$506,MATCH(R$3,'[1]Tillförd energi'!$B$1:$AQ$1,0),FALSE)</f>
        <v>0</v>
      </c>
      <c r="S36" s="30">
        <f>VLOOKUP($B36,'[1]Tillförd energi'!$B$2:$AS$506,MATCH(S$3,'[1]Tillförd energi'!$B$1:$AQ$1,0),FALSE)</f>
        <v>0</v>
      </c>
      <c r="T36" s="30">
        <f>VLOOKUP($B36,'[1]Tillförd energi'!$B$2:$AS$506,MATCH(T$3,'[1]Tillförd energi'!$B$1:$AQ$1,0),FALSE)</f>
        <v>0</v>
      </c>
      <c r="U36" s="30">
        <f>VLOOKUP($B36,'[1]Tillförd energi'!$B$2:$AS$506,MATCH(U$3,'[1]Tillförd energi'!$B$1:$AQ$1,0),FALSE)</f>
        <v>0</v>
      </c>
      <c r="V36" s="30">
        <f>VLOOKUP($B36,'[1]Tillförd energi'!$B$2:$AS$506,MATCH(V$3,'[1]Tillförd energi'!$B$1:$AQ$1,0),FALSE)</f>
        <v>44.085000000000001</v>
      </c>
      <c r="W36" s="30">
        <f>VLOOKUP($B36,'[1]Tillförd energi'!$B$2:$AS$506,MATCH(W$3,'[1]Tillförd energi'!$B$1:$AQ$1,0),FALSE)</f>
        <v>0</v>
      </c>
      <c r="X36" s="30">
        <f>VLOOKUP($B36,'[1]Tillförd energi'!$B$2:$AS$506,MATCH(X$3,'[1]Tillförd energi'!$B$1:$AQ$1,0),FALSE)</f>
        <v>0</v>
      </c>
      <c r="Y36" s="30">
        <f>VLOOKUP($B36,'[1]Tillförd energi'!$B$2:$AS$506,MATCH(Y$3,'[1]Tillförd energi'!$B$1:$AQ$1,0),FALSE)</f>
        <v>13.28</v>
      </c>
      <c r="Z36" s="30">
        <f>VLOOKUP($B36,'[1]Tillförd energi'!$B$2:$AS$506,MATCH(Z$3,'[1]Tillförd energi'!$B$1:$AQ$1,0),FALSE)</f>
        <v>6.39</v>
      </c>
      <c r="AA36" s="30">
        <f>VLOOKUP($B36,'[1]Tillförd energi'!$B$2:$AS$506,MATCH(AA$3,'[1]Tillförd energi'!$B$1:$AQ$1,0),FALSE)</f>
        <v>12.08</v>
      </c>
      <c r="AB36" s="30">
        <f>VLOOKUP($B36,'[1]Tillförd energi'!$B$2:$AS$506,MATCH(AB$3,'[1]Tillförd energi'!$B$1:$AQ$1,0),FALSE)</f>
        <v>0</v>
      </c>
      <c r="AC36" s="30">
        <f>VLOOKUP($B36,'[1]Tillförd energi'!$B$2:$AS$506,MATCH(AC$3,'[1]Tillförd energi'!$B$1:$AQ$1,0),FALSE)</f>
        <v>0</v>
      </c>
      <c r="AD36" s="30">
        <f>VLOOKUP($B36,'[1]Tillförd energi'!$B$2:$AS$506,MATCH(AD$3,'[1]Tillförd energi'!$B$1:$AQ$1,0),FALSE)</f>
        <v>0</v>
      </c>
      <c r="AF36" s="30">
        <f>VLOOKUP($B36,'[1]Tillförd energi'!$B$2:$AS$506,MATCH(AF$3,'[1]Tillförd energi'!$B$1:$AQ$1,0),FALSE)</f>
        <v>20.921700000000001</v>
      </c>
      <c r="AH36" s="30">
        <f>IFERROR(VLOOKUP(B36,[1]Miljö!$B$1:$S$476,9,FALSE)/1,0)</f>
        <v>0</v>
      </c>
      <c r="AJ36" s="35">
        <f>IFERROR(VLOOKUP($B36,[1]Miljö!$B$1:$S$500,MATCH("hjälpel exklusive kraftvärme (GWh)",[1]Miljö!$B$1:$V$1,0),FALSE)/1,"")</f>
        <v>0.62</v>
      </c>
      <c r="AK36" s="35">
        <f t="shared" si="0"/>
        <v>0.62</v>
      </c>
      <c r="AL36" s="35">
        <f>VLOOKUP($B36,'[1]Slutlig allokering'!$B$2:$AL$462,MATCH("Hjälpel kraftvärme",'[1]Slutlig allokering'!$B$2:$AL$2,0),FALSE)</f>
        <v>20.3017</v>
      </c>
      <c r="AN36" s="30">
        <f t="shared" si="1"/>
        <v>673.0915</v>
      </c>
      <c r="AO36" s="30">
        <f t="shared" si="2"/>
        <v>673.0915</v>
      </c>
      <c r="AP36" s="30">
        <f>IF(ISERROR(1/VLOOKUP($B36,[1]Leveranser!$B$1:$S$500,MATCH("såld värme (gwh)",[1]Leveranser!$B$1:$S$1,0),FALSE)),"",VLOOKUP($B36,[1]Leveranser!$B$1:$S$500,MATCH("såld värme (gwh)",[1]Leveranser!$B$1:$S$1,0),FALSE))</f>
        <v>628.78800000000001</v>
      </c>
      <c r="AQ36" s="30">
        <f>VLOOKUP($B36,[1]Leveranser!$B$1:$Y$500,MATCH("Totalt såld fjärrvärme till andra fjärrvärmeföretag",[1]Leveranser!$B$1:$AA$1,0),FALSE)</f>
        <v>0</v>
      </c>
      <c r="AR36" s="30">
        <f>IF(ISERROR(1/VLOOKUP($B36,[1]Miljö!$B$1:$S$500,MATCH("Såld mängd produktionsspecifik fjärrvärme (GWh)",[1]Miljö!$B$1:$R$1,0),FALSE)),0,VLOOKUP($B36,[1]Miljö!$B$1:$S$500,MATCH("Såld mängd produktionsspecifik fjärrvärme (GWh)",[1]Miljö!$B$1:$R$1,0),FALSE))</f>
        <v>0</v>
      </c>
      <c r="AS36" s="36">
        <f t="shared" si="3"/>
        <v>0.93417908263586746</v>
      </c>
      <c r="AU36" s="30" t="str">
        <f>VLOOKUP($B36,'[1]Miljövärden urval för publ'!$B$2:$I$486,7,FALSE)</f>
        <v>Ja</v>
      </c>
    </row>
    <row r="37" spans="1:47" ht="15">
      <c r="A37" t="s">
        <v>138</v>
      </c>
      <c r="B37" t="s">
        <v>141</v>
      </c>
      <c r="C37" s="30">
        <f>VLOOKUP($B37,'[1]Tillförd energi'!$B$2:$AS$506,MATCH(C$3,'[1]Tillförd energi'!$B$1:$AQ$1,0),FALSE)</f>
        <v>0</v>
      </c>
      <c r="D37" s="30">
        <f>VLOOKUP($B37,'[1]Tillförd energi'!$B$2:$AS$506,MATCH(D$3,'[1]Tillförd energi'!$B$1:$AQ$1,0),FALSE)</f>
        <v>0.221</v>
      </c>
      <c r="E37" s="30">
        <f>VLOOKUP($B37,'[1]Tillförd energi'!$B$2:$AS$506,MATCH(E$3,'[1]Tillförd energi'!$B$1:$AQ$1,0),FALSE)</f>
        <v>0</v>
      </c>
      <c r="F37" s="30">
        <f>VLOOKUP($B37,'[1]Tillförd energi'!$B$2:$AS$506,MATCH(F$3,'[1]Tillförd energi'!$B$1:$AQ$1,0),FALSE)</f>
        <v>0</v>
      </c>
      <c r="G37" s="30">
        <f>VLOOKUP($B37,'[1]Tillförd energi'!$B$2:$AS$506,MATCH(G$3,'[1]Tillförd energi'!$B$1:$AQ$1,0),FALSE)</f>
        <v>0</v>
      </c>
      <c r="H37" s="30">
        <f>VLOOKUP($B37,'[1]Tillförd energi'!$B$2:$AS$506,MATCH(H$3,'[1]Tillförd energi'!$B$1:$AQ$1,0),FALSE)</f>
        <v>0</v>
      </c>
      <c r="I37" s="30">
        <f>VLOOKUP($B37,'[1]Tillförd energi'!$B$2:$AS$506,MATCH(I$3,'[1]Tillförd energi'!$B$1:$AQ$1,0),FALSE)</f>
        <v>0</v>
      </c>
      <c r="J37" s="30">
        <f>VLOOKUP($B37,'[1]Tillförd energi'!$B$2:$AS$506,MATCH(J$3,'[1]Tillförd energi'!$B$1:$AQ$1,0),FALSE)</f>
        <v>0</v>
      </c>
      <c r="K37" s="30">
        <f>VLOOKUP($B37,'[1]Tillförd energi'!$B$2:$AS$506,MATCH(K$3,'[1]Tillförd energi'!$B$1:$AQ$1,0),FALSE)</f>
        <v>0</v>
      </c>
      <c r="L37" s="30">
        <f>VLOOKUP($B37,'[1]Tillförd energi'!$B$2:$AS$506,MATCH(L$3,'[1]Tillförd energi'!$B$1:$AQ$1,0),FALSE)</f>
        <v>38.200000000000003</v>
      </c>
      <c r="M37" s="30">
        <f>VLOOKUP($B37,'[1]Tillförd energi'!$B$2:$AS$506,MATCH(M$3,'[1]Tillförd energi'!$B$1:$AQ$1,0),FALSE)</f>
        <v>0</v>
      </c>
      <c r="N37" s="30">
        <f>VLOOKUP($B37,'[1]Tillförd energi'!$B$2:$AS$506,MATCH(N$3,'[1]Tillförd energi'!$B$1:$AQ$1,0),FALSE)</f>
        <v>5.0999999999999996</v>
      </c>
      <c r="O37" s="30">
        <f>VLOOKUP($B37,'[1]Tillförd energi'!$B$2:$AS$506,MATCH(O$3,'[1]Tillförd energi'!$B$1:$AQ$1,0),FALSE)</f>
        <v>11.6</v>
      </c>
      <c r="P37" s="30">
        <f>VLOOKUP($B37,'[1]Tillförd energi'!$B$2:$AS$506,MATCH(P$3,'[1]Tillförd energi'!$B$1:$AQ$1,0),FALSE)</f>
        <v>0</v>
      </c>
      <c r="Q37" s="30">
        <f>VLOOKUP($B37,'[1]Tillförd energi'!$B$2:$AS$506,MATCH(Q$3,'[1]Tillförd energi'!$B$1:$AQ$1,0),FALSE)</f>
        <v>0</v>
      </c>
      <c r="R37" s="30">
        <f>VLOOKUP($B37,'[1]Tillförd energi'!$B$2:$AS$506,MATCH(R$3,'[1]Tillförd energi'!$B$1:$AQ$1,0),FALSE)</f>
        <v>0</v>
      </c>
      <c r="S37" s="30">
        <f>VLOOKUP($B37,'[1]Tillförd energi'!$B$2:$AS$506,MATCH(S$3,'[1]Tillförd energi'!$B$1:$AQ$1,0),FALSE)</f>
        <v>0</v>
      </c>
      <c r="T37" s="30">
        <f>VLOOKUP($B37,'[1]Tillförd energi'!$B$2:$AS$506,MATCH(T$3,'[1]Tillförd energi'!$B$1:$AQ$1,0),FALSE)</f>
        <v>0</v>
      </c>
      <c r="U37" s="30">
        <f>VLOOKUP($B37,'[1]Tillförd energi'!$B$2:$AS$506,MATCH(U$3,'[1]Tillförd energi'!$B$1:$AQ$1,0),FALSE)</f>
        <v>0</v>
      </c>
      <c r="V37" s="30">
        <f>VLOOKUP($B37,'[1]Tillförd energi'!$B$2:$AS$506,MATCH(V$3,'[1]Tillförd energi'!$B$1:$AQ$1,0),FALSE)</f>
        <v>0</v>
      </c>
      <c r="W37" s="30">
        <f>VLOOKUP($B37,'[1]Tillförd energi'!$B$2:$AS$506,MATCH(W$3,'[1]Tillförd energi'!$B$1:$AQ$1,0),FALSE)</f>
        <v>0</v>
      </c>
      <c r="X37" s="30">
        <f>VLOOKUP($B37,'[1]Tillförd energi'!$B$2:$AS$506,MATCH(X$3,'[1]Tillförd energi'!$B$1:$AQ$1,0),FALSE)</f>
        <v>0</v>
      </c>
      <c r="Y37" s="30">
        <f>VLOOKUP($B37,'[1]Tillförd energi'!$B$2:$AS$506,MATCH(Y$3,'[1]Tillförd energi'!$B$1:$AQ$1,0),FALSE)</f>
        <v>0</v>
      </c>
      <c r="Z37" s="30">
        <f>VLOOKUP($B37,'[1]Tillförd energi'!$B$2:$AS$506,MATCH(Z$3,'[1]Tillförd energi'!$B$1:$AQ$1,0),FALSE)</f>
        <v>0</v>
      </c>
      <c r="AA37" s="30">
        <f>VLOOKUP($B37,'[1]Tillförd energi'!$B$2:$AS$506,MATCH(AA$3,'[1]Tillförd energi'!$B$1:$AQ$1,0),FALSE)</f>
        <v>0</v>
      </c>
      <c r="AB37" s="30">
        <f>VLOOKUP($B37,'[1]Tillförd energi'!$B$2:$AS$506,MATCH(AB$3,'[1]Tillförd energi'!$B$1:$AQ$1,0),FALSE)</f>
        <v>0</v>
      </c>
      <c r="AC37" s="30">
        <f>VLOOKUP($B37,'[1]Tillförd energi'!$B$2:$AS$506,MATCH(AC$3,'[1]Tillförd energi'!$B$1:$AQ$1,0),FALSE)</f>
        <v>0</v>
      </c>
      <c r="AD37" s="30">
        <f>VLOOKUP($B37,'[1]Tillförd energi'!$B$2:$AS$506,MATCH(AD$3,'[1]Tillförd energi'!$B$1:$AQ$1,0),FALSE)</f>
        <v>0</v>
      </c>
      <c r="AF37" s="30">
        <f>VLOOKUP($B37,'[1]Tillförd energi'!$B$2:$AS$506,MATCH(AF$3,'[1]Tillförd energi'!$B$1:$AQ$1,0),FALSE)</f>
        <v>1</v>
      </c>
      <c r="AH37" s="30">
        <f>IFERROR(VLOOKUP(B37,[1]Miljö!$B$1:$S$476,9,FALSE)/1,0)</f>
        <v>0</v>
      </c>
      <c r="AJ37" s="35">
        <f>IFERROR(VLOOKUP($B37,[1]Miljö!$B$1:$S$500,MATCH("hjälpel exklusive kraftvärme (GWh)",[1]Miljö!$B$1:$V$1,0),FALSE)/1,"")</f>
        <v>1</v>
      </c>
      <c r="AK37" s="35">
        <f t="shared" si="0"/>
        <v>1</v>
      </c>
      <c r="AL37" s="35">
        <f>VLOOKUP($B37,'[1]Slutlig allokering'!$B$2:$AL$462,MATCH("Hjälpel kraftvärme",'[1]Slutlig allokering'!$B$2:$AL$2,0),FALSE)</f>
        <v>0</v>
      </c>
      <c r="AN37" s="30">
        <f t="shared" si="1"/>
        <v>56.121000000000002</v>
      </c>
      <c r="AO37" s="30">
        <f t="shared" si="2"/>
        <v>56.121000000000002</v>
      </c>
      <c r="AP37" s="30">
        <f>IF(ISERROR(1/VLOOKUP($B37,[1]Leveranser!$B$1:$S$500,MATCH("såld värme (gwh)",[1]Leveranser!$B$1:$S$1,0),FALSE)),"",VLOOKUP($B37,[1]Leveranser!$B$1:$S$500,MATCH("såld värme (gwh)",[1]Leveranser!$B$1:$S$1,0),FALSE))</f>
        <v>44.95</v>
      </c>
      <c r="AQ37" s="30">
        <f>VLOOKUP($B37,[1]Leveranser!$B$1:$Y$500,MATCH("Totalt såld fjärrvärme till andra fjärrvärmeföretag",[1]Leveranser!$B$1:$AA$1,0),FALSE)</f>
        <v>0</v>
      </c>
      <c r="AR37" s="30">
        <f>IF(ISERROR(1/VLOOKUP($B37,[1]Miljö!$B$1:$S$500,MATCH("Såld mängd produktionsspecifik fjärrvärme (GWh)",[1]Miljö!$B$1:$R$1,0),FALSE)),0,VLOOKUP($B37,[1]Miljö!$B$1:$S$500,MATCH("Såld mängd produktionsspecifik fjärrvärme (GWh)",[1]Miljö!$B$1:$R$1,0),FALSE))</f>
        <v>0</v>
      </c>
      <c r="AS37" s="36">
        <f t="shared" si="3"/>
        <v>0.80094795174711786</v>
      </c>
      <c r="AU37" s="30" t="str">
        <f>VLOOKUP($B37,'[1]Miljövärden urval för publ'!$B$2:$I$486,7,FALSE)</f>
        <v>Ja</v>
      </c>
    </row>
    <row r="38" spans="1:47" ht="15">
      <c r="A38" t="s">
        <v>644</v>
      </c>
      <c r="B38" t="s">
        <v>645</v>
      </c>
      <c r="C38" s="30">
        <f>VLOOKUP($B38,'[1]Tillförd energi'!$B$2:$AS$506,MATCH(C$3,'[1]Tillförd energi'!$B$1:$AQ$1,0),FALSE)</f>
        <v>0</v>
      </c>
      <c r="D38" s="30">
        <f>VLOOKUP($B38,'[1]Tillförd energi'!$B$2:$AS$506,MATCH(D$3,'[1]Tillförd energi'!$B$1:$AQ$1,0),FALSE)</f>
        <v>1.536</v>
      </c>
      <c r="E38" s="30">
        <f>VLOOKUP($B38,'[1]Tillförd energi'!$B$2:$AS$506,MATCH(E$3,'[1]Tillförd energi'!$B$1:$AQ$1,0),FALSE)</f>
        <v>0</v>
      </c>
      <c r="F38" s="30">
        <f>VLOOKUP($B38,'[1]Tillförd energi'!$B$2:$AS$506,MATCH(F$3,'[1]Tillförd energi'!$B$1:$AQ$1,0),FALSE)</f>
        <v>0</v>
      </c>
      <c r="G38" s="30">
        <f>VLOOKUP($B38,'[1]Tillförd energi'!$B$2:$AS$506,MATCH(G$3,'[1]Tillförd energi'!$B$1:$AQ$1,0),FALSE)</f>
        <v>0</v>
      </c>
      <c r="H38" s="30">
        <f>VLOOKUP($B38,'[1]Tillförd energi'!$B$2:$AS$506,MATCH(H$3,'[1]Tillförd energi'!$B$1:$AQ$1,0),FALSE)</f>
        <v>0</v>
      </c>
      <c r="I38" s="30">
        <f>VLOOKUP($B38,'[1]Tillförd energi'!$B$2:$AS$506,MATCH(I$3,'[1]Tillförd energi'!$B$1:$AQ$1,0),FALSE)</f>
        <v>0</v>
      </c>
      <c r="J38" s="30">
        <f>VLOOKUP($B38,'[1]Tillförd energi'!$B$2:$AS$506,MATCH(J$3,'[1]Tillförd energi'!$B$1:$AQ$1,0),FALSE)</f>
        <v>0</v>
      </c>
      <c r="K38" s="30">
        <f>VLOOKUP($B38,'[1]Tillförd energi'!$B$2:$AS$506,MATCH(K$3,'[1]Tillförd energi'!$B$1:$AQ$1,0),FALSE)</f>
        <v>0</v>
      </c>
      <c r="L38" s="30">
        <f>VLOOKUP($B38,'[1]Tillförd energi'!$B$2:$AS$506,MATCH(L$3,'[1]Tillförd energi'!$B$1:$AQ$1,0),FALSE)</f>
        <v>0</v>
      </c>
      <c r="M38" s="30">
        <f>VLOOKUP($B38,'[1]Tillförd energi'!$B$2:$AS$506,MATCH(M$3,'[1]Tillförd energi'!$B$1:$AQ$1,0),FALSE)</f>
        <v>0</v>
      </c>
      <c r="N38" s="30">
        <f>VLOOKUP($B38,'[1]Tillförd energi'!$B$2:$AS$506,MATCH(N$3,'[1]Tillförd energi'!$B$1:$AQ$1,0),FALSE)</f>
        <v>0</v>
      </c>
      <c r="O38" s="30">
        <f>VLOOKUP($B38,'[1]Tillförd energi'!$B$2:$AS$506,MATCH(O$3,'[1]Tillförd energi'!$B$1:$AQ$1,0),FALSE)</f>
        <v>21.396999999999998</v>
      </c>
      <c r="P38" s="30">
        <f>VLOOKUP($B38,'[1]Tillförd energi'!$B$2:$AS$506,MATCH(P$3,'[1]Tillförd energi'!$B$1:$AQ$1,0),FALSE)</f>
        <v>0</v>
      </c>
      <c r="Q38" s="30">
        <f>VLOOKUP($B38,'[1]Tillförd energi'!$B$2:$AS$506,MATCH(Q$3,'[1]Tillförd energi'!$B$1:$AQ$1,0),FALSE)</f>
        <v>4.5549999999999997</v>
      </c>
      <c r="R38" s="30">
        <f>VLOOKUP($B38,'[1]Tillförd energi'!$B$2:$AS$506,MATCH(R$3,'[1]Tillförd energi'!$B$1:$AQ$1,0),FALSE)</f>
        <v>0</v>
      </c>
      <c r="S38" s="30">
        <f>VLOOKUP($B38,'[1]Tillförd energi'!$B$2:$AS$506,MATCH(S$3,'[1]Tillförd energi'!$B$1:$AQ$1,0),FALSE)</f>
        <v>0</v>
      </c>
      <c r="T38" s="30">
        <f>VLOOKUP($B38,'[1]Tillförd energi'!$B$2:$AS$506,MATCH(T$3,'[1]Tillförd energi'!$B$1:$AQ$1,0),FALSE)</f>
        <v>0</v>
      </c>
      <c r="U38" s="30">
        <f>VLOOKUP($B38,'[1]Tillförd energi'!$B$2:$AS$506,MATCH(U$3,'[1]Tillförd energi'!$B$1:$AQ$1,0),FALSE)</f>
        <v>0</v>
      </c>
      <c r="V38" s="30">
        <f>VLOOKUP($B38,'[1]Tillförd energi'!$B$2:$AS$506,MATCH(V$3,'[1]Tillförd energi'!$B$1:$AQ$1,0),FALSE)</f>
        <v>0</v>
      </c>
      <c r="W38" s="30">
        <f>VLOOKUP($B38,'[1]Tillförd energi'!$B$2:$AS$506,MATCH(W$3,'[1]Tillförd energi'!$B$1:$AQ$1,0),FALSE)</f>
        <v>0</v>
      </c>
      <c r="X38" s="30">
        <f>VLOOKUP($B38,'[1]Tillförd energi'!$B$2:$AS$506,MATCH(X$3,'[1]Tillförd energi'!$B$1:$AQ$1,0),FALSE)</f>
        <v>0</v>
      </c>
      <c r="Y38" s="30">
        <f>VLOOKUP($B38,'[1]Tillförd energi'!$B$2:$AS$506,MATCH(Y$3,'[1]Tillförd energi'!$B$1:$AQ$1,0),FALSE)</f>
        <v>0</v>
      </c>
      <c r="Z38" s="30">
        <f>VLOOKUP($B38,'[1]Tillförd energi'!$B$2:$AS$506,MATCH(Z$3,'[1]Tillförd energi'!$B$1:$AQ$1,0),FALSE)</f>
        <v>0</v>
      </c>
      <c r="AA38" s="30">
        <f>VLOOKUP($B38,'[1]Tillförd energi'!$B$2:$AS$506,MATCH(AA$3,'[1]Tillförd energi'!$B$1:$AQ$1,0),FALSE)</f>
        <v>0</v>
      </c>
      <c r="AB38" s="30">
        <f>VLOOKUP($B38,'[1]Tillförd energi'!$B$2:$AS$506,MATCH(AB$3,'[1]Tillförd energi'!$B$1:$AQ$1,0),FALSE)</f>
        <v>0</v>
      </c>
      <c r="AC38" s="30">
        <f>VLOOKUP($B38,'[1]Tillförd energi'!$B$2:$AS$506,MATCH(AC$3,'[1]Tillförd energi'!$B$1:$AQ$1,0),FALSE)</f>
        <v>0</v>
      </c>
      <c r="AD38" s="30">
        <f>VLOOKUP($B38,'[1]Tillförd energi'!$B$2:$AS$506,MATCH(AD$3,'[1]Tillförd energi'!$B$1:$AQ$1,0),FALSE)</f>
        <v>0</v>
      </c>
      <c r="AF38" s="30">
        <f>VLOOKUP($B38,'[1]Tillförd energi'!$B$2:$AS$506,MATCH(AF$3,'[1]Tillförd energi'!$B$1:$AQ$1,0),FALSE)</f>
        <v>0.56000000000000005</v>
      </c>
      <c r="AH38" s="30">
        <f>IFERROR(VLOOKUP(B38,[1]Miljö!$B$1:$S$476,9,FALSE)/1,0)</f>
        <v>0</v>
      </c>
      <c r="AJ38" s="35">
        <f>IFERROR(VLOOKUP($B38,[1]Miljö!$B$1:$S$500,MATCH("hjälpel exklusive kraftvärme (GWh)",[1]Miljö!$B$1:$V$1,0),FALSE)/1,"")</f>
        <v>0.56000000000000005</v>
      </c>
      <c r="AK38" s="35">
        <f t="shared" si="0"/>
        <v>0.56000000000000005</v>
      </c>
      <c r="AL38" s="35">
        <f>VLOOKUP($B38,'[1]Slutlig allokering'!$B$2:$AL$462,MATCH("Hjälpel kraftvärme",'[1]Slutlig allokering'!$B$2:$AL$2,0),FALSE)</f>
        <v>0</v>
      </c>
      <c r="AN38" s="30">
        <f t="shared" si="1"/>
        <v>28.047999999999998</v>
      </c>
      <c r="AO38" s="30">
        <f t="shared" si="2"/>
        <v>28.047999999999998</v>
      </c>
      <c r="AP38" s="30">
        <f>IF(ISERROR(1/VLOOKUP($B38,[1]Leveranser!$B$1:$S$500,MATCH("såld värme (gwh)",[1]Leveranser!$B$1:$S$1,0),FALSE)),"",VLOOKUP($B38,[1]Leveranser!$B$1:$S$500,MATCH("såld värme (gwh)",[1]Leveranser!$B$1:$S$1,0),FALSE))</f>
        <v>21.873999999999999</v>
      </c>
      <c r="AQ38" s="30">
        <f>VLOOKUP($B38,[1]Leveranser!$B$1:$Y$500,MATCH("Totalt såld fjärrvärme till andra fjärrvärmeföretag",[1]Leveranser!$B$1:$AA$1,0),FALSE)</f>
        <v>0</v>
      </c>
      <c r="AR38" s="30">
        <f>IF(ISERROR(1/VLOOKUP($B38,[1]Miljö!$B$1:$S$500,MATCH("Såld mängd produktionsspecifik fjärrvärme (GWh)",[1]Miljö!$B$1:$R$1,0),FALSE)),0,VLOOKUP($B38,[1]Miljö!$B$1:$S$500,MATCH("Såld mängd produktionsspecifik fjärrvärme (GWh)",[1]Miljö!$B$1:$R$1,0),FALSE))</f>
        <v>0</v>
      </c>
      <c r="AS38" s="36">
        <f t="shared" si="3"/>
        <v>0.77987735310895612</v>
      </c>
      <c r="AU38" s="30" t="str">
        <f>VLOOKUP($B38,'[1]Miljövärden urval för publ'!$B$2:$I$486,7,FALSE)</f>
        <v>Ja</v>
      </c>
    </row>
    <row r="39" spans="1:47" ht="15">
      <c r="A39" t="s">
        <v>666</v>
      </c>
      <c r="B39" t="s">
        <v>668</v>
      </c>
      <c r="C39" s="30">
        <f>VLOOKUP($B39,'[1]Tillförd energi'!$B$2:$AS$506,MATCH(C$3,'[1]Tillförd energi'!$B$1:$AQ$1,0),FALSE)</f>
        <v>0</v>
      </c>
      <c r="D39" s="30">
        <f>VLOOKUP($B39,'[1]Tillförd energi'!$B$2:$AS$506,MATCH(D$3,'[1]Tillförd energi'!$B$1:$AQ$1,0),FALSE)</f>
        <v>0.10138999999999999</v>
      </c>
      <c r="E39" s="30">
        <f>VLOOKUP($B39,'[1]Tillförd energi'!$B$2:$AS$506,MATCH(E$3,'[1]Tillförd energi'!$B$1:$AQ$1,0),FALSE)</f>
        <v>0</v>
      </c>
      <c r="F39" s="30">
        <f>VLOOKUP($B39,'[1]Tillförd energi'!$B$2:$AS$506,MATCH(F$3,'[1]Tillförd energi'!$B$1:$AQ$1,0),FALSE)</f>
        <v>0</v>
      </c>
      <c r="G39" s="30">
        <f>VLOOKUP($B39,'[1]Tillförd energi'!$B$2:$AS$506,MATCH(G$3,'[1]Tillförd energi'!$B$1:$AQ$1,0),FALSE)</f>
        <v>0</v>
      </c>
      <c r="H39" s="30">
        <f>VLOOKUP($B39,'[1]Tillförd energi'!$B$2:$AS$506,MATCH(H$3,'[1]Tillförd energi'!$B$1:$AQ$1,0),FALSE)</f>
        <v>0</v>
      </c>
      <c r="I39" s="30">
        <f>VLOOKUP($B39,'[1]Tillförd energi'!$B$2:$AS$506,MATCH(I$3,'[1]Tillförd energi'!$B$1:$AQ$1,0),FALSE)</f>
        <v>0</v>
      </c>
      <c r="J39" s="30">
        <f>VLOOKUP($B39,'[1]Tillförd energi'!$B$2:$AS$506,MATCH(J$3,'[1]Tillförd energi'!$B$1:$AQ$1,0),FALSE)</f>
        <v>0</v>
      </c>
      <c r="K39" s="30">
        <f>VLOOKUP($B39,'[1]Tillförd energi'!$B$2:$AS$506,MATCH(K$3,'[1]Tillförd energi'!$B$1:$AQ$1,0),FALSE)</f>
        <v>0</v>
      </c>
      <c r="L39" s="30">
        <f>VLOOKUP($B39,'[1]Tillförd energi'!$B$2:$AS$506,MATCH(L$3,'[1]Tillförd energi'!$B$1:$AQ$1,0),FALSE)</f>
        <v>0</v>
      </c>
      <c r="M39" s="30">
        <f>VLOOKUP($B39,'[1]Tillförd energi'!$B$2:$AS$506,MATCH(M$3,'[1]Tillförd energi'!$B$1:$AQ$1,0),FALSE)</f>
        <v>0</v>
      </c>
      <c r="N39" s="30">
        <f>VLOOKUP($B39,'[1]Tillförd energi'!$B$2:$AS$506,MATCH(N$3,'[1]Tillförd energi'!$B$1:$AQ$1,0),FALSE)</f>
        <v>0</v>
      </c>
      <c r="O39" s="30">
        <f>VLOOKUP($B39,'[1]Tillförd energi'!$B$2:$AS$506,MATCH(O$3,'[1]Tillförd energi'!$B$1:$AQ$1,0),FALSE)</f>
        <v>4.1795</v>
      </c>
      <c r="P39" s="30">
        <f>VLOOKUP($B39,'[1]Tillförd energi'!$B$2:$AS$506,MATCH(P$3,'[1]Tillförd energi'!$B$1:$AQ$1,0),FALSE)</f>
        <v>0</v>
      </c>
      <c r="Q39" s="30">
        <f>VLOOKUP($B39,'[1]Tillförd energi'!$B$2:$AS$506,MATCH(Q$3,'[1]Tillförd energi'!$B$1:$AQ$1,0),FALSE)</f>
        <v>0</v>
      </c>
      <c r="R39" s="30">
        <f>VLOOKUP($B39,'[1]Tillförd energi'!$B$2:$AS$506,MATCH(R$3,'[1]Tillförd energi'!$B$1:$AQ$1,0),FALSE)</f>
        <v>0</v>
      </c>
      <c r="S39" s="30">
        <f>VLOOKUP($B39,'[1]Tillförd energi'!$B$2:$AS$506,MATCH(S$3,'[1]Tillförd energi'!$B$1:$AQ$1,0),FALSE)</f>
        <v>0</v>
      </c>
      <c r="T39" s="30">
        <f>VLOOKUP($B39,'[1]Tillförd energi'!$B$2:$AS$506,MATCH(T$3,'[1]Tillförd energi'!$B$1:$AQ$1,0),FALSE)</f>
        <v>0</v>
      </c>
      <c r="U39" s="30">
        <f>VLOOKUP($B39,'[1]Tillförd energi'!$B$2:$AS$506,MATCH(U$3,'[1]Tillförd energi'!$B$1:$AQ$1,0),FALSE)</f>
        <v>0</v>
      </c>
      <c r="V39" s="30">
        <f>VLOOKUP($B39,'[1]Tillförd energi'!$B$2:$AS$506,MATCH(V$3,'[1]Tillförd energi'!$B$1:$AQ$1,0),FALSE)</f>
        <v>1.05206</v>
      </c>
      <c r="W39" s="30">
        <f>VLOOKUP($B39,'[1]Tillförd energi'!$B$2:$AS$506,MATCH(W$3,'[1]Tillförd energi'!$B$1:$AQ$1,0),FALSE)</f>
        <v>0</v>
      </c>
      <c r="X39" s="30">
        <f>VLOOKUP($B39,'[1]Tillförd energi'!$B$2:$AS$506,MATCH(X$3,'[1]Tillförd energi'!$B$1:$AQ$1,0),FALSE)</f>
        <v>0</v>
      </c>
      <c r="Y39" s="30">
        <f>VLOOKUP($B39,'[1]Tillförd energi'!$B$2:$AS$506,MATCH(Y$3,'[1]Tillförd energi'!$B$1:$AQ$1,0),FALSE)</f>
        <v>0.91974</v>
      </c>
      <c r="Z39" s="30">
        <f>VLOOKUP($B39,'[1]Tillförd energi'!$B$2:$AS$506,MATCH(Z$3,'[1]Tillförd energi'!$B$1:$AQ$1,0),FALSE)</f>
        <v>0.26443</v>
      </c>
      <c r="AA39" s="30">
        <f>VLOOKUP($B39,'[1]Tillförd energi'!$B$2:$AS$506,MATCH(AA$3,'[1]Tillförd energi'!$B$1:$AQ$1,0),FALSE)</f>
        <v>0.47647</v>
      </c>
      <c r="AB39" s="30">
        <f>VLOOKUP($B39,'[1]Tillförd energi'!$B$2:$AS$506,MATCH(AB$3,'[1]Tillförd energi'!$B$1:$AQ$1,0),FALSE)</f>
        <v>0</v>
      </c>
      <c r="AC39" s="30">
        <f>VLOOKUP($B39,'[1]Tillförd energi'!$B$2:$AS$506,MATCH(AC$3,'[1]Tillförd energi'!$B$1:$AQ$1,0),FALSE)</f>
        <v>0</v>
      </c>
      <c r="AD39" s="30">
        <f>VLOOKUP($B39,'[1]Tillförd energi'!$B$2:$AS$506,MATCH(AD$3,'[1]Tillförd energi'!$B$1:$AQ$1,0),FALSE)</f>
        <v>0</v>
      </c>
      <c r="AF39" s="30">
        <f>VLOOKUP($B39,'[1]Tillförd energi'!$B$2:$AS$506,MATCH(AF$3,'[1]Tillförd energi'!$B$1:$AQ$1,0),FALSE)</f>
        <v>0.1653</v>
      </c>
      <c r="AH39" s="30">
        <f>IFERROR(VLOOKUP(B39,[1]Miljö!$B$1:$S$476,9,FALSE)/1,0)</f>
        <v>0</v>
      </c>
      <c r="AJ39" s="35" t="str">
        <f>IFERROR(VLOOKUP($B39,[1]Miljö!$B$1:$S$500,MATCH("hjälpel exklusive kraftvärme (GWh)",[1]Miljö!$B$1:$V$1,0),FALSE)/1,"")</f>
        <v/>
      </c>
      <c r="AK39" s="35">
        <f t="shared" si="0"/>
        <v>0.16529999999999997</v>
      </c>
      <c r="AL39" s="35">
        <f>VLOOKUP($B39,'[1]Slutlig allokering'!$B$2:$AL$462,MATCH("Hjälpel kraftvärme",'[1]Slutlig allokering'!$B$2:$AL$2,0),FALSE)</f>
        <v>0</v>
      </c>
      <c r="AN39" s="30">
        <f t="shared" si="1"/>
        <v>7.1588900000000004</v>
      </c>
      <c r="AO39" s="30">
        <f t="shared" si="2"/>
        <v>7.1588900000000004</v>
      </c>
      <c r="AP39" s="30">
        <f>IF(ISERROR(1/VLOOKUP($B39,[1]Leveranser!$B$1:$S$500,MATCH("såld värme (gwh)",[1]Leveranser!$B$1:$S$1,0),FALSE)),"",VLOOKUP($B39,[1]Leveranser!$B$1:$S$500,MATCH("såld värme (gwh)",[1]Leveranser!$B$1:$S$1,0),FALSE))</f>
        <v>5.51</v>
      </c>
      <c r="AQ39" s="30">
        <f>VLOOKUP($B39,[1]Leveranser!$B$1:$Y$500,MATCH("Totalt såld fjärrvärme till andra fjärrvärmeföretag",[1]Leveranser!$B$1:$AA$1,0),FALSE)</f>
        <v>0</v>
      </c>
      <c r="AR39" s="30">
        <f>IF(ISERROR(1/VLOOKUP($B39,[1]Miljö!$B$1:$S$500,MATCH("Såld mängd produktionsspecifik fjärrvärme (GWh)",[1]Miljö!$B$1:$R$1,0),FALSE)),0,VLOOKUP($B39,[1]Miljö!$B$1:$S$500,MATCH("Såld mängd produktionsspecifik fjärrvärme (GWh)",[1]Miljö!$B$1:$R$1,0),FALSE))</f>
        <v>0</v>
      </c>
      <c r="AS39" s="36">
        <f t="shared" si="3"/>
        <v>0.76967239334589577</v>
      </c>
      <c r="AU39" s="30" t="str">
        <f>VLOOKUP($B39,'[1]Miljövärden urval för publ'!$B$2:$I$486,7,FALSE)</f>
        <v>Ja</v>
      </c>
    </row>
    <row r="40" spans="1:47" ht="15">
      <c r="A40" t="s">
        <v>138</v>
      </c>
      <c r="B40" t="s">
        <v>142</v>
      </c>
      <c r="C40" s="30">
        <f>VLOOKUP($B40,'[1]Tillförd energi'!$B$2:$AS$506,MATCH(C$3,'[1]Tillförd energi'!$B$1:$AQ$1,0),FALSE)</f>
        <v>0</v>
      </c>
      <c r="D40" s="30">
        <f>VLOOKUP($B40,'[1]Tillförd energi'!$B$2:$AS$506,MATCH(D$3,'[1]Tillförd energi'!$B$1:$AQ$1,0),FALSE)</f>
        <v>0</v>
      </c>
      <c r="E40" s="30">
        <f>VLOOKUP($B40,'[1]Tillförd energi'!$B$2:$AS$506,MATCH(E$3,'[1]Tillförd energi'!$B$1:$AQ$1,0),FALSE)</f>
        <v>0</v>
      </c>
      <c r="F40" s="30">
        <f>VLOOKUP($B40,'[1]Tillförd energi'!$B$2:$AS$506,MATCH(F$3,'[1]Tillförd energi'!$B$1:$AQ$1,0),FALSE)</f>
        <v>0</v>
      </c>
      <c r="G40" s="30">
        <f>VLOOKUP($B40,'[1]Tillförd energi'!$B$2:$AS$506,MATCH(G$3,'[1]Tillförd energi'!$B$1:$AQ$1,0),FALSE)</f>
        <v>0</v>
      </c>
      <c r="H40" s="30">
        <f>VLOOKUP($B40,'[1]Tillförd energi'!$B$2:$AS$506,MATCH(H$3,'[1]Tillförd energi'!$B$1:$AQ$1,0),FALSE)</f>
        <v>0</v>
      </c>
      <c r="I40" s="30">
        <f>VLOOKUP($B40,'[1]Tillförd energi'!$B$2:$AS$506,MATCH(I$3,'[1]Tillförd energi'!$B$1:$AQ$1,0),FALSE)</f>
        <v>0</v>
      </c>
      <c r="J40" s="30">
        <f>VLOOKUP($B40,'[1]Tillförd energi'!$B$2:$AS$506,MATCH(J$3,'[1]Tillförd energi'!$B$1:$AQ$1,0),FALSE)</f>
        <v>10.7</v>
      </c>
      <c r="K40" s="30">
        <f>VLOOKUP($B40,'[1]Tillförd energi'!$B$2:$AS$506,MATCH(K$3,'[1]Tillförd energi'!$B$1:$AQ$1,0),FALSE)</f>
        <v>0</v>
      </c>
      <c r="L40" s="30">
        <f>VLOOKUP($B40,'[1]Tillförd energi'!$B$2:$AS$506,MATCH(L$3,'[1]Tillförd energi'!$B$1:$AQ$1,0),FALSE)</f>
        <v>0</v>
      </c>
      <c r="M40" s="30">
        <f>VLOOKUP($B40,'[1]Tillförd energi'!$B$2:$AS$506,MATCH(M$3,'[1]Tillförd energi'!$B$1:$AQ$1,0),FALSE)</f>
        <v>0</v>
      </c>
      <c r="N40" s="30">
        <f>VLOOKUP($B40,'[1]Tillförd energi'!$B$2:$AS$506,MATCH(N$3,'[1]Tillförd energi'!$B$1:$AQ$1,0),FALSE)</f>
        <v>0</v>
      </c>
      <c r="O40" s="30">
        <f>VLOOKUP($B40,'[1]Tillförd energi'!$B$2:$AS$506,MATCH(O$3,'[1]Tillförd energi'!$B$1:$AQ$1,0),FALSE)</f>
        <v>0</v>
      </c>
      <c r="P40" s="30">
        <f>VLOOKUP($B40,'[1]Tillförd energi'!$B$2:$AS$506,MATCH(P$3,'[1]Tillförd energi'!$B$1:$AQ$1,0),FALSE)</f>
        <v>0</v>
      </c>
      <c r="Q40" s="30">
        <f>VLOOKUP($B40,'[1]Tillförd energi'!$B$2:$AS$506,MATCH(Q$3,'[1]Tillförd energi'!$B$1:$AQ$1,0),FALSE)</f>
        <v>0</v>
      </c>
      <c r="R40" s="30">
        <f>VLOOKUP($B40,'[1]Tillförd energi'!$B$2:$AS$506,MATCH(R$3,'[1]Tillförd energi'!$B$1:$AQ$1,0),FALSE)</f>
        <v>0</v>
      </c>
      <c r="S40" s="30">
        <f>VLOOKUP($B40,'[1]Tillförd energi'!$B$2:$AS$506,MATCH(S$3,'[1]Tillförd energi'!$B$1:$AQ$1,0),FALSE)</f>
        <v>0</v>
      </c>
      <c r="T40" s="30">
        <f>VLOOKUP($B40,'[1]Tillförd energi'!$B$2:$AS$506,MATCH(T$3,'[1]Tillförd energi'!$B$1:$AQ$1,0),FALSE)</f>
        <v>0</v>
      </c>
      <c r="U40" s="30">
        <f>VLOOKUP($B40,'[1]Tillförd energi'!$B$2:$AS$506,MATCH(U$3,'[1]Tillförd energi'!$B$1:$AQ$1,0),FALSE)</f>
        <v>0</v>
      </c>
      <c r="V40" s="30">
        <f>VLOOKUP($B40,'[1]Tillförd energi'!$B$2:$AS$506,MATCH(V$3,'[1]Tillförd energi'!$B$1:$AQ$1,0),FALSE)</f>
        <v>25.1</v>
      </c>
      <c r="W40" s="30">
        <f>VLOOKUP($B40,'[1]Tillförd energi'!$B$2:$AS$506,MATCH(W$3,'[1]Tillförd energi'!$B$1:$AQ$1,0),FALSE)</f>
        <v>0</v>
      </c>
      <c r="X40" s="30">
        <f>VLOOKUP($B40,'[1]Tillförd energi'!$B$2:$AS$506,MATCH(X$3,'[1]Tillförd energi'!$B$1:$AQ$1,0),FALSE)</f>
        <v>0</v>
      </c>
      <c r="Y40" s="30">
        <f>VLOOKUP($B40,'[1]Tillförd energi'!$B$2:$AS$506,MATCH(Y$3,'[1]Tillförd energi'!$B$1:$AQ$1,0),FALSE)</f>
        <v>0</v>
      </c>
      <c r="Z40" s="30">
        <f>VLOOKUP($B40,'[1]Tillförd energi'!$B$2:$AS$506,MATCH(Z$3,'[1]Tillförd energi'!$B$1:$AQ$1,0),FALSE)</f>
        <v>0</v>
      </c>
      <c r="AA40" s="30">
        <f>VLOOKUP($B40,'[1]Tillförd energi'!$B$2:$AS$506,MATCH(AA$3,'[1]Tillförd energi'!$B$1:$AQ$1,0),FALSE)</f>
        <v>0</v>
      </c>
      <c r="AB40" s="30">
        <f>VLOOKUP($B40,'[1]Tillförd energi'!$B$2:$AS$506,MATCH(AB$3,'[1]Tillförd energi'!$B$1:$AQ$1,0),FALSE)</f>
        <v>0</v>
      </c>
      <c r="AC40" s="30">
        <f>VLOOKUP($B40,'[1]Tillförd energi'!$B$2:$AS$506,MATCH(AC$3,'[1]Tillförd energi'!$B$1:$AQ$1,0),FALSE)</f>
        <v>0</v>
      </c>
      <c r="AD40" s="30">
        <f>VLOOKUP($B40,'[1]Tillförd energi'!$B$2:$AS$506,MATCH(AD$3,'[1]Tillförd energi'!$B$1:$AQ$1,0),FALSE)</f>
        <v>0</v>
      </c>
      <c r="AF40" s="30">
        <f>VLOOKUP($B40,'[1]Tillförd energi'!$B$2:$AS$506,MATCH(AF$3,'[1]Tillförd energi'!$B$1:$AQ$1,0),FALSE)</f>
        <v>0.28799999999999998</v>
      </c>
      <c r="AH40" s="30">
        <f>IFERROR(VLOOKUP(B40,[1]Miljö!$B$1:$S$476,9,FALSE)/1,0)</f>
        <v>0</v>
      </c>
      <c r="AJ40" s="35">
        <f>IFERROR(VLOOKUP($B40,[1]Miljö!$B$1:$S$500,MATCH("hjälpel exklusive kraftvärme (GWh)",[1]Miljö!$B$1:$V$1,0),FALSE)/1,"")</f>
        <v>0.28799999999999998</v>
      </c>
      <c r="AK40" s="35">
        <f t="shared" si="0"/>
        <v>0.28799999999999998</v>
      </c>
      <c r="AL40" s="35">
        <f>VLOOKUP($B40,'[1]Slutlig allokering'!$B$2:$AL$462,MATCH("Hjälpel kraftvärme",'[1]Slutlig allokering'!$B$2:$AL$2,0),FALSE)</f>
        <v>0</v>
      </c>
      <c r="AN40" s="30">
        <f t="shared" si="1"/>
        <v>36.087999999999994</v>
      </c>
      <c r="AO40" s="30">
        <f t="shared" si="2"/>
        <v>36.087999999999994</v>
      </c>
      <c r="AP40" s="30">
        <f>IF(ISERROR(1/VLOOKUP($B40,[1]Leveranser!$B$1:$S$500,MATCH("såld värme (gwh)",[1]Leveranser!$B$1:$S$1,0),FALSE)),"",VLOOKUP($B40,[1]Leveranser!$B$1:$S$500,MATCH("såld värme (gwh)",[1]Leveranser!$B$1:$S$1,0),FALSE))</f>
        <v>29.8</v>
      </c>
      <c r="AQ40" s="30">
        <f>VLOOKUP($B40,[1]Leveranser!$B$1:$Y$500,MATCH("Totalt såld fjärrvärme till andra fjärrvärmeföretag",[1]Leveranser!$B$1:$AA$1,0),FALSE)</f>
        <v>0</v>
      </c>
      <c r="AR40" s="30">
        <f>IF(ISERROR(1/VLOOKUP($B40,[1]Miljö!$B$1:$S$500,MATCH("Såld mängd produktionsspecifik fjärrvärme (GWh)",[1]Miljö!$B$1:$R$1,0),FALSE)),0,VLOOKUP($B40,[1]Miljö!$B$1:$S$500,MATCH("Såld mängd produktionsspecifik fjärrvärme (GWh)",[1]Miljö!$B$1:$R$1,0),FALSE))</f>
        <v>0</v>
      </c>
      <c r="AS40" s="36">
        <f t="shared" si="3"/>
        <v>0.82575925515406801</v>
      </c>
      <c r="AU40" s="30" t="str">
        <f>VLOOKUP($B40,'[1]Miljövärden urval för publ'!$B$2:$I$486,7,FALSE)</f>
        <v>Ja</v>
      </c>
    </row>
    <row r="41" spans="1:47" ht="15">
      <c r="A41" t="s">
        <v>203</v>
      </c>
      <c r="B41" t="s">
        <v>205</v>
      </c>
      <c r="C41" s="30">
        <f>VLOOKUP($B41,'[1]Tillförd energi'!$B$2:$AS$506,MATCH(C$3,'[1]Tillförd energi'!$B$1:$AQ$1,0),FALSE)</f>
        <v>0</v>
      </c>
      <c r="D41" s="30">
        <f>VLOOKUP($B41,'[1]Tillförd energi'!$B$2:$AS$506,MATCH(D$3,'[1]Tillförd energi'!$B$1:$AQ$1,0),FALSE)</f>
        <v>0</v>
      </c>
      <c r="E41" s="30">
        <f>VLOOKUP($B41,'[1]Tillförd energi'!$B$2:$AS$506,MATCH(E$3,'[1]Tillförd energi'!$B$1:$AQ$1,0),FALSE)</f>
        <v>0</v>
      </c>
      <c r="F41" s="30">
        <f>VLOOKUP($B41,'[1]Tillförd energi'!$B$2:$AS$506,MATCH(F$3,'[1]Tillförd energi'!$B$1:$AQ$1,0),FALSE)</f>
        <v>0</v>
      </c>
      <c r="G41" s="30">
        <f>VLOOKUP($B41,'[1]Tillförd energi'!$B$2:$AS$506,MATCH(G$3,'[1]Tillförd energi'!$B$1:$AQ$1,0),FALSE)</f>
        <v>0</v>
      </c>
      <c r="H41" s="30">
        <f>VLOOKUP($B41,'[1]Tillförd energi'!$B$2:$AS$506,MATCH(H$3,'[1]Tillförd energi'!$B$1:$AQ$1,0),FALSE)</f>
        <v>0</v>
      </c>
      <c r="I41" s="30">
        <f>VLOOKUP($B41,'[1]Tillförd energi'!$B$2:$AS$506,MATCH(I$3,'[1]Tillförd energi'!$B$1:$AQ$1,0),FALSE)</f>
        <v>0</v>
      </c>
      <c r="J41" s="30">
        <f>VLOOKUP($B41,'[1]Tillförd energi'!$B$2:$AS$506,MATCH(J$3,'[1]Tillförd energi'!$B$1:$AQ$1,0),FALSE)</f>
        <v>0</v>
      </c>
      <c r="K41" s="30">
        <f>VLOOKUP($B41,'[1]Tillförd energi'!$B$2:$AS$506,MATCH(K$3,'[1]Tillförd energi'!$B$1:$AQ$1,0),FALSE)</f>
        <v>0</v>
      </c>
      <c r="L41" s="30">
        <f>VLOOKUP($B41,'[1]Tillförd energi'!$B$2:$AS$506,MATCH(L$3,'[1]Tillförd energi'!$B$1:$AQ$1,0),FALSE)</f>
        <v>0</v>
      </c>
      <c r="M41" s="30">
        <f>VLOOKUP($B41,'[1]Tillförd energi'!$B$2:$AS$506,MATCH(M$3,'[1]Tillförd energi'!$B$1:$AQ$1,0),FALSE)</f>
        <v>0</v>
      </c>
      <c r="N41" s="30">
        <f>VLOOKUP($B41,'[1]Tillförd energi'!$B$2:$AS$506,MATCH(N$3,'[1]Tillförd energi'!$B$1:$AQ$1,0),FALSE)</f>
        <v>0</v>
      </c>
      <c r="O41" s="30">
        <f>VLOOKUP($B41,'[1]Tillförd energi'!$B$2:$AS$506,MATCH(O$3,'[1]Tillförd energi'!$B$1:$AQ$1,0),FALSE)</f>
        <v>0</v>
      </c>
      <c r="P41" s="30">
        <f>VLOOKUP($B41,'[1]Tillförd energi'!$B$2:$AS$506,MATCH(P$3,'[1]Tillförd energi'!$B$1:$AQ$1,0),FALSE)</f>
        <v>0</v>
      </c>
      <c r="Q41" s="30">
        <f>VLOOKUP($B41,'[1]Tillförd energi'!$B$2:$AS$506,MATCH(Q$3,'[1]Tillförd energi'!$B$1:$AQ$1,0),FALSE)</f>
        <v>0</v>
      </c>
      <c r="R41" s="30">
        <f>VLOOKUP($B41,'[1]Tillförd energi'!$B$2:$AS$506,MATCH(R$3,'[1]Tillförd energi'!$B$1:$AQ$1,0),FALSE)</f>
        <v>0</v>
      </c>
      <c r="S41" s="30">
        <f>VLOOKUP($B41,'[1]Tillförd energi'!$B$2:$AS$506,MATCH(S$3,'[1]Tillförd energi'!$B$1:$AQ$1,0),FALSE)</f>
        <v>0</v>
      </c>
      <c r="T41" s="30">
        <f>VLOOKUP($B41,'[1]Tillförd energi'!$B$2:$AS$506,MATCH(T$3,'[1]Tillförd energi'!$B$1:$AQ$1,0),FALSE)</f>
        <v>0</v>
      </c>
      <c r="U41" s="30">
        <f>VLOOKUP($B41,'[1]Tillförd energi'!$B$2:$AS$506,MATCH(U$3,'[1]Tillförd energi'!$B$1:$AQ$1,0),FALSE)</f>
        <v>0</v>
      </c>
      <c r="V41" s="30">
        <f>VLOOKUP($B41,'[1]Tillförd energi'!$B$2:$AS$506,MATCH(V$3,'[1]Tillförd energi'!$B$1:$AQ$1,0),FALSE)</f>
        <v>0</v>
      </c>
      <c r="W41" s="30">
        <f>VLOOKUP($B41,'[1]Tillförd energi'!$B$2:$AS$506,MATCH(W$3,'[1]Tillförd energi'!$B$1:$AQ$1,0),FALSE)</f>
        <v>0</v>
      </c>
      <c r="X41" s="30">
        <f>VLOOKUP($B41,'[1]Tillförd energi'!$B$2:$AS$506,MATCH(X$3,'[1]Tillförd energi'!$B$1:$AQ$1,0),FALSE)</f>
        <v>0</v>
      </c>
      <c r="Y41" s="30">
        <f>VLOOKUP($B41,'[1]Tillförd energi'!$B$2:$AS$506,MATCH(Y$3,'[1]Tillförd energi'!$B$1:$AQ$1,0),FALSE)</f>
        <v>0</v>
      </c>
      <c r="Z41" s="30">
        <f>VLOOKUP($B41,'[1]Tillförd energi'!$B$2:$AS$506,MATCH(Z$3,'[1]Tillförd energi'!$B$1:$AQ$1,0),FALSE)</f>
        <v>0</v>
      </c>
      <c r="AA41" s="30">
        <f>VLOOKUP($B41,'[1]Tillförd energi'!$B$2:$AS$506,MATCH(AA$3,'[1]Tillförd energi'!$B$1:$AQ$1,0),FALSE)</f>
        <v>0</v>
      </c>
      <c r="AB41" s="30">
        <f>VLOOKUP($B41,'[1]Tillförd energi'!$B$2:$AS$506,MATCH(AB$3,'[1]Tillförd energi'!$B$1:$AQ$1,0),FALSE)</f>
        <v>0</v>
      </c>
      <c r="AC41" s="30">
        <f>VLOOKUP($B41,'[1]Tillförd energi'!$B$2:$AS$506,MATCH(AC$3,'[1]Tillförd energi'!$B$1:$AQ$1,0),FALSE)</f>
        <v>0</v>
      </c>
      <c r="AD41" s="30">
        <f>VLOOKUP($B41,'[1]Tillförd energi'!$B$2:$AS$506,MATCH(AD$3,'[1]Tillförd energi'!$B$1:$AQ$1,0),FALSE)</f>
        <v>0</v>
      </c>
      <c r="AF41" s="30">
        <f>VLOOKUP($B41,'[1]Tillförd energi'!$B$2:$AS$506,MATCH(AF$3,'[1]Tillförd energi'!$B$1:$AQ$1,0),FALSE)</f>
        <v>0</v>
      </c>
      <c r="AH41" s="30">
        <f>IFERROR(VLOOKUP(B41,[1]Miljö!$B$1:$S$476,9,FALSE)/1,0)</f>
        <v>0</v>
      </c>
      <c r="AJ41" s="35" t="str">
        <f>IFERROR(VLOOKUP($B41,[1]Miljö!$B$1:$S$500,MATCH("hjälpel exklusive kraftvärme (GWh)",[1]Miljö!$B$1:$V$1,0),FALSE)/1,"")</f>
        <v/>
      </c>
      <c r="AK41" s="35">
        <f t="shared" si="0"/>
        <v>0</v>
      </c>
      <c r="AL41" s="35">
        <f>VLOOKUP($B41,'[1]Slutlig allokering'!$B$2:$AL$462,MATCH("Hjälpel kraftvärme",'[1]Slutlig allokering'!$B$2:$AL$2,0),FALSE)</f>
        <v>0</v>
      </c>
      <c r="AN41" s="30">
        <f t="shared" si="1"/>
        <v>0</v>
      </c>
      <c r="AO41" s="30">
        <f t="shared" si="2"/>
        <v>0</v>
      </c>
      <c r="AP41" s="30" t="str">
        <f>IF(ISERROR(1/VLOOKUP($B41,[1]Leveranser!$B$1:$S$500,MATCH("såld värme (gwh)",[1]Leveranser!$B$1:$S$1,0),FALSE)),"",VLOOKUP($B41,[1]Leveranser!$B$1:$S$500,MATCH("såld värme (gwh)",[1]Leveranser!$B$1:$S$1,0),FALSE))</f>
        <v/>
      </c>
      <c r="AQ41" s="30">
        <f>VLOOKUP($B41,[1]Leveranser!$B$1:$Y$500,MATCH("Totalt såld fjärrvärme till andra fjärrvärmeföretag",[1]Leveranser!$B$1:$AA$1,0),FALSE)</f>
        <v>0</v>
      </c>
      <c r="AR41" s="30">
        <f>IF(ISERROR(1/VLOOKUP($B41,[1]Miljö!$B$1:$S$500,MATCH("Såld mängd produktionsspecifik fjärrvärme (GWh)",[1]Miljö!$B$1:$R$1,0),FALSE)),0,VLOOKUP($B41,[1]Miljö!$B$1:$S$500,MATCH("Såld mängd produktionsspecifik fjärrvärme (GWh)",[1]Miljö!$B$1:$R$1,0),FALSE))</f>
        <v>0</v>
      </c>
      <c r="AS41" s="36" t="str">
        <f t="shared" si="3"/>
        <v/>
      </c>
      <c r="AU41" s="30" t="str">
        <f>VLOOKUP($B41,'[1]Miljövärden urval för publ'!$B$2:$I$486,7,FALSE)</f>
        <v>Nej</v>
      </c>
    </row>
    <row r="42" spans="1:47" ht="15">
      <c r="A42" t="s">
        <v>138</v>
      </c>
      <c r="B42" t="s">
        <v>143</v>
      </c>
      <c r="C42" s="30">
        <f>VLOOKUP($B42,'[1]Tillförd energi'!$B$2:$AS$506,MATCH(C$3,'[1]Tillförd energi'!$B$1:$AQ$1,0),FALSE)</f>
        <v>0</v>
      </c>
      <c r="D42" s="30">
        <f>VLOOKUP($B42,'[1]Tillförd energi'!$B$2:$AS$506,MATCH(D$3,'[1]Tillförd energi'!$B$1:$AQ$1,0),FALSE)</f>
        <v>0.1</v>
      </c>
      <c r="E42" s="30">
        <f>VLOOKUP($B42,'[1]Tillförd energi'!$B$2:$AS$506,MATCH(E$3,'[1]Tillförd energi'!$B$1:$AQ$1,0),FALSE)</f>
        <v>0</v>
      </c>
      <c r="F42" s="30">
        <f>VLOOKUP($B42,'[1]Tillförd energi'!$B$2:$AS$506,MATCH(F$3,'[1]Tillförd energi'!$B$1:$AQ$1,0),FALSE)</f>
        <v>0</v>
      </c>
      <c r="G42" s="30">
        <f>VLOOKUP($B42,'[1]Tillförd energi'!$B$2:$AS$506,MATCH(G$3,'[1]Tillförd energi'!$B$1:$AQ$1,0),FALSE)</f>
        <v>0</v>
      </c>
      <c r="H42" s="30">
        <f>VLOOKUP($B42,'[1]Tillförd energi'!$B$2:$AS$506,MATCH(H$3,'[1]Tillförd energi'!$B$1:$AQ$1,0),FALSE)</f>
        <v>3.6999999999999998E-2</v>
      </c>
      <c r="I42" s="30">
        <f>VLOOKUP($B42,'[1]Tillförd energi'!$B$2:$AS$506,MATCH(I$3,'[1]Tillförd energi'!$B$1:$AQ$1,0),FALSE)</f>
        <v>0</v>
      </c>
      <c r="J42" s="30">
        <f>VLOOKUP($B42,'[1]Tillförd energi'!$B$2:$AS$506,MATCH(J$3,'[1]Tillförd energi'!$B$1:$AQ$1,0),FALSE)</f>
        <v>0</v>
      </c>
      <c r="K42" s="30">
        <f>VLOOKUP($B42,'[1]Tillförd energi'!$B$2:$AS$506,MATCH(K$3,'[1]Tillförd energi'!$B$1:$AQ$1,0),FALSE)</f>
        <v>0</v>
      </c>
      <c r="L42" s="30">
        <f>VLOOKUP($B42,'[1]Tillförd energi'!$B$2:$AS$506,MATCH(L$3,'[1]Tillförd energi'!$B$1:$AQ$1,0),FALSE)</f>
        <v>0</v>
      </c>
      <c r="M42" s="30">
        <f>VLOOKUP($B42,'[1]Tillförd energi'!$B$2:$AS$506,MATCH(M$3,'[1]Tillförd energi'!$B$1:$AQ$1,0),FALSE)</f>
        <v>0</v>
      </c>
      <c r="N42" s="30">
        <f>VLOOKUP($B42,'[1]Tillförd energi'!$B$2:$AS$506,MATCH(N$3,'[1]Tillförd energi'!$B$1:$AQ$1,0),FALSE)</f>
        <v>0</v>
      </c>
      <c r="O42" s="30">
        <f>VLOOKUP($B42,'[1]Tillförd energi'!$B$2:$AS$506,MATCH(O$3,'[1]Tillförd energi'!$B$1:$AQ$1,0),FALSE)</f>
        <v>0</v>
      </c>
      <c r="P42" s="30">
        <f>VLOOKUP($B42,'[1]Tillförd energi'!$B$2:$AS$506,MATCH(P$3,'[1]Tillförd energi'!$B$1:$AQ$1,0),FALSE)</f>
        <v>0</v>
      </c>
      <c r="Q42" s="30">
        <f>VLOOKUP($B42,'[1]Tillförd energi'!$B$2:$AS$506,MATCH(Q$3,'[1]Tillförd energi'!$B$1:$AQ$1,0),FALSE)</f>
        <v>0</v>
      </c>
      <c r="R42" s="30">
        <f>VLOOKUP($B42,'[1]Tillförd energi'!$B$2:$AS$506,MATCH(R$3,'[1]Tillförd energi'!$B$1:$AQ$1,0),FALSE)</f>
        <v>15</v>
      </c>
      <c r="S42" s="30">
        <f>VLOOKUP($B42,'[1]Tillförd energi'!$B$2:$AS$506,MATCH(S$3,'[1]Tillförd energi'!$B$1:$AQ$1,0),FALSE)</f>
        <v>0</v>
      </c>
      <c r="T42" s="30">
        <f>VLOOKUP($B42,'[1]Tillförd energi'!$B$2:$AS$506,MATCH(T$3,'[1]Tillförd energi'!$B$1:$AQ$1,0),FALSE)</f>
        <v>0</v>
      </c>
      <c r="U42" s="30">
        <f>VLOOKUP($B42,'[1]Tillförd energi'!$B$2:$AS$506,MATCH(U$3,'[1]Tillförd energi'!$B$1:$AQ$1,0),FALSE)</f>
        <v>0</v>
      </c>
      <c r="V42" s="30">
        <f>VLOOKUP($B42,'[1]Tillförd energi'!$B$2:$AS$506,MATCH(V$3,'[1]Tillförd energi'!$B$1:$AQ$1,0),FALSE)</f>
        <v>0</v>
      </c>
      <c r="W42" s="30">
        <f>VLOOKUP($B42,'[1]Tillförd energi'!$B$2:$AS$506,MATCH(W$3,'[1]Tillförd energi'!$B$1:$AQ$1,0),FALSE)</f>
        <v>0</v>
      </c>
      <c r="X42" s="30">
        <f>VLOOKUP($B42,'[1]Tillförd energi'!$B$2:$AS$506,MATCH(X$3,'[1]Tillförd energi'!$B$1:$AQ$1,0),FALSE)</f>
        <v>0</v>
      </c>
      <c r="Y42" s="30">
        <f>VLOOKUP($B42,'[1]Tillförd energi'!$B$2:$AS$506,MATCH(Y$3,'[1]Tillförd energi'!$B$1:$AQ$1,0),FALSE)</f>
        <v>0</v>
      </c>
      <c r="Z42" s="30">
        <f>VLOOKUP($B42,'[1]Tillförd energi'!$B$2:$AS$506,MATCH(Z$3,'[1]Tillförd energi'!$B$1:$AQ$1,0),FALSE)</f>
        <v>0</v>
      </c>
      <c r="AA42" s="30">
        <f>VLOOKUP($B42,'[1]Tillförd energi'!$B$2:$AS$506,MATCH(AA$3,'[1]Tillförd energi'!$B$1:$AQ$1,0),FALSE)</f>
        <v>0</v>
      </c>
      <c r="AB42" s="30">
        <f>VLOOKUP($B42,'[1]Tillförd energi'!$B$2:$AS$506,MATCH(AB$3,'[1]Tillförd energi'!$B$1:$AQ$1,0),FALSE)</f>
        <v>0</v>
      </c>
      <c r="AC42" s="30">
        <f>VLOOKUP($B42,'[1]Tillförd energi'!$B$2:$AS$506,MATCH(AC$3,'[1]Tillförd energi'!$B$1:$AQ$1,0),FALSE)</f>
        <v>0</v>
      </c>
      <c r="AD42" s="30">
        <f>VLOOKUP($B42,'[1]Tillförd energi'!$B$2:$AS$506,MATCH(AD$3,'[1]Tillförd energi'!$B$1:$AQ$1,0),FALSE)</f>
        <v>0</v>
      </c>
      <c r="AF42" s="30">
        <f>VLOOKUP($B42,'[1]Tillförd energi'!$B$2:$AS$506,MATCH(AF$3,'[1]Tillförd energi'!$B$1:$AQ$1,0),FALSE)</f>
        <v>0.12</v>
      </c>
      <c r="AH42" s="30">
        <f>IFERROR(VLOOKUP(B42,[1]Miljö!$B$1:$S$476,9,FALSE)/1,0)</f>
        <v>0</v>
      </c>
      <c r="AJ42" s="35">
        <f>IFERROR(VLOOKUP($B42,[1]Miljö!$B$1:$S$500,MATCH("hjälpel exklusive kraftvärme (GWh)",[1]Miljö!$B$1:$V$1,0),FALSE)/1,"")</f>
        <v>0.12</v>
      </c>
      <c r="AK42" s="35">
        <f t="shared" si="0"/>
        <v>0.12</v>
      </c>
      <c r="AL42" s="35">
        <f>VLOOKUP($B42,'[1]Slutlig allokering'!$B$2:$AL$462,MATCH("Hjälpel kraftvärme",'[1]Slutlig allokering'!$B$2:$AL$2,0),FALSE)</f>
        <v>0</v>
      </c>
      <c r="AN42" s="30">
        <f t="shared" si="1"/>
        <v>15.257</v>
      </c>
      <c r="AO42" s="30">
        <f t="shared" si="2"/>
        <v>15.257</v>
      </c>
      <c r="AP42" s="30">
        <f>IF(ISERROR(1/VLOOKUP($B42,[1]Leveranser!$B$1:$S$500,MATCH("såld värme (gwh)",[1]Leveranser!$B$1:$S$1,0),FALSE)),"",VLOOKUP($B42,[1]Leveranser!$B$1:$S$500,MATCH("såld värme (gwh)",[1]Leveranser!$B$1:$S$1,0),FALSE))</f>
        <v>13.8</v>
      </c>
      <c r="AQ42" s="30">
        <f>VLOOKUP($B42,[1]Leveranser!$B$1:$Y$500,MATCH("Totalt såld fjärrvärme till andra fjärrvärmeföretag",[1]Leveranser!$B$1:$AA$1,0),FALSE)</f>
        <v>0</v>
      </c>
      <c r="AR42" s="30">
        <f>IF(ISERROR(1/VLOOKUP($B42,[1]Miljö!$B$1:$S$500,MATCH("Såld mängd produktionsspecifik fjärrvärme (GWh)",[1]Miljö!$B$1:$R$1,0),FALSE)),0,VLOOKUP($B42,[1]Miljö!$B$1:$S$500,MATCH("Såld mängd produktionsspecifik fjärrvärme (GWh)",[1]Miljö!$B$1:$R$1,0),FALSE))</f>
        <v>0</v>
      </c>
      <c r="AS42" s="36">
        <f t="shared" si="3"/>
        <v>0.90450285115029172</v>
      </c>
      <c r="AU42" s="30" t="str">
        <f>VLOOKUP($B42,'[1]Miljövärden urval för publ'!$B$2:$I$486,7,FALSE)</f>
        <v>Ja</v>
      </c>
    </row>
    <row r="43" spans="1:47" ht="15">
      <c r="A43" t="s">
        <v>118</v>
      </c>
      <c r="B43" t="s">
        <v>119</v>
      </c>
      <c r="C43" s="30">
        <f>VLOOKUP($B43,'[1]Tillförd energi'!$B$2:$AS$506,MATCH(C$3,'[1]Tillförd energi'!$B$1:$AQ$1,0),FALSE)</f>
        <v>0</v>
      </c>
      <c r="D43" s="30">
        <f>VLOOKUP($B43,'[1]Tillförd energi'!$B$2:$AS$506,MATCH(D$3,'[1]Tillförd energi'!$B$1:$AQ$1,0),FALSE)</f>
        <v>21.6294</v>
      </c>
      <c r="E43" s="30">
        <f>VLOOKUP($B43,'[1]Tillförd energi'!$B$2:$AS$506,MATCH(E$3,'[1]Tillförd energi'!$B$1:$AQ$1,0),FALSE)</f>
        <v>0</v>
      </c>
      <c r="F43" s="30">
        <f>VLOOKUP($B43,'[1]Tillförd energi'!$B$2:$AS$506,MATCH(F$3,'[1]Tillförd energi'!$B$1:$AQ$1,0),FALSE)</f>
        <v>0</v>
      </c>
      <c r="G43" s="30">
        <f>VLOOKUP($B43,'[1]Tillförd energi'!$B$2:$AS$506,MATCH(G$3,'[1]Tillförd energi'!$B$1:$AQ$1,0),FALSE)</f>
        <v>0</v>
      </c>
      <c r="H43" s="30">
        <f>VLOOKUP($B43,'[1]Tillförd energi'!$B$2:$AS$506,MATCH(H$3,'[1]Tillförd energi'!$B$1:$AQ$1,0),FALSE)</f>
        <v>0</v>
      </c>
      <c r="I43" s="30">
        <f>VLOOKUP($B43,'[1]Tillförd energi'!$B$2:$AS$506,MATCH(I$3,'[1]Tillförd energi'!$B$1:$AQ$1,0),FALSE)</f>
        <v>0</v>
      </c>
      <c r="J43" s="30">
        <f>VLOOKUP($B43,'[1]Tillförd energi'!$B$2:$AS$506,MATCH(J$3,'[1]Tillförd energi'!$B$1:$AQ$1,0),FALSE)</f>
        <v>0</v>
      </c>
      <c r="K43" s="30">
        <f>VLOOKUP($B43,'[1]Tillförd energi'!$B$2:$AS$506,MATCH(K$3,'[1]Tillförd energi'!$B$1:$AQ$1,0),FALSE)</f>
        <v>0</v>
      </c>
      <c r="L43" s="30">
        <f>VLOOKUP($B43,'[1]Tillförd energi'!$B$2:$AS$506,MATCH(L$3,'[1]Tillförd energi'!$B$1:$AQ$1,0),FALSE)</f>
        <v>0</v>
      </c>
      <c r="M43" s="30">
        <f>VLOOKUP($B43,'[1]Tillförd energi'!$B$2:$AS$506,MATCH(M$3,'[1]Tillförd energi'!$B$1:$AQ$1,0),FALSE)</f>
        <v>0</v>
      </c>
      <c r="N43" s="30">
        <f>VLOOKUP($B43,'[1]Tillförd energi'!$B$2:$AS$506,MATCH(N$3,'[1]Tillförd energi'!$B$1:$AQ$1,0),FALSE)</f>
        <v>0</v>
      </c>
      <c r="O43" s="30">
        <f>VLOOKUP($B43,'[1]Tillförd energi'!$B$2:$AS$506,MATCH(O$3,'[1]Tillförd energi'!$B$1:$AQ$1,0),FALSE)</f>
        <v>0</v>
      </c>
      <c r="P43" s="30">
        <f>VLOOKUP($B43,'[1]Tillförd energi'!$B$2:$AS$506,MATCH(P$3,'[1]Tillförd energi'!$B$1:$AQ$1,0),FALSE)</f>
        <v>0</v>
      </c>
      <c r="Q43" s="30">
        <f>VLOOKUP($B43,'[1]Tillförd energi'!$B$2:$AS$506,MATCH(Q$3,'[1]Tillförd energi'!$B$1:$AQ$1,0),FALSE)</f>
        <v>2</v>
      </c>
      <c r="R43" s="30">
        <f>VLOOKUP($B43,'[1]Tillförd energi'!$B$2:$AS$506,MATCH(R$3,'[1]Tillförd energi'!$B$1:$AQ$1,0),FALSE)</f>
        <v>0</v>
      </c>
      <c r="S43" s="30">
        <f>VLOOKUP($B43,'[1]Tillförd energi'!$B$2:$AS$506,MATCH(S$3,'[1]Tillförd energi'!$B$1:$AQ$1,0),FALSE)</f>
        <v>0</v>
      </c>
      <c r="T43" s="30">
        <f>VLOOKUP($B43,'[1]Tillförd energi'!$B$2:$AS$506,MATCH(T$3,'[1]Tillförd energi'!$B$1:$AQ$1,0),FALSE)</f>
        <v>0</v>
      </c>
      <c r="U43" s="30">
        <f>VLOOKUP($B43,'[1]Tillförd energi'!$B$2:$AS$506,MATCH(U$3,'[1]Tillförd energi'!$B$1:$AQ$1,0),FALSE)</f>
        <v>0</v>
      </c>
      <c r="V43" s="30">
        <f>VLOOKUP($B43,'[1]Tillförd energi'!$B$2:$AS$506,MATCH(V$3,'[1]Tillförd energi'!$B$1:$AQ$1,0),FALSE)</f>
        <v>3.2</v>
      </c>
      <c r="W43" s="30">
        <f>VLOOKUP($B43,'[1]Tillförd energi'!$B$2:$AS$506,MATCH(W$3,'[1]Tillförd energi'!$B$1:$AQ$1,0),FALSE)</f>
        <v>0</v>
      </c>
      <c r="X43" s="30">
        <f>VLOOKUP($B43,'[1]Tillförd energi'!$B$2:$AS$506,MATCH(X$3,'[1]Tillförd energi'!$B$1:$AQ$1,0),FALSE)</f>
        <v>0</v>
      </c>
      <c r="Y43" s="30">
        <f>VLOOKUP($B43,'[1]Tillförd energi'!$B$2:$AS$506,MATCH(Y$3,'[1]Tillförd energi'!$B$1:$AQ$1,0),FALSE)</f>
        <v>0</v>
      </c>
      <c r="Z43" s="30">
        <f>VLOOKUP($B43,'[1]Tillförd energi'!$B$2:$AS$506,MATCH(Z$3,'[1]Tillförd energi'!$B$1:$AQ$1,0),FALSE)</f>
        <v>0</v>
      </c>
      <c r="AA43" s="30">
        <f>VLOOKUP($B43,'[1]Tillförd energi'!$B$2:$AS$506,MATCH(AA$3,'[1]Tillförd energi'!$B$1:$AQ$1,0),FALSE)</f>
        <v>0</v>
      </c>
      <c r="AB43" s="30">
        <f>VLOOKUP($B43,'[1]Tillförd energi'!$B$2:$AS$506,MATCH(AB$3,'[1]Tillförd energi'!$B$1:$AQ$1,0),FALSE)</f>
        <v>0</v>
      </c>
      <c r="AC43" s="30">
        <f>VLOOKUP($B43,'[1]Tillförd energi'!$B$2:$AS$506,MATCH(AC$3,'[1]Tillförd energi'!$B$1:$AQ$1,0),FALSE)</f>
        <v>26.8</v>
      </c>
      <c r="AD43" s="30">
        <f>VLOOKUP($B43,'[1]Tillförd energi'!$B$2:$AS$506,MATCH(AD$3,'[1]Tillförd energi'!$B$1:$AQ$1,0),FALSE)</f>
        <v>0</v>
      </c>
      <c r="AF43" s="30">
        <f>VLOOKUP($B43,'[1]Tillförd energi'!$B$2:$AS$506,MATCH(AF$3,'[1]Tillförd energi'!$B$1:$AQ$1,0),FALSE)</f>
        <v>0.2</v>
      </c>
      <c r="AH43" s="30">
        <f>IFERROR(VLOOKUP(B43,[1]Miljö!$B$1:$S$476,9,FALSE)/1,0)</f>
        <v>0</v>
      </c>
      <c r="AJ43" s="35">
        <f>IFERROR(VLOOKUP($B43,[1]Miljö!$B$1:$S$500,MATCH("hjälpel exklusive kraftvärme (GWh)",[1]Miljö!$B$1:$V$1,0),FALSE)/1,"")</f>
        <v>0.2</v>
      </c>
      <c r="AK43" s="35">
        <f t="shared" si="0"/>
        <v>0.2</v>
      </c>
      <c r="AL43" s="35">
        <f>VLOOKUP($B43,'[1]Slutlig allokering'!$B$2:$AL$462,MATCH("Hjälpel kraftvärme",'[1]Slutlig allokering'!$B$2:$AL$2,0),FALSE)</f>
        <v>0</v>
      </c>
      <c r="AN43" s="30">
        <f t="shared" si="1"/>
        <v>53.829400000000007</v>
      </c>
      <c r="AO43" s="30">
        <f t="shared" si="2"/>
        <v>53.829400000000007</v>
      </c>
      <c r="AP43" s="30">
        <f>IF(ISERROR(1/VLOOKUP($B43,[1]Leveranser!$B$1:$S$500,MATCH("såld värme (gwh)",[1]Leveranser!$B$1:$S$1,0),FALSE)),"",VLOOKUP($B43,[1]Leveranser!$B$1:$S$500,MATCH("såld värme (gwh)",[1]Leveranser!$B$1:$S$1,0),FALSE))</f>
        <v>39.9</v>
      </c>
      <c r="AQ43" s="30">
        <f>VLOOKUP($B43,[1]Leveranser!$B$1:$Y$500,MATCH("Totalt såld fjärrvärme till andra fjärrvärmeföretag",[1]Leveranser!$B$1:$AA$1,0),FALSE)</f>
        <v>0</v>
      </c>
      <c r="AR43" s="30">
        <f>IF(ISERROR(1/VLOOKUP($B43,[1]Miljö!$B$1:$S$500,MATCH("Såld mängd produktionsspecifik fjärrvärme (GWh)",[1]Miljö!$B$1:$R$1,0),FALSE)),0,VLOOKUP($B43,[1]Miljö!$B$1:$S$500,MATCH("Såld mängd produktionsspecifik fjärrvärme (GWh)",[1]Miljö!$B$1:$R$1,0),FALSE))</f>
        <v>0</v>
      </c>
      <c r="AS43" s="36">
        <f t="shared" si="3"/>
        <v>0.74123062861558908</v>
      </c>
      <c r="AU43" s="30" t="str">
        <f>VLOOKUP($B43,'[1]Miljövärden urval för publ'!$B$2:$I$486,7,FALSE)</f>
        <v>Ja</v>
      </c>
    </row>
    <row r="44" spans="1:47" ht="15">
      <c r="A44" t="s">
        <v>301</v>
      </c>
      <c r="B44" t="s">
        <v>302</v>
      </c>
      <c r="C44" s="30">
        <f>VLOOKUP($B44,'[1]Tillförd energi'!$B$2:$AS$506,MATCH(C$3,'[1]Tillförd energi'!$B$1:$AQ$1,0),FALSE)</f>
        <v>0</v>
      </c>
      <c r="D44" s="30">
        <f>VLOOKUP($B44,'[1]Tillförd energi'!$B$2:$AS$506,MATCH(D$3,'[1]Tillförd energi'!$B$1:$AQ$1,0),FALSE)</f>
        <v>0</v>
      </c>
      <c r="E44" s="30">
        <f>VLOOKUP($B44,'[1]Tillförd energi'!$B$2:$AS$506,MATCH(E$3,'[1]Tillförd energi'!$B$1:$AQ$1,0),FALSE)</f>
        <v>0</v>
      </c>
      <c r="F44" s="30">
        <f>VLOOKUP($B44,'[1]Tillförd energi'!$B$2:$AS$506,MATCH(F$3,'[1]Tillförd energi'!$B$1:$AQ$1,0),FALSE)</f>
        <v>0</v>
      </c>
      <c r="G44" s="30">
        <f>VLOOKUP($B44,'[1]Tillförd energi'!$B$2:$AS$506,MATCH(G$3,'[1]Tillförd energi'!$B$1:$AQ$1,0),FALSE)</f>
        <v>0</v>
      </c>
      <c r="H44" s="30">
        <f>VLOOKUP($B44,'[1]Tillförd energi'!$B$2:$AS$506,MATCH(H$3,'[1]Tillförd energi'!$B$1:$AQ$1,0),FALSE)</f>
        <v>0</v>
      </c>
      <c r="I44" s="30">
        <f>VLOOKUP($B44,'[1]Tillförd energi'!$B$2:$AS$506,MATCH(I$3,'[1]Tillförd energi'!$B$1:$AQ$1,0),FALSE)</f>
        <v>0</v>
      </c>
      <c r="J44" s="30">
        <f>VLOOKUP($B44,'[1]Tillförd energi'!$B$2:$AS$506,MATCH(J$3,'[1]Tillförd energi'!$B$1:$AQ$1,0),FALSE)</f>
        <v>0</v>
      </c>
      <c r="K44" s="30">
        <f>VLOOKUP($B44,'[1]Tillförd energi'!$B$2:$AS$506,MATCH(K$3,'[1]Tillförd energi'!$B$1:$AQ$1,0),FALSE)</f>
        <v>0</v>
      </c>
      <c r="L44" s="30">
        <f>VLOOKUP($B44,'[1]Tillförd energi'!$B$2:$AS$506,MATCH(L$3,'[1]Tillförd energi'!$B$1:$AQ$1,0),FALSE)</f>
        <v>0</v>
      </c>
      <c r="M44" s="30">
        <f>VLOOKUP($B44,'[1]Tillförd energi'!$B$2:$AS$506,MATCH(M$3,'[1]Tillförd energi'!$B$1:$AQ$1,0),FALSE)</f>
        <v>0</v>
      </c>
      <c r="N44" s="30">
        <f>VLOOKUP($B44,'[1]Tillförd energi'!$B$2:$AS$506,MATCH(N$3,'[1]Tillförd energi'!$B$1:$AQ$1,0),FALSE)</f>
        <v>0</v>
      </c>
      <c r="O44" s="30">
        <f>VLOOKUP($B44,'[1]Tillförd energi'!$B$2:$AS$506,MATCH(O$3,'[1]Tillförd energi'!$B$1:$AQ$1,0),FALSE)</f>
        <v>0</v>
      </c>
      <c r="P44" s="30">
        <f>VLOOKUP($B44,'[1]Tillförd energi'!$B$2:$AS$506,MATCH(P$3,'[1]Tillförd energi'!$B$1:$AQ$1,0),FALSE)</f>
        <v>0</v>
      </c>
      <c r="Q44" s="30">
        <f>VLOOKUP($B44,'[1]Tillförd energi'!$B$2:$AS$506,MATCH(Q$3,'[1]Tillförd energi'!$B$1:$AQ$1,0),FALSE)</f>
        <v>0</v>
      </c>
      <c r="R44" s="30">
        <f>VLOOKUP($B44,'[1]Tillförd energi'!$B$2:$AS$506,MATCH(R$3,'[1]Tillförd energi'!$B$1:$AQ$1,0),FALSE)</f>
        <v>0</v>
      </c>
      <c r="S44" s="30">
        <f>VLOOKUP($B44,'[1]Tillförd energi'!$B$2:$AS$506,MATCH(S$3,'[1]Tillförd energi'!$B$1:$AQ$1,0),FALSE)</f>
        <v>0</v>
      </c>
      <c r="T44" s="30">
        <f>VLOOKUP($B44,'[1]Tillförd energi'!$B$2:$AS$506,MATCH(T$3,'[1]Tillförd energi'!$B$1:$AQ$1,0),FALSE)</f>
        <v>0</v>
      </c>
      <c r="U44" s="30">
        <f>VLOOKUP($B44,'[1]Tillförd energi'!$B$2:$AS$506,MATCH(U$3,'[1]Tillförd energi'!$B$1:$AQ$1,0),FALSE)</f>
        <v>0</v>
      </c>
      <c r="V44" s="30">
        <f>VLOOKUP($B44,'[1]Tillförd energi'!$B$2:$AS$506,MATCH(V$3,'[1]Tillförd energi'!$B$1:$AQ$1,0),FALSE)</f>
        <v>0</v>
      </c>
      <c r="W44" s="30">
        <f>VLOOKUP($B44,'[1]Tillförd energi'!$B$2:$AS$506,MATCH(W$3,'[1]Tillförd energi'!$B$1:$AQ$1,0),FALSE)</f>
        <v>0</v>
      </c>
      <c r="X44" s="30">
        <f>VLOOKUP($B44,'[1]Tillförd energi'!$B$2:$AS$506,MATCH(X$3,'[1]Tillförd energi'!$B$1:$AQ$1,0),FALSE)</f>
        <v>0</v>
      </c>
      <c r="Y44" s="30">
        <f>VLOOKUP($B44,'[1]Tillförd energi'!$B$2:$AS$506,MATCH(Y$3,'[1]Tillförd energi'!$B$1:$AQ$1,0),FALSE)</f>
        <v>0</v>
      </c>
      <c r="Z44" s="30">
        <f>VLOOKUP($B44,'[1]Tillförd energi'!$B$2:$AS$506,MATCH(Z$3,'[1]Tillförd energi'!$B$1:$AQ$1,0),FALSE)</f>
        <v>0</v>
      </c>
      <c r="AA44" s="30">
        <f>VLOOKUP($B44,'[1]Tillförd energi'!$B$2:$AS$506,MATCH(AA$3,'[1]Tillförd energi'!$B$1:$AQ$1,0),FALSE)</f>
        <v>0</v>
      </c>
      <c r="AB44" s="30">
        <f>VLOOKUP($B44,'[1]Tillförd energi'!$B$2:$AS$506,MATCH(AB$3,'[1]Tillförd energi'!$B$1:$AQ$1,0),FALSE)</f>
        <v>0</v>
      </c>
      <c r="AC44" s="30">
        <f>VLOOKUP($B44,'[1]Tillförd energi'!$B$2:$AS$506,MATCH(AC$3,'[1]Tillförd energi'!$B$1:$AQ$1,0),FALSE)</f>
        <v>0</v>
      </c>
      <c r="AD44" s="30">
        <f>VLOOKUP($B44,'[1]Tillförd energi'!$B$2:$AS$506,MATCH(AD$3,'[1]Tillförd energi'!$B$1:$AQ$1,0),FALSE)</f>
        <v>0</v>
      </c>
      <c r="AF44" s="30">
        <f>VLOOKUP($B44,'[1]Tillförd energi'!$B$2:$AS$506,MATCH(AF$3,'[1]Tillförd energi'!$B$1:$AQ$1,0),FALSE)</f>
        <v>0</v>
      </c>
      <c r="AH44" s="30">
        <f>IFERROR(VLOOKUP(B44,[1]Miljö!$B$1:$S$476,9,FALSE)/1,0)</f>
        <v>0</v>
      </c>
      <c r="AJ44" s="35" t="str">
        <f>IFERROR(VLOOKUP($B44,[1]Miljö!$B$1:$S$500,MATCH("hjälpel exklusive kraftvärme (GWh)",[1]Miljö!$B$1:$V$1,0),FALSE)/1,"")</f>
        <v/>
      </c>
      <c r="AK44" s="35">
        <f t="shared" si="0"/>
        <v>0</v>
      </c>
      <c r="AL44" s="35">
        <f>VLOOKUP($B44,'[1]Slutlig allokering'!$B$2:$AL$462,MATCH("Hjälpel kraftvärme",'[1]Slutlig allokering'!$B$2:$AL$2,0),FALSE)</f>
        <v>0</v>
      </c>
      <c r="AN44" s="30">
        <f t="shared" si="1"/>
        <v>0</v>
      </c>
      <c r="AO44" s="30">
        <f t="shared" si="2"/>
        <v>0</v>
      </c>
      <c r="AP44" s="30" t="str">
        <f>IF(ISERROR(1/VLOOKUP($B44,[1]Leveranser!$B$1:$S$500,MATCH("såld värme (gwh)",[1]Leveranser!$B$1:$S$1,0),FALSE)),"",VLOOKUP($B44,[1]Leveranser!$B$1:$S$500,MATCH("såld värme (gwh)",[1]Leveranser!$B$1:$S$1,0),FALSE))</f>
        <v/>
      </c>
      <c r="AQ44" s="30">
        <f>VLOOKUP($B44,[1]Leveranser!$B$1:$Y$500,MATCH("Totalt såld fjärrvärme till andra fjärrvärmeföretag",[1]Leveranser!$B$1:$AA$1,0),FALSE)</f>
        <v>0</v>
      </c>
      <c r="AR44" s="30">
        <f>IF(ISERROR(1/VLOOKUP($B44,[1]Miljö!$B$1:$S$500,MATCH("Såld mängd produktionsspecifik fjärrvärme (GWh)",[1]Miljö!$B$1:$R$1,0),FALSE)),0,VLOOKUP($B44,[1]Miljö!$B$1:$S$500,MATCH("Såld mängd produktionsspecifik fjärrvärme (GWh)",[1]Miljö!$B$1:$R$1,0),FALSE))</f>
        <v>0</v>
      </c>
      <c r="AS44" s="36" t="str">
        <f t="shared" si="3"/>
        <v/>
      </c>
      <c r="AU44" s="30" t="str">
        <f>VLOOKUP($B44,'[1]Miljövärden urval för publ'!$B$2:$I$486,7,FALSE)</f>
        <v>Nej</v>
      </c>
    </row>
    <row r="45" spans="1:47" ht="15">
      <c r="A45" t="s">
        <v>120</v>
      </c>
      <c r="B45" t="s">
        <v>121</v>
      </c>
      <c r="C45" s="30">
        <f>VLOOKUP($B45,'[1]Tillförd energi'!$B$2:$AS$506,MATCH(C$3,'[1]Tillförd energi'!$B$1:$AQ$1,0),FALSE)</f>
        <v>0</v>
      </c>
      <c r="D45" s="30">
        <f>VLOOKUP($B45,'[1]Tillförd energi'!$B$2:$AS$506,MATCH(D$3,'[1]Tillförd energi'!$B$1:$AQ$1,0),FALSE)</f>
        <v>0</v>
      </c>
      <c r="E45" s="30">
        <f>VLOOKUP($B45,'[1]Tillförd energi'!$B$2:$AS$506,MATCH(E$3,'[1]Tillförd energi'!$B$1:$AQ$1,0),FALSE)</f>
        <v>0</v>
      </c>
      <c r="F45" s="30">
        <f>VLOOKUP($B45,'[1]Tillförd energi'!$B$2:$AS$506,MATCH(F$3,'[1]Tillförd energi'!$B$1:$AQ$1,0),FALSE)</f>
        <v>0</v>
      </c>
      <c r="G45" s="30">
        <f>VLOOKUP($B45,'[1]Tillförd energi'!$B$2:$AS$506,MATCH(G$3,'[1]Tillförd energi'!$B$1:$AQ$1,0),FALSE)</f>
        <v>0</v>
      </c>
      <c r="H45" s="30">
        <f>VLOOKUP($B45,'[1]Tillförd energi'!$B$2:$AS$506,MATCH(H$3,'[1]Tillförd energi'!$B$1:$AQ$1,0),FALSE)</f>
        <v>0</v>
      </c>
      <c r="I45" s="30">
        <f>VLOOKUP($B45,'[1]Tillförd energi'!$B$2:$AS$506,MATCH(I$3,'[1]Tillförd energi'!$B$1:$AQ$1,0),FALSE)</f>
        <v>0</v>
      </c>
      <c r="J45" s="30">
        <f>VLOOKUP($B45,'[1]Tillförd energi'!$B$2:$AS$506,MATCH(J$3,'[1]Tillförd energi'!$B$1:$AQ$1,0),FALSE)</f>
        <v>0</v>
      </c>
      <c r="K45" s="30">
        <f>VLOOKUP($B45,'[1]Tillförd energi'!$B$2:$AS$506,MATCH(K$3,'[1]Tillförd energi'!$B$1:$AQ$1,0),FALSE)</f>
        <v>0</v>
      </c>
      <c r="L45" s="30">
        <f>VLOOKUP($B45,'[1]Tillförd energi'!$B$2:$AS$506,MATCH(L$3,'[1]Tillförd energi'!$B$1:$AQ$1,0),FALSE)</f>
        <v>0</v>
      </c>
      <c r="M45" s="30">
        <f>VLOOKUP($B45,'[1]Tillförd energi'!$B$2:$AS$506,MATCH(M$3,'[1]Tillförd energi'!$B$1:$AQ$1,0),FALSE)</f>
        <v>0</v>
      </c>
      <c r="N45" s="30">
        <f>VLOOKUP($B45,'[1]Tillförd energi'!$B$2:$AS$506,MATCH(N$3,'[1]Tillförd energi'!$B$1:$AQ$1,0),FALSE)</f>
        <v>0</v>
      </c>
      <c r="O45" s="30">
        <f>VLOOKUP($B45,'[1]Tillförd energi'!$B$2:$AS$506,MATCH(O$3,'[1]Tillförd energi'!$B$1:$AQ$1,0),FALSE)</f>
        <v>0</v>
      </c>
      <c r="P45" s="30">
        <f>VLOOKUP($B45,'[1]Tillförd energi'!$B$2:$AS$506,MATCH(P$3,'[1]Tillförd energi'!$B$1:$AQ$1,0),FALSE)</f>
        <v>0</v>
      </c>
      <c r="Q45" s="30">
        <f>VLOOKUP($B45,'[1]Tillförd energi'!$B$2:$AS$506,MATCH(Q$3,'[1]Tillförd energi'!$B$1:$AQ$1,0),FALSE)</f>
        <v>0</v>
      </c>
      <c r="R45" s="30">
        <f>VLOOKUP($B45,'[1]Tillförd energi'!$B$2:$AS$506,MATCH(R$3,'[1]Tillförd energi'!$B$1:$AQ$1,0),FALSE)</f>
        <v>0</v>
      </c>
      <c r="S45" s="30">
        <f>VLOOKUP($B45,'[1]Tillförd energi'!$B$2:$AS$506,MATCH(S$3,'[1]Tillförd energi'!$B$1:$AQ$1,0),FALSE)</f>
        <v>0</v>
      </c>
      <c r="T45" s="30">
        <f>VLOOKUP($B45,'[1]Tillförd energi'!$B$2:$AS$506,MATCH(T$3,'[1]Tillförd energi'!$B$1:$AQ$1,0),FALSE)</f>
        <v>0</v>
      </c>
      <c r="U45" s="30">
        <f>VLOOKUP($B45,'[1]Tillförd energi'!$B$2:$AS$506,MATCH(U$3,'[1]Tillförd energi'!$B$1:$AQ$1,0),FALSE)</f>
        <v>0</v>
      </c>
      <c r="V45" s="30">
        <f>VLOOKUP($B45,'[1]Tillförd energi'!$B$2:$AS$506,MATCH(V$3,'[1]Tillförd energi'!$B$1:$AQ$1,0),FALSE)</f>
        <v>0</v>
      </c>
      <c r="W45" s="30">
        <f>VLOOKUP($B45,'[1]Tillförd energi'!$B$2:$AS$506,MATCH(W$3,'[1]Tillförd energi'!$B$1:$AQ$1,0),FALSE)</f>
        <v>0</v>
      </c>
      <c r="X45" s="30">
        <f>VLOOKUP($B45,'[1]Tillförd energi'!$B$2:$AS$506,MATCH(X$3,'[1]Tillförd energi'!$B$1:$AQ$1,0),FALSE)</f>
        <v>0</v>
      </c>
      <c r="Y45" s="30">
        <f>VLOOKUP($B45,'[1]Tillförd energi'!$B$2:$AS$506,MATCH(Y$3,'[1]Tillförd energi'!$B$1:$AQ$1,0),FALSE)</f>
        <v>0</v>
      </c>
      <c r="Z45" s="30">
        <f>VLOOKUP($B45,'[1]Tillförd energi'!$B$2:$AS$506,MATCH(Z$3,'[1]Tillförd energi'!$B$1:$AQ$1,0),FALSE)</f>
        <v>0</v>
      </c>
      <c r="AA45" s="30">
        <f>VLOOKUP($B45,'[1]Tillförd energi'!$B$2:$AS$506,MATCH(AA$3,'[1]Tillförd energi'!$B$1:$AQ$1,0),FALSE)</f>
        <v>0</v>
      </c>
      <c r="AB45" s="30">
        <f>VLOOKUP($B45,'[1]Tillförd energi'!$B$2:$AS$506,MATCH(AB$3,'[1]Tillförd energi'!$B$1:$AQ$1,0),FALSE)</f>
        <v>0</v>
      </c>
      <c r="AC45" s="30">
        <f>VLOOKUP($B45,'[1]Tillförd energi'!$B$2:$AS$506,MATCH(AC$3,'[1]Tillförd energi'!$B$1:$AQ$1,0),FALSE)</f>
        <v>0</v>
      </c>
      <c r="AD45" s="30">
        <f>VLOOKUP($B45,'[1]Tillförd energi'!$B$2:$AS$506,MATCH(AD$3,'[1]Tillförd energi'!$B$1:$AQ$1,0),FALSE)</f>
        <v>0</v>
      </c>
      <c r="AF45" s="30">
        <f>VLOOKUP($B45,'[1]Tillförd energi'!$B$2:$AS$506,MATCH(AF$3,'[1]Tillförd energi'!$B$1:$AQ$1,0),FALSE)</f>
        <v>0</v>
      </c>
      <c r="AH45" s="30">
        <f>IFERROR(VLOOKUP(B45,[1]Miljö!$B$1:$S$476,9,FALSE)/1,0)</f>
        <v>0</v>
      </c>
      <c r="AJ45" s="35" t="str">
        <f>IFERROR(VLOOKUP($B45,[1]Miljö!$B$1:$S$500,MATCH("hjälpel exklusive kraftvärme (GWh)",[1]Miljö!$B$1:$V$1,0),FALSE)/1,"")</f>
        <v/>
      </c>
      <c r="AK45" s="35">
        <f t="shared" si="0"/>
        <v>0</v>
      </c>
      <c r="AL45" s="35">
        <f>VLOOKUP($B45,'[1]Slutlig allokering'!$B$2:$AL$462,MATCH("Hjälpel kraftvärme",'[1]Slutlig allokering'!$B$2:$AL$2,0),FALSE)</f>
        <v>0</v>
      </c>
      <c r="AN45" s="30">
        <f t="shared" si="1"/>
        <v>0</v>
      </c>
      <c r="AO45" s="30">
        <f t="shared" si="2"/>
        <v>0</v>
      </c>
      <c r="AP45" s="30" t="str">
        <f>IF(ISERROR(1/VLOOKUP($B45,[1]Leveranser!$B$1:$S$500,MATCH("såld värme (gwh)",[1]Leveranser!$B$1:$S$1,0),FALSE)),"",VLOOKUP($B45,[1]Leveranser!$B$1:$S$500,MATCH("såld värme (gwh)",[1]Leveranser!$B$1:$S$1,0),FALSE))</f>
        <v/>
      </c>
      <c r="AQ45" s="30">
        <f>VLOOKUP($B45,[1]Leveranser!$B$1:$Y$500,MATCH("Totalt såld fjärrvärme till andra fjärrvärmeföretag",[1]Leveranser!$B$1:$AA$1,0),FALSE)</f>
        <v>0</v>
      </c>
      <c r="AR45" s="30">
        <f>IF(ISERROR(1/VLOOKUP($B45,[1]Miljö!$B$1:$S$500,MATCH("Såld mängd produktionsspecifik fjärrvärme (GWh)",[1]Miljö!$B$1:$R$1,0),FALSE)),0,VLOOKUP($B45,[1]Miljö!$B$1:$S$500,MATCH("Såld mängd produktionsspecifik fjärrvärme (GWh)",[1]Miljö!$B$1:$R$1,0),FALSE))</f>
        <v>0</v>
      </c>
      <c r="AS45" s="36" t="str">
        <f t="shared" si="3"/>
        <v/>
      </c>
      <c r="AU45" s="30" t="str">
        <f>VLOOKUP($B45,'[1]Miljövärden urval för publ'!$B$2:$I$486,7,FALSE)</f>
        <v>Nej</v>
      </c>
    </row>
    <row r="46" spans="1:47" ht="15">
      <c r="A46" t="s">
        <v>448</v>
      </c>
      <c r="B46" t="s">
        <v>449</v>
      </c>
      <c r="C46" s="30">
        <f>VLOOKUP($B46,'[1]Tillförd energi'!$B$2:$AS$506,MATCH(C$3,'[1]Tillförd energi'!$B$1:$AQ$1,0),FALSE)</f>
        <v>0</v>
      </c>
      <c r="D46" s="30">
        <f>VLOOKUP($B46,'[1]Tillförd energi'!$B$2:$AS$506,MATCH(D$3,'[1]Tillförd energi'!$B$1:$AQ$1,0),FALSE)</f>
        <v>0.06</v>
      </c>
      <c r="E46" s="30">
        <f>VLOOKUP($B46,'[1]Tillförd energi'!$B$2:$AS$506,MATCH(E$3,'[1]Tillförd energi'!$B$1:$AQ$1,0),FALSE)</f>
        <v>0</v>
      </c>
      <c r="F46" s="30">
        <f>VLOOKUP($B46,'[1]Tillförd energi'!$B$2:$AS$506,MATCH(F$3,'[1]Tillförd energi'!$B$1:$AQ$1,0),FALSE)</f>
        <v>0</v>
      </c>
      <c r="G46" s="30">
        <f>VLOOKUP($B46,'[1]Tillförd energi'!$B$2:$AS$506,MATCH(G$3,'[1]Tillförd energi'!$B$1:$AQ$1,0),FALSE)</f>
        <v>0</v>
      </c>
      <c r="H46" s="30">
        <f>VLOOKUP($B46,'[1]Tillförd energi'!$B$2:$AS$506,MATCH(H$3,'[1]Tillförd energi'!$B$1:$AQ$1,0),FALSE)</f>
        <v>0</v>
      </c>
      <c r="I46" s="30">
        <f>VLOOKUP($B46,'[1]Tillförd energi'!$B$2:$AS$506,MATCH(I$3,'[1]Tillförd energi'!$B$1:$AQ$1,0),FALSE)</f>
        <v>0</v>
      </c>
      <c r="J46" s="30">
        <f>VLOOKUP($B46,'[1]Tillförd energi'!$B$2:$AS$506,MATCH(J$3,'[1]Tillförd energi'!$B$1:$AQ$1,0),FALSE)</f>
        <v>0</v>
      </c>
      <c r="K46" s="30">
        <f>VLOOKUP($B46,'[1]Tillförd energi'!$B$2:$AS$506,MATCH(K$3,'[1]Tillförd energi'!$B$1:$AQ$1,0),FALSE)</f>
        <v>0</v>
      </c>
      <c r="L46" s="30">
        <f>VLOOKUP($B46,'[1]Tillförd energi'!$B$2:$AS$506,MATCH(L$3,'[1]Tillförd energi'!$B$1:$AQ$1,0),FALSE)</f>
        <v>6</v>
      </c>
      <c r="M46" s="30">
        <f>VLOOKUP($B46,'[1]Tillförd energi'!$B$2:$AS$506,MATCH(M$3,'[1]Tillförd energi'!$B$1:$AQ$1,0),FALSE)</f>
        <v>6.2</v>
      </c>
      <c r="N46" s="30">
        <f>VLOOKUP($B46,'[1]Tillförd energi'!$B$2:$AS$506,MATCH(N$3,'[1]Tillförd energi'!$B$1:$AQ$1,0),FALSE)</f>
        <v>0</v>
      </c>
      <c r="O46" s="30">
        <f>VLOOKUP($B46,'[1]Tillförd energi'!$B$2:$AS$506,MATCH(O$3,'[1]Tillförd energi'!$B$1:$AQ$1,0),FALSE)</f>
        <v>6.5</v>
      </c>
      <c r="P46" s="30">
        <f>VLOOKUP($B46,'[1]Tillförd energi'!$B$2:$AS$506,MATCH(P$3,'[1]Tillförd energi'!$B$1:$AQ$1,0),FALSE)</f>
        <v>0</v>
      </c>
      <c r="Q46" s="30">
        <f>VLOOKUP($B46,'[1]Tillförd energi'!$B$2:$AS$506,MATCH(Q$3,'[1]Tillförd energi'!$B$1:$AQ$1,0),FALSE)</f>
        <v>2.1</v>
      </c>
      <c r="R46" s="30">
        <f>VLOOKUP($B46,'[1]Tillförd energi'!$B$2:$AS$506,MATCH(R$3,'[1]Tillförd energi'!$B$1:$AQ$1,0),FALSE)</f>
        <v>0</v>
      </c>
      <c r="S46" s="30">
        <f>VLOOKUP($B46,'[1]Tillförd energi'!$B$2:$AS$506,MATCH(S$3,'[1]Tillförd energi'!$B$1:$AQ$1,0),FALSE)</f>
        <v>0</v>
      </c>
      <c r="T46" s="30">
        <f>VLOOKUP($B46,'[1]Tillförd energi'!$B$2:$AS$506,MATCH(T$3,'[1]Tillförd energi'!$B$1:$AQ$1,0),FALSE)</f>
        <v>0</v>
      </c>
      <c r="U46" s="30">
        <f>VLOOKUP($B46,'[1]Tillförd energi'!$B$2:$AS$506,MATCH(U$3,'[1]Tillförd energi'!$B$1:$AQ$1,0),FALSE)</f>
        <v>0</v>
      </c>
      <c r="V46" s="30">
        <f>VLOOKUP($B46,'[1]Tillförd energi'!$B$2:$AS$506,MATCH(V$3,'[1]Tillförd energi'!$B$1:$AQ$1,0),FALSE)</f>
        <v>0</v>
      </c>
      <c r="W46" s="30">
        <f>VLOOKUP($B46,'[1]Tillförd energi'!$B$2:$AS$506,MATCH(W$3,'[1]Tillförd energi'!$B$1:$AQ$1,0),FALSE)</f>
        <v>0</v>
      </c>
      <c r="X46" s="30">
        <f>VLOOKUP($B46,'[1]Tillförd energi'!$B$2:$AS$506,MATCH(X$3,'[1]Tillförd energi'!$B$1:$AQ$1,0),FALSE)</f>
        <v>0</v>
      </c>
      <c r="Y46" s="30">
        <f>VLOOKUP($B46,'[1]Tillförd energi'!$B$2:$AS$506,MATCH(Y$3,'[1]Tillförd energi'!$B$1:$AQ$1,0),FALSE)</f>
        <v>0</v>
      </c>
      <c r="Z46" s="30">
        <f>VLOOKUP($B46,'[1]Tillförd energi'!$B$2:$AS$506,MATCH(Z$3,'[1]Tillförd energi'!$B$1:$AQ$1,0),FALSE)</f>
        <v>0</v>
      </c>
      <c r="AA46" s="30">
        <f>VLOOKUP($B46,'[1]Tillförd energi'!$B$2:$AS$506,MATCH(AA$3,'[1]Tillförd energi'!$B$1:$AQ$1,0),FALSE)</f>
        <v>0</v>
      </c>
      <c r="AB46" s="30">
        <f>VLOOKUP($B46,'[1]Tillförd energi'!$B$2:$AS$506,MATCH(AB$3,'[1]Tillförd energi'!$B$1:$AQ$1,0),FALSE)</f>
        <v>0</v>
      </c>
      <c r="AC46" s="30">
        <f>VLOOKUP($B46,'[1]Tillförd energi'!$B$2:$AS$506,MATCH(AC$3,'[1]Tillförd energi'!$B$1:$AQ$1,0),FALSE)</f>
        <v>0</v>
      </c>
      <c r="AD46" s="30">
        <f>VLOOKUP($B46,'[1]Tillförd energi'!$B$2:$AS$506,MATCH(AD$3,'[1]Tillförd energi'!$B$1:$AQ$1,0),FALSE)</f>
        <v>0</v>
      </c>
      <c r="AF46" s="30">
        <f>VLOOKUP($B46,'[1]Tillförd energi'!$B$2:$AS$506,MATCH(AF$3,'[1]Tillförd energi'!$B$1:$AQ$1,0),FALSE)</f>
        <v>0.46200000000000002</v>
      </c>
      <c r="AH46" s="30">
        <f>IFERROR(VLOOKUP(B46,[1]Miljö!$B$1:$S$476,9,FALSE)/1,0)</f>
        <v>0</v>
      </c>
      <c r="AJ46" s="35" t="str">
        <f>IFERROR(VLOOKUP($B46,[1]Miljö!$B$1:$S$500,MATCH("hjälpel exklusive kraftvärme (GWh)",[1]Miljö!$B$1:$V$1,0),FALSE)/1,"")</f>
        <v/>
      </c>
      <c r="AK46" s="35">
        <f t="shared" si="0"/>
        <v>0.46199999999999997</v>
      </c>
      <c r="AL46" s="35">
        <f>VLOOKUP($B46,'[1]Slutlig allokering'!$B$2:$AL$462,MATCH("Hjälpel kraftvärme",'[1]Slutlig allokering'!$B$2:$AL$2,0),FALSE)</f>
        <v>0</v>
      </c>
      <c r="AN46" s="30">
        <f t="shared" si="1"/>
        <v>21.321999999999999</v>
      </c>
      <c r="AO46" s="30">
        <f t="shared" si="2"/>
        <v>21.321999999999999</v>
      </c>
      <c r="AP46" s="30">
        <f>IF(ISERROR(1/VLOOKUP($B46,[1]Leveranser!$B$1:$S$500,MATCH("såld värme (gwh)",[1]Leveranser!$B$1:$S$1,0),FALSE)),"",VLOOKUP($B46,[1]Leveranser!$B$1:$S$500,MATCH("såld värme (gwh)",[1]Leveranser!$B$1:$S$1,0),FALSE))</f>
        <v>15.4</v>
      </c>
      <c r="AQ46" s="30">
        <f>VLOOKUP($B46,[1]Leveranser!$B$1:$Y$500,MATCH("Totalt såld fjärrvärme till andra fjärrvärmeföretag",[1]Leveranser!$B$1:$AA$1,0),FALSE)</f>
        <v>0</v>
      </c>
      <c r="AR46" s="30">
        <f>IF(ISERROR(1/VLOOKUP($B46,[1]Miljö!$B$1:$S$500,MATCH("Såld mängd produktionsspecifik fjärrvärme (GWh)",[1]Miljö!$B$1:$R$1,0),FALSE)),0,VLOOKUP($B46,[1]Miljö!$B$1:$S$500,MATCH("Såld mängd produktionsspecifik fjärrvärme (GWh)",[1]Miljö!$B$1:$R$1,0),FALSE))</f>
        <v>0</v>
      </c>
      <c r="AS46" s="36">
        <f t="shared" si="3"/>
        <v>0.72225869993434011</v>
      </c>
      <c r="AU46" s="30" t="str">
        <f>VLOOKUP($B46,'[1]Miljövärden urval för publ'!$B$2:$I$486,7,FALSE)</f>
        <v>Ja</v>
      </c>
    </row>
    <row r="47" spans="1:47" ht="15">
      <c r="A47" t="s">
        <v>463</v>
      </c>
      <c r="B47" t="s">
        <v>465</v>
      </c>
      <c r="C47" s="30">
        <f>VLOOKUP($B47,'[1]Tillförd energi'!$B$2:$AS$506,MATCH(C$3,'[1]Tillförd energi'!$B$1:$AQ$1,0),FALSE)</f>
        <v>0</v>
      </c>
      <c r="D47" s="30">
        <f>VLOOKUP($B47,'[1]Tillförd energi'!$B$2:$AS$506,MATCH(D$3,'[1]Tillförd energi'!$B$1:$AQ$1,0),FALSE)</f>
        <v>5.8999999999999997E-2</v>
      </c>
      <c r="E47" s="30">
        <f>VLOOKUP($B47,'[1]Tillförd energi'!$B$2:$AS$506,MATCH(E$3,'[1]Tillförd energi'!$B$1:$AQ$1,0),FALSE)</f>
        <v>0</v>
      </c>
      <c r="F47" s="30">
        <f>VLOOKUP($B47,'[1]Tillförd energi'!$B$2:$AS$506,MATCH(F$3,'[1]Tillförd energi'!$B$1:$AQ$1,0),FALSE)</f>
        <v>0</v>
      </c>
      <c r="G47" s="30">
        <f>VLOOKUP($B47,'[1]Tillförd energi'!$B$2:$AS$506,MATCH(G$3,'[1]Tillförd energi'!$B$1:$AQ$1,0),FALSE)</f>
        <v>0</v>
      </c>
      <c r="H47" s="30">
        <f>VLOOKUP($B47,'[1]Tillförd energi'!$B$2:$AS$506,MATCH(H$3,'[1]Tillförd energi'!$B$1:$AQ$1,0),FALSE)</f>
        <v>0</v>
      </c>
      <c r="I47" s="30">
        <f>VLOOKUP($B47,'[1]Tillförd energi'!$B$2:$AS$506,MATCH(I$3,'[1]Tillförd energi'!$B$1:$AQ$1,0),FALSE)</f>
        <v>0</v>
      </c>
      <c r="J47" s="30">
        <f>VLOOKUP($B47,'[1]Tillförd energi'!$B$2:$AS$506,MATCH(J$3,'[1]Tillförd energi'!$B$1:$AQ$1,0),FALSE)</f>
        <v>0</v>
      </c>
      <c r="K47" s="30">
        <f>VLOOKUP($B47,'[1]Tillförd energi'!$B$2:$AS$506,MATCH(K$3,'[1]Tillförd energi'!$B$1:$AQ$1,0),FALSE)</f>
        <v>0</v>
      </c>
      <c r="L47" s="30">
        <f>VLOOKUP($B47,'[1]Tillförd energi'!$B$2:$AS$506,MATCH(L$3,'[1]Tillförd energi'!$B$1:$AQ$1,0),FALSE)</f>
        <v>0</v>
      </c>
      <c r="M47" s="30">
        <f>VLOOKUP($B47,'[1]Tillförd energi'!$B$2:$AS$506,MATCH(M$3,'[1]Tillförd energi'!$B$1:$AQ$1,0),FALSE)</f>
        <v>0</v>
      </c>
      <c r="N47" s="30">
        <f>VLOOKUP($B47,'[1]Tillförd energi'!$B$2:$AS$506,MATCH(N$3,'[1]Tillförd energi'!$B$1:$AQ$1,0),FALSE)</f>
        <v>0</v>
      </c>
      <c r="O47" s="30">
        <f>VLOOKUP($B47,'[1]Tillförd energi'!$B$2:$AS$506,MATCH(O$3,'[1]Tillförd energi'!$B$1:$AQ$1,0),FALSE)</f>
        <v>0</v>
      </c>
      <c r="P47" s="30">
        <f>VLOOKUP($B47,'[1]Tillförd energi'!$B$2:$AS$506,MATCH(P$3,'[1]Tillförd energi'!$B$1:$AQ$1,0),FALSE)</f>
        <v>0</v>
      </c>
      <c r="Q47" s="30">
        <f>VLOOKUP($B47,'[1]Tillförd energi'!$B$2:$AS$506,MATCH(Q$3,'[1]Tillförd energi'!$B$1:$AQ$1,0),FALSE)</f>
        <v>10.539</v>
      </c>
      <c r="R47" s="30">
        <f>VLOOKUP($B47,'[1]Tillförd energi'!$B$2:$AS$506,MATCH(R$3,'[1]Tillförd energi'!$B$1:$AQ$1,0),FALSE)</f>
        <v>0</v>
      </c>
      <c r="S47" s="30">
        <f>VLOOKUP($B47,'[1]Tillförd energi'!$B$2:$AS$506,MATCH(S$3,'[1]Tillförd energi'!$B$1:$AQ$1,0),FALSE)</f>
        <v>0</v>
      </c>
      <c r="T47" s="30">
        <f>VLOOKUP($B47,'[1]Tillförd energi'!$B$2:$AS$506,MATCH(T$3,'[1]Tillförd energi'!$B$1:$AQ$1,0),FALSE)</f>
        <v>0</v>
      </c>
      <c r="U47" s="30">
        <f>VLOOKUP($B47,'[1]Tillförd energi'!$B$2:$AS$506,MATCH(U$3,'[1]Tillförd energi'!$B$1:$AQ$1,0),FALSE)</f>
        <v>0</v>
      </c>
      <c r="V47" s="30">
        <f>VLOOKUP($B47,'[1]Tillförd energi'!$B$2:$AS$506,MATCH(V$3,'[1]Tillförd energi'!$B$1:$AQ$1,0),FALSE)</f>
        <v>0</v>
      </c>
      <c r="W47" s="30">
        <f>VLOOKUP($B47,'[1]Tillförd energi'!$B$2:$AS$506,MATCH(W$3,'[1]Tillförd energi'!$B$1:$AQ$1,0),FALSE)</f>
        <v>0</v>
      </c>
      <c r="X47" s="30">
        <f>VLOOKUP($B47,'[1]Tillförd energi'!$B$2:$AS$506,MATCH(X$3,'[1]Tillförd energi'!$B$1:$AQ$1,0),FALSE)</f>
        <v>0</v>
      </c>
      <c r="Y47" s="30">
        <f>VLOOKUP($B47,'[1]Tillförd energi'!$B$2:$AS$506,MATCH(Y$3,'[1]Tillförd energi'!$B$1:$AQ$1,0),FALSE)</f>
        <v>0</v>
      </c>
      <c r="Z47" s="30">
        <f>VLOOKUP($B47,'[1]Tillförd energi'!$B$2:$AS$506,MATCH(Z$3,'[1]Tillförd energi'!$B$1:$AQ$1,0),FALSE)</f>
        <v>0</v>
      </c>
      <c r="AA47" s="30">
        <f>VLOOKUP($B47,'[1]Tillförd energi'!$B$2:$AS$506,MATCH(AA$3,'[1]Tillförd energi'!$B$1:$AQ$1,0),FALSE)</f>
        <v>0</v>
      </c>
      <c r="AB47" s="30">
        <f>VLOOKUP($B47,'[1]Tillförd energi'!$B$2:$AS$506,MATCH(AB$3,'[1]Tillförd energi'!$B$1:$AQ$1,0),FALSE)</f>
        <v>0</v>
      </c>
      <c r="AC47" s="30">
        <f>VLOOKUP($B47,'[1]Tillförd energi'!$B$2:$AS$506,MATCH(AC$3,'[1]Tillförd energi'!$B$1:$AQ$1,0),FALSE)</f>
        <v>0</v>
      </c>
      <c r="AD47" s="30">
        <f>VLOOKUP($B47,'[1]Tillförd energi'!$B$2:$AS$506,MATCH(AD$3,'[1]Tillförd energi'!$B$1:$AQ$1,0),FALSE)</f>
        <v>0</v>
      </c>
      <c r="AF47" s="30">
        <f>VLOOKUP($B47,'[1]Tillförd energi'!$B$2:$AS$506,MATCH(AF$3,'[1]Tillförd energi'!$B$1:$AQ$1,0),FALSE)</f>
        <v>8.8200000000000001E-2</v>
      </c>
      <c r="AH47" s="30">
        <f>IFERROR(VLOOKUP(B47,[1]Miljö!$B$1:$S$476,9,FALSE)/1,0)</f>
        <v>0</v>
      </c>
      <c r="AJ47" s="35">
        <f>IFERROR(VLOOKUP($B47,[1]Miljö!$B$1:$S$500,MATCH("hjälpel exklusive kraftvärme (GWh)",[1]Miljö!$B$1:$V$1,0),FALSE)/1,"")</f>
        <v>8.8200000000000001E-2</v>
      </c>
      <c r="AK47" s="35">
        <f t="shared" si="0"/>
        <v>8.8200000000000001E-2</v>
      </c>
      <c r="AL47" s="35">
        <f>VLOOKUP($B47,'[1]Slutlig allokering'!$B$2:$AL$462,MATCH("Hjälpel kraftvärme",'[1]Slutlig allokering'!$B$2:$AL$2,0),FALSE)</f>
        <v>0</v>
      </c>
      <c r="AN47" s="30">
        <f t="shared" si="1"/>
        <v>10.686199999999999</v>
      </c>
      <c r="AO47" s="30">
        <f t="shared" si="2"/>
        <v>10.686199999999999</v>
      </c>
      <c r="AP47" s="30">
        <f>IF(ISERROR(1/VLOOKUP($B47,[1]Leveranser!$B$1:$S$500,MATCH("såld värme (gwh)",[1]Leveranser!$B$1:$S$1,0),FALSE)),"",VLOOKUP($B47,[1]Leveranser!$B$1:$S$500,MATCH("såld värme (gwh)",[1]Leveranser!$B$1:$S$1,0),FALSE))</f>
        <v>7.8897000000000004</v>
      </c>
      <c r="AQ47" s="30">
        <f>VLOOKUP($B47,[1]Leveranser!$B$1:$Y$500,MATCH("Totalt såld fjärrvärme till andra fjärrvärmeföretag",[1]Leveranser!$B$1:$AA$1,0),FALSE)</f>
        <v>0</v>
      </c>
      <c r="AR47" s="30">
        <f>IF(ISERROR(1/VLOOKUP($B47,[1]Miljö!$B$1:$S$500,MATCH("Såld mängd produktionsspecifik fjärrvärme (GWh)",[1]Miljö!$B$1:$R$1,0),FALSE)),0,VLOOKUP($B47,[1]Miljö!$B$1:$S$500,MATCH("Såld mängd produktionsspecifik fjärrvärme (GWh)",[1]Miljö!$B$1:$R$1,0),FALSE))</f>
        <v>0</v>
      </c>
      <c r="AS47" s="36">
        <f t="shared" si="3"/>
        <v>0.73830734966592437</v>
      </c>
      <c r="AU47" s="30" t="str">
        <f>VLOOKUP($B47,'[1]Miljövärden urval för publ'!$B$2:$I$486,7,FALSE)</f>
        <v>Ja</v>
      </c>
    </row>
    <row r="48" spans="1:47" ht="15">
      <c r="A48" t="s">
        <v>463</v>
      </c>
      <c r="B48" t="s">
        <v>466</v>
      </c>
      <c r="C48" s="30">
        <f>VLOOKUP($B48,'[1]Tillförd energi'!$B$2:$AS$506,MATCH(C$3,'[1]Tillförd energi'!$B$1:$AQ$1,0),FALSE)</f>
        <v>0</v>
      </c>
      <c r="D48" s="30">
        <f>VLOOKUP($B48,'[1]Tillförd energi'!$B$2:$AS$506,MATCH(D$3,'[1]Tillförd energi'!$B$1:$AQ$1,0),FALSE)</f>
        <v>0.53300000000000003</v>
      </c>
      <c r="E48" s="30">
        <f>VLOOKUP($B48,'[1]Tillförd energi'!$B$2:$AS$506,MATCH(E$3,'[1]Tillförd energi'!$B$1:$AQ$1,0),FALSE)</f>
        <v>0</v>
      </c>
      <c r="F48" s="30">
        <f>VLOOKUP($B48,'[1]Tillförd energi'!$B$2:$AS$506,MATCH(F$3,'[1]Tillförd energi'!$B$1:$AQ$1,0),FALSE)</f>
        <v>0</v>
      </c>
      <c r="G48" s="30">
        <f>VLOOKUP($B48,'[1]Tillförd energi'!$B$2:$AS$506,MATCH(G$3,'[1]Tillförd energi'!$B$1:$AQ$1,0),FALSE)</f>
        <v>0</v>
      </c>
      <c r="H48" s="30">
        <f>VLOOKUP($B48,'[1]Tillförd energi'!$B$2:$AS$506,MATCH(H$3,'[1]Tillförd energi'!$B$1:$AQ$1,0),FALSE)</f>
        <v>0</v>
      </c>
      <c r="I48" s="30">
        <f>VLOOKUP($B48,'[1]Tillförd energi'!$B$2:$AS$506,MATCH(I$3,'[1]Tillförd energi'!$B$1:$AQ$1,0),FALSE)</f>
        <v>0</v>
      </c>
      <c r="J48" s="30">
        <f>VLOOKUP($B48,'[1]Tillförd energi'!$B$2:$AS$506,MATCH(J$3,'[1]Tillförd energi'!$B$1:$AQ$1,0),FALSE)</f>
        <v>0</v>
      </c>
      <c r="K48" s="30">
        <f>VLOOKUP($B48,'[1]Tillförd energi'!$B$2:$AS$506,MATCH(K$3,'[1]Tillförd energi'!$B$1:$AQ$1,0),FALSE)</f>
        <v>0</v>
      </c>
      <c r="L48" s="30">
        <f>VLOOKUP($B48,'[1]Tillförd energi'!$B$2:$AS$506,MATCH(L$3,'[1]Tillförd energi'!$B$1:$AQ$1,0),FALSE)</f>
        <v>6.9409999999999998</v>
      </c>
      <c r="M48" s="30">
        <f>VLOOKUP($B48,'[1]Tillförd energi'!$B$2:$AS$506,MATCH(M$3,'[1]Tillförd energi'!$B$1:$AQ$1,0),FALSE)</f>
        <v>0</v>
      </c>
      <c r="N48" s="30">
        <f>VLOOKUP($B48,'[1]Tillförd energi'!$B$2:$AS$506,MATCH(N$3,'[1]Tillförd energi'!$B$1:$AQ$1,0),FALSE)</f>
        <v>7.8789999999999996</v>
      </c>
      <c r="O48" s="30">
        <f>VLOOKUP($B48,'[1]Tillförd energi'!$B$2:$AS$506,MATCH(O$3,'[1]Tillförd energi'!$B$1:$AQ$1,0),FALSE)</f>
        <v>0</v>
      </c>
      <c r="P48" s="30">
        <f>VLOOKUP($B48,'[1]Tillförd energi'!$B$2:$AS$506,MATCH(P$3,'[1]Tillförd energi'!$B$1:$AQ$1,0),FALSE)</f>
        <v>0</v>
      </c>
      <c r="Q48" s="30">
        <f>VLOOKUP($B48,'[1]Tillförd energi'!$B$2:$AS$506,MATCH(Q$3,'[1]Tillförd energi'!$B$1:$AQ$1,0),FALSE)</f>
        <v>3.4830000000000001</v>
      </c>
      <c r="R48" s="30">
        <f>VLOOKUP($B48,'[1]Tillförd energi'!$B$2:$AS$506,MATCH(R$3,'[1]Tillförd energi'!$B$1:$AQ$1,0),FALSE)</f>
        <v>0</v>
      </c>
      <c r="S48" s="30">
        <f>VLOOKUP($B48,'[1]Tillförd energi'!$B$2:$AS$506,MATCH(S$3,'[1]Tillförd energi'!$B$1:$AQ$1,0),FALSE)</f>
        <v>0</v>
      </c>
      <c r="T48" s="30">
        <f>VLOOKUP($B48,'[1]Tillförd energi'!$B$2:$AS$506,MATCH(T$3,'[1]Tillförd energi'!$B$1:$AQ$1,0),FALSE)</f>
        <v>0</v>
      </c>
      <c r="U48" s="30">
        <f>VLOOKUP($B48,'[1]Tillförd energi'!$B$2:$AS$506,MATCH(U$3,'[1]Tillförd energi'!$B$1:$AQ$1,0),FALSE)</f>
        <v>0</v>
      </c>
      <c r="V48" s="30">
        <f>VLOOKUP($B48,'[1]Tillförd energi'!$B$2:$AS$506,MATCH(V$3,'[1]Tillförd energi'!$B$1:$AQ$1,0),FALSE)</f>
        <v>0</v>
      </c>
      <c r="W48" s="30">
        <f>VLOOKUP($B48,'[1]Tillförd energi'!$B$2:$AS$506,MATCH(W$3,'[1]Tillförd energi'!$B$1:$AQ$1,0),FALSE)</f>
        <v>0</v>
      </c>
      <c r="X48" s="30">
        <f>VLOOKUP($B48,'[1]Tillförd energi'!$B$2:$AS$506,MATCH(X$3,'[1]Tillförd energi'!$B$1:$AQ$1,0),FALSE)</f>
        <v>0</v>
      </c>
      <c r="Y48" s="30">
        <f>VLOOKUP($B48,'[1]Tillförd energi'!$B$2:$AS$506,MATCH(Y$3,'[1]Tillförd energi'!$B$1:$AQ$1,0),FALSE)</f>
        <v>0.26600000000000001</v>
      </c>
      <c r="Z48" s="30">
        <f>VLOOKUP($B48,'[1]Tillförd energi'!$B$2:$AS$506,MATCH(Z$3,'[1]Tillförd energi'!$B$1:$AQ$1,0),FALSE)</f>
        <v>0</v>
      </c>
      <c r="AA48" s="30">
        <f>VLOOKUP($B48,'[1]Tillförd energi'!$B$2:$AS$506,MATCH(AA$3,'[1]Tillförd energi'!$B$1:$AQ$1,0),FALSE)</f>
        <v>0</v>
      </c>
      <c r="AB48" s="30">
        <f>VLOOKUP($B48,'[1]Tillförd energi'!$B$2:$AS$506,MATCH(AB$3,'[1]Tillförd energi'!$B$1:$AQ$1,0),FALSE)</f>
        <v>0</v>
      </c>
      <c r="AC48" s="30">
        <f>VLOOKUP($B48,'[1]Tillförd energi'!$B$2:$AS$506,MATCH(AC$3,'[1]Tillförd energi'!$B$1:$AQ$1,0),FALSE)</f>
        <v>0</v>
      </c>
      <c r="AD48" s="30">
        <f>VLOOKUP($B48,'[1]Tillförd energi'!$B$2:$AS$506,MATCH(AD$3,'[1]Tillförd energi'!$B$1:$AQ$1,0),FALSE)</f>
        <v>0</v>
      </c>
      <c r="AF48" s="30">
        <f>VLOOKUP($B48,'[1]Tillförd energi'!$B$2:$AS$506,MATCH(AF$3,'[1]Tillförd energi'!$B$1:$AQ$1,0),FALSE)</f>
        <v>0.29899999999999999</v>
      </c>
      <c r="AH48" s="30">
        <f>IFERROR(VLOOKUP(B48,[1]Miljö!$B$1:$S$476,9,FALSE)/1,0)</f>
        <v>0</v>
      </c>
      <c r="AJ48" s="35">
        <f>IFERROR(VLOOKUP($B48,[1]Miljö!$B$1:$S$500,MATCH("hjälpel exklusive kraftvärme (GWh)",[1]Miljö!$B$1:$V$1,0),FALSE)/1,"")</f>
        <v>0.29899999999999999</v>
      </c>
      <c r="AK48" s="35">
        <f t="shared" si="0"/>
        <v>0.29899999999999999</v>
      </c>
      <c r="AL48" s="35">
        <f>VLOOKUP($B48,'[1]Slutlig allokering'!$B$2:$AL$462,MATCH("Hjälpel kraftvärme",'[1]Slutlig allokering'!$B$2:$AL$2,0),FALSE)</f>
        <v>0</v>
      </c>
      <c r="AN48" s="30">
        <f t="shared" si="1"/>
        <v>19.400999999999996</v>
      </c>
      <c r="AO48" s="30">
        <f t="shared" si="2"/>
        <v>19.400999999999996</v>
      </c>
      <c r="AP48" s="30">
        <f>IF(ISERROR(1/VLOOKUP($B48,[1]Leveranser!$B$1:$S$500,MATCH("såld värme (gwh)",[1]Leveranser!$B$1:$S$1,0),FALSE)),"",VLOOKUP($B48,[1]Leveranser!$B$1:$S$500,MATCH("såld värme (gwh)",[1]Leveranser!$B$1:$S$1,0),FALSE))</f>
        <v>14.098000000000001</v>
      </c>
      <c r="AQ48" s="30">
        <f>VLOOKUP($B48,[1]Leveranser!$B$1:$Y$500,MATCH("Totalt såld fjärrvärme till andra fjärrvärmeföretag",[1]Leveranser!$B$1:$AA$1,0),FALSE)</f>
        <v>0</v>
      </c>
      <c r="AR48" s="30">
        <f>IF(ISERROR(1/VLOOKUP($B48,[1]Miljö!$B$1:$S$500,MATCH("Såld mängd produktionsspecifik fjärrvärme (GWh)",[1]Miljö!$B$1:$R$1,0),FALSE)),0,VLOOKUP($B48,[1]Miljö!$B$1:$S$500,MATCH("Såld mängd produktionsspecifik fjärrvärme (GWh)",[1]Miljö!$B$1:$R$1,0),FALSE))</f>
        <v>0</v>
      </c>
      <c r="AS48" s="36">
        <f t="shared" si="3"/>
        <v>0.72666357404257531</v>
      </c>
      <c r="AU48" s="30" t="str">
        <f>VLOOKUP($B48,'[1]Miljövärden urval för publ'!$B$2:$I$486,7,FALSE)</f>
        <v>Ja</v>
      </c>
    </row>
    <row r="49" spans="1:47" ht="15">
      <c r="A49" t="s">
        <v>463</v>
      </c>
      <c r="B49" t="s">
        <v>467</v>
      </c>
      <c r="C49" s="30">
        <f>VLOOKUP($B49,'[1]Tillförd energi'!$B$2:$AS$506,MATCH(C$3,'[1]Tillförd energi'!$B$1:$AQ$1,0),FALSE)</f>
        <v>0</v>
      </c>
      <c r="D49" s="30">
        <f>VLOOKUP($B49,'[1]Tillförd energi'!$B$2:$AS$506,MATCH(D$3,'[1]Tillförd energi'!$B$1:$AQ$1,0),FALSE)</f>
        <v>0.14299999999999999</v>
      </c>
      <c r="E49" s="30">
        <f>VLOOKUP($B49,'[1]Tillförd energi'!$B$2:$AS$506,MATCH(E$3,'[1]Tillförd energi'!$B$1:$AQ$1,0),FALSE)</f>
        <v>0</v>
      </c>
      <c r="F49" s="30">
        <f>VLOOKUP($B49,'[1]Tillförd energi'!$B$2:$AS$506,MATCH(F$3,'[1]Tillförd energi'!$B$1:$AQ$1,0),FALSE)</f>
        <v>0</v>
      </c>
      <c r="G49" s="30">
        <f>VLOOKUP($B49,'[1]Tillförd energi'!$B$2:$AS$506,MATCH(G$3,'[1]Tillförd energi'!$B$1:$AQ$1,0),FALSE)</f>
        <v>0</v>
      </c>
      <c r="H49" s="30">
        <f>VLOOKUP($B49,'[1]Tillförd energi'!$B$2:$AS$506,MATCH(H$3,'[1]Tillförd energi'!$B$1:$AQ$1,0),FALSE)</f>
        <v>0</v>
      </c>
      <c r="I49" s="30">
        <f>VLOOKUP($B49,'[1]Tillförd energi'!$B$2:$AS$506,MATCH(I$3,'[1]Tillförd energi'!$B$1:$AQ$1,0),FALSE)</f>
        <v>0</v>
      </c>
      <c r="J49" s="30">
        <f>VLOOKUP($B49,'[1]Tillförd energi'!$B$2:$AS$506,MATCH(J$3,'[1]Tillförd energi'!$B$1:$AQ$1,0),FALSE)</f>
        <v>0</v>
      </c>
      <c r="K49" s="30">
        <f>VLOOKUP($B49,'[1]Tillförd energi'!$B$2:$AS$506,MATCH(K$3,'[1]Tillförd energi'!$B$1:$AQ$1,0),FALSE)</f>
        <v>0</v>
      </c>
      <c r="L49" s="30">
        <f>VLOOKUP($B49,'[1]Tillförd energi'!$B$2:$AS$506,MATCH(L$3,'[1]Tillförd energi'!$B$1:$AQ$1,0),FALSE)</f>
        <v>0</v>
      </c>
      <c r="M49" s="30">
        <f>VLOOKUP($B49,'[1]Tillförd energi'!$B$2:$AS$506,MATCH(M$3,'[1]Tillförd energi'!$B$1:$AQ$1,0),FALSE)</f>
        <v>0</v>
      </c>
      <c r="N49" s="30">
        <f>VLOOKUP($B49,'[1]Tillförd energi'!$B$2:$AS$506,MATCH(N$3,'[1]Tillförd energi'!$B$1:$AQ$1,0),FALSE)</f>
        <v>0</v>
      </c>
      <c r="O49" s="30">
        <f>VLOOKUP($B49,'[1]Tillförd energi'!$B$2:$AS$506,MATCH(O$3,'[1]Tillförd energi'!$B$1:$AQ$1,0),FALSE)</f>
        <v>0</v>
      </c>
      <c r="P49" s="30">
        <f>VLOOKUP($B49,'[1]Tillförd energi'!$B$2:$AS$506,MATCH(P$3,'[1]Tillförd energi'!$B$1:$AQ$1,0),FALSE)</f>
        <v>0</v>
      </c>
      <c r="Q49" s="30">
        <f>VLOOKUP($B49,'[1]Tillförd energi'!$B$2:$AS$506,MATCH(Q$3,'[1]Tillförd energi'!$B$1:$AQ$1,0),FALSE)</f>
        <v>11.978</v>
      </c>
      <c r="R49" s="30">
        <f>VLOOKUP($B49,'[1]Tillförd energi'!$B$2:$AS$506,MATCH(R$3,'[1]Tillförd energi'!$B$1:$AQ$1,0),FALSE)</f>
        <v>0</v>
      </c>
      <c r="S49" s="30">
        <f>VLOOKUP($B49,'[1]Tillförd energi'!$B$2:$AS$506,MATCH(S$3,'[1]Tillförd energi'!$B$1:$AQ$1,0),FALSE)</f>
        <v>0</v>
      </c>
      <c r="T49" s="30">
        <f>VLOOKUP($B49,'[1]Tillförd energi'!$B$2:$AS$506,MATCH(T$3,'[1]Tillförd energi'!$B$1:$AQ$1,0),FALSE)</f>
        <v>0</v>
      </c>
      <c r="U49" s="30">
        <f>VLOOKUP($B49,'[1]Tillförd energi'!$B$2:$AS$506,MATCH(U$3,'[1]Tillförd energi'!$B$1:$AQ$1,0),FALSE)</f>
        <v>0</v>
      </c>
      <c r="V49" s="30">
        <f>VLOOKUP($B49,'[1]Tillförd energi'!$B$2:$AS$506,MATCH(V$3,'[1]Tillförd energi'!$B$1:$AQ$1,0),FALSE)</f>
        <v>0</v>
      </c>
      <c r="W49" s="30">
        <f>VLOOKUP($B49,'[1]Tillförd energi'!$B$2:$AS$506,MATCH(W$3,'[1]Tillförd energi'!$B$1:$AQ$1,0),FALSE)</f>
        <v>0</v>
      </c>
      <c r="X49" s="30">
        <f>VLOOKUP($B49,'[1]Tillförd energi'!$B$2:$AS$506,MATCH(X$3,'[1]Tillförd energi'!$B$1:$AQ$1,0),FALSE)</f>
        <v>0</v>
      </c>
      <c r="Y49" s="30">
        <f>VLOOKUP($B49,'[1]Tillförd energi'!$B$2:$AS$506,MATCH(Y$3,'[1]Tillförd energi'!$B$1:$AQ$1,0),FALSE)</f>
        <v>0</v>
      </c>
      <c r="Z49" s="30">
        <f>VLOOKUP($B49,'[1]Tillförd energi'!$B$2:$AS$506,MATCH(Z$3,'[1]Tillförd energi'!$B$1:$AQ$1,0),FALSE)</f>
        <v>0</v>
      </c>
      <c r="AA49" s="30">
        <f>VLOOKUP($B49,'[1]Tillförd energi'!$B$2:$AS$506,MATCH(AA$3,'[1]Tillförd energi'!$B$1:$AQ$1,0),FALSE)</f>
        <v>0</v>
      </c>
      <c r="AB49" s="30">
        <f>VLOOKUP($B49,'[1]Tillförd energi'!$B$2:$AS$506,MATCH(AB$3,'[1]Tillförd energi'!$B$1:$AQ$1,0),FALSE)</f>
        <v>0</v>
      </c>
      <c r="AC49" s="30">
        <f>VLOOKUP($B49,'[1]Tillförd energi'!$B$2:$AS$506,MATCH(AC$3,'[1]Tillförd energi'!$B$1:$AQ$1,0),FALSE)</f>
        <v>0</v>
      </c>
      <c r="AD49" s="30">
        <f>VLOOKUP($B49,'[1]Tillförd energi'!$B$2:$AS$506,MATCH(AD$3,'[1]Tillförd energi'!$B$1:$AQ$1,0),FALSE)</f>
        <v>0</v>
      </c>
      <c r="AF49" s="30">
        <f>VLOOKUP($B49,'[1]Tillförd energi'!$B$2:$AS$506,MATCH(AF$3,'[1]Tillförd energi'!$B$1:$AQ$1,0),FALSE)</f>
        <v>0.10299999999999999</v>
      </c>
      <c r="AH49" s="30">
        <f>IFERROR(VLOOKUP(B49,[1]Miljö!$B$1:$S$476,9,FALSE)/1,0)</f>
        <v>0</v>
      </c>
      <c r="AJ49" s="35">
        <f>IFERROR(VLOOKUP($B49,[1]Miljö!$B$1:$S$500,MATCH("hjälpel exklusive kraftvärme (GWh)",[1]Miljö!$B$1:$V$1,0),FALSE)/1,"")</f>
        <v>0.10299999999999999</v>
      </c>
      <c r="AK49" s="35">
        <f t="shared" si="0"/>
        <v>0.10299999999999999</v>
      </c>
      <c r="AL49" s="35">
        <f>VLOOKUP($B49,'[1]Slutlig allokering'!$B$2:$AL$462,MATCH("Hjälpel kraftvärme",'[1]Slutlig allokering'!$B$2:$AL$2,0),FALSE)</f>
        <v>0</v>
      </c>
      <c r="AN49" s="30">
        <f t="shared" si="1"/>
        <v>12.224</v>
      </c>
      <c r="AO49" s="30">
        <f t="shared" si="2"/>
        <v>12.224</v>
      </c>
      <c r="AP49" s="30">
        <f>IF(ISERROR(1/VLOOKUP($B49,[1]Leveranser!$B$1:$S$500,MATCH("såld värme (gwh)",[1]Leveranser!$B$1:$S$1,0),FALSE)),"",VLOOKUP($B49,[1]Leveranser!$B$1:$S$500,MATCH("såld värme (gwh)",[1]Leveranser!$B$1:$S$1,0),FALSE))</f>
        <v>9.7270000000000003</v>
      </c>
      <c r="AQ49" s="30">
        <f>VLOOKUP($B49,[1]Leveranser!$B$1:$Y$500,MATCH("Totalt såld fjärrvärme till andra fjärrvärmeföretag",[1]Leveranser!$B$1:$AA$1,0),FALSE)</f>
        <v>0</v>
      </c>
      <c r="AR49" s="30">
        <f>IF(ISERROR(1/VLOOKUP($B49,[1]Miljö!$B$1:$S$500,MATCH("Såld mängd produktionsspecifik fjärrvärme (GWh)",[1]Miljö!$B$1:$R$1,0),FALSE)),0,VLOOKUP($B49,[1]Miljö!$B$1:$S$500,MATCH("Såld mängd produktionsspecifik fjärrvärme (GWh)",[1]Miljö!$B$1:$R$1,0),FALSE))</f>
        <v>0</v>
      </c>
      <c r="AS49" s="36">
        <f t="shared" si="3"/>
        <v>0.79572971204188481</v>
      </c>
      <c r="AU49" s="30" t="str">
        <f>VLOOKUP($B49,'[1]Miljövärden urval för publ'!$B$2:$I$486,7,FALSE)</f>
        <v>Ja</v>
      </c>
    </row>
    <row r="50" spans="1:47" ht="15">
      <c r="A50" t="s">
        <v>138</v>
      </c>
      <c r="B50" t="s">
        <v>144</v>
      </c>
      <c r="C50" s="30">
        <f>VLOOKUP($B50,'[1]Tillförd energi'!$B$2:$AS$506,MATCH(C$3,'[1]Tillförd energi'!$B$1:$AQ$1,0),FALSE)</f>
        <v>0</v>
      </c>
      <c r="D50" s="30">
        <f>VLOOKUP($B50,'[1]Tillförd energi'!$B$2:$AS$506,MATCH(D$3,'[1]Tillförd energi'!$B$1:$AQ$1,0),FALSE)</f>
        <v>0.7</v>
      </c>
      <c r="E50" s="30">
        <f>VLOOKUP($B50,'[1]Tillförd energi'!$B$2:$AS$506,MATCH(E$3,'[1]Tillförd energi'!$B$1:$AQ$1,0),FALSE)</f>
        <v>0</v>
      </c>
      <c r="F50" s="30">
        <f>VLOOKUP($B50,'[1]Tillförd energi'!$B$2:$AS$506,MATCH(F$3,'[1]Tillförd energi'!$B$1:$AQ$1,0),FALSE)</f>
        <v>0</v>
      </c>
      <c r="G50" s="30">
        <f>VLOOKUP($B50,'[1]Tillförd energi'!$B$2:$AS$506,MATCH(G$3,'[1]Tillförd energi'!$B$1:$AQ$1,0),FALSE)</f>
        <v>0</v>
      </c>
      <c r="H50" s="30">
        <f>VLOOKUP($B50,'[1]Tillförd energi'!$B$2:$AS$506,MATCH(H$3,'[1]Tillförd energi'!$B$1:$AQ$1,0),FALSE)</f>
        <v>0</v>
      </c>
      <c r="I50" s="30">
        <f>VLOOKUP($B50,'[1]Tillförd energi'!$B$2:$AS$506,MATCH(I$3,'[1]Tillförd energi'!$B$1:$AQ$1,0),FALSE)</f>
        <v>0</v>
      </c>
      <c r="J50" s="30">
        <f>VLOOKUP($B50,'[1]Tillförd energi'!$B$2:$AS$506,MATCH(J$3,'[1]Tillförd energi'!$B$1:$AQ$1,0),FALSE)</f>
        <v>0</v>
      </c>
      <c r="K50" s="30">
        <f>VLOOKUP($B50,'[1]Tillförd energi'!$B$2:$AS$506,MATCH(K$3,'[1]Tillförd energi'!$B$1:$AQ$1,0),FALSE)</f>
        <v>0</v>
      </c>
      <c r="L50" s="30">
        <f>VLOOKUP($B50,'[1]Tillförd energi'!$B$2:$AS$506,MATCH(L$3,'[1]Tillförd energi'!$B$1:$AQ$1,0),FALSE)</f>
        <v>0</v>
      </c>
      <c r="M50" s="30">
        <f>VLOOKUP($B50,'[1]Tillförd energi'!$B$2:$AS$506,MATCH(M$3,'[1]Tillförd energi'!$B$1:$AQ$1,0),FALSE)</f>
        <v>0</v>
      </c>
      <c r="N50" s="30">
        <f>VLOOKUP($B50,'[1]Tillförd energi'!$B$2:$AS$506,MATCH(N$3,'[1]Tillförd energi'!$B$1:$AQ$1,0),FALSE)</f>
        <v>0</v>
      </c>
      <c r="O50" s="30">
        <f>VLOOKUP($B50,'[1]Tillförd energi'!$B$2:$AS$506,MATCH(O$3,'[1]Tillförd energi'!$B$1:$AQ$1,0),FALSE)</f>
        <v>22.1</v>
      </c>
      <c r="P50" s="30">
        <f>VLOOKUP($B50,'[1]Tillförd energi'!$B$2:$AS$506,MATCH(P$3,'[1]Tillförd energi'!$B$1:$AQ$1,0),FALSE)</f>
        <v>0</v>
      </c>
      <c r="Q50" s="30">
        <f>VLOOKUP($B50,'[1]Tillförd energi'!$B$2:$AS$506,MATCH(Q$3,'[1]Tillförd energi'!$B$1:$AQ$1,0),FALSE)</f>
        <v>8.6999999999999993</v>
      </c>
      <c r="R50" s="30">
        <f>VLOOKUP($B50,'[1]Tillförd energi'!$B$2:$AS$506,MATCH(R$3,'[1]Tillförd energi'!$B$1:$AQ$1,0),FALSE)</f>
        <v>0</v>
      </c>
      <c r="S50" s="30">
        <f>VLOOKUP($B50,'[1]Tillförd energi'!$B$2:$AS$506,MATCH(S$3,'[1]Tillförd energi'!$B$1:$AQ$1,0),FALSE)</f>
        <v>0</v>
      </c>
      <c r="T50" s="30">
        <f>VLOOKUP($B50,'[1]Tillförd energi'!$B$2:$AS$506,MATCH(T$3,'[1]Tillförd energi'!$B$1:$AQ$1,0),FALSE)</f>
        <v>0</v>
      </c>
      <c r="U50" s="30">
        <f>VLOOKUP($B50,'[1]Tillförd energi'!$B$2:$AS$506,MATCH(U$3,'[1]Tillförd energi'!$B$1:$AQ$1,0),FALSE)</f>
        <v>0</v>
      </c>
      <c r="V50" s="30">
        <f>VLOOKUP($B50,'[1]Tillförd energi'!$B$2:$AS$506,MATCH(V$3,'[1]Tillförd energi'!$B$1:$AQ$1,0),FALSE)</f>
        <v>1.1000000000000001</v>
      </c>
      <c r="W50" s="30">
        <f>VLOOKUP($B50,'[1]Tillförd energi'!$B$2:$AS$506,MATCH(W$3,'[1]Tillförd energi'!$B$1:$AQ$1,0),FALSE)</f>
        <v>0</v>
      </c>
      <c r="X50" s="30">
        <f>VLOOKUP($B50,'[1]Tillförd energi'!$B$2:$AS$506,MATCH(X$3,'[1]Tillförd energi'!$B$1:$AQ$1,0),FALSE)</f>
        <v>0</v>
      </c>
      <c r="Y50" s="30">
        <f>VLOOKUP($B50,'[1]Tillförd energi'!$B$2:$AS$506,MATCH(Y$3,'[1]Tillförd energi'!$B$1:$AQ$1,0),FALSE)</f>
        <v>0</v>
      </c>
      <c r="Z50" s="30">
        <f>VLOOKUP($B50,'[1]Tillförd energi'!$B$2:$AS$506,MATCH(Z$3,'[1]Tillförd energi'!$B$1:$AQ$1,0),FALSE)</f>
        <v>0</v>
      </c>
      <c r="AA50" s="30">
        <f>VLOOKUP($B50,'[1]Tillförd energi'!$B$2:$AS$506,MATCH(AA$3,'[1]Tillförd energi'!$B$1:$AQ$1,0),FALSE)</f>
        <v>0</v>
      </c>
      <c r="AB50" s="30">
        <f>VLOOKUP($B50,'[1]Tillförd energi'!$B$2:$AS$506,MATCH(AB$3,'[1]Tillförd energi'!$B$1:$AQ$1,0),FALSE)</f>
        <v>0</v>
      </c>
      <c r="AC50" s="30">
        <f>VLOOKUP($B50,'[1]Tillförd energi'!$B$2:$AS$506,MATCH(AC$3,'[1]Tillförd energi'!$B$1:$AQ$1,0),FALSE)</f>
        <v>8.27</v>
      </c>
      <c r="AD50" s="30">
        <f>VLOOKUP($B50,'[1]Tillförd energi'!$B$2:$AS$506,MATCH(AD$3,'[1]Tillförd energi'!$B$1:$AQ$1,0),FALSE)</f>
        <v>0</v>
      </c>
      <c r="AF50" s="30">
        <f>VLOOKUP($B50,'[1]Tillförd energi'!$B$2:$AS$506,MATCH(AF$3,'[1]Tillförd energi'!$B$1:$AQ$1,0),FALSE)</f>
        <v>0.98699999999999999</v>
      </c>
      <c r="AH50" s="30">
        <f>IFERROR(VLOOKUP(B50,[1]Miljö!$B$1:$S$476,9,FALSE)/1,0)</f>
        <v>0</v>
      </c>
      <c r="AJ50" s="35" t="str">
        <f>IFERROR(VLOOKUP($B50,[1]Miljö!$B$1:$S$500,MATCH("hjälpel exklusive kraftvärme (GWh)",[1]Miljö!$B$1:$V$1,0),FALSE)/1,"")</f>
        <v/>
      </c>
      <c r="AK50" s="35">
        <f t="shared" si="0"/>
        <v>0.98699999999999988</v>
      </c>
      <c r="AL50" s="35">
        <f>VLOOKUP($B50,'[1]Slutlig allokering'!$B$2:$AL$462,MATCH("Hjälpel kraftvärme",'[1]Slutlig allokering'!$B$2:$AL$2,0),FALSE)</f>
        <v>0</v>
      </c>
      <c r="AN50" s="30">
        <f t="shared" si="1"/>
        <v>41.857000000000006</v>
      </c>
      <c r="AO50" s="30">
        <f t="shared" si="2"/>
        <v>41.857000000000006</v>
      </c>
      <c r="AP50" s="30">
        <f>IF(ISERROR(1/VLOOKUP($B50,[1]Leveranser!$B$1:$S$500,MATCH("såld värme (gwh)",[1]Leveranser!$B$1:$S$1,0),FALSE)),"",VLOOKUP($B50,[1]Leveranser!$B$1:$S$500,MATCH("såld värme (gwh)",[1]Leveranser!$B$1:$S$1,0),FALSE))</f>
        <v>32.9</v>
      </c>
      <c r="AQ50" s="30">
        <f>VLOOKUP($B50,[1]Leveranser!$B$1:$Y$500,MATCH("Totalt såld fjärrvärme till andra fjärrvärmeföretag",[1]Leveranser!$B$1:$AA$1,0),FALSE)</f>
        <v>0</v>
      </c>
      <c r="AR50" s="30">
        <f>IF(ISERROR(1/VLOOKUP($B50,[1]Miljö!$B$1:$S$500,MATCH("Såld mängd produktionsspecifik fjärrvärme (GWh)",[1]Miljö!$B$1:$R$1,0),FALSE)),0,VLOOKUP($B50,[1]Miljö!$B$1:$S$500,MATCH("Såld mängd produktionsspecifik fjärrvärme (GWh)",[1]Miljö!$B$1:$R$1,0),FALSE))</f>
        <v>0</v>
      </c>
      <c r="AS50" s="36">
        <f t="shared" si="3"/>
        <v>0.7860095085648755</v>
      </c>
      <c r="AU50" s="30" t="str">
        <f>VLOOKUP($B50,'[1]Miljövärden urval för publ'!$B$2:$I$486,7,FALSE)</f>
        <v>Ja</v>
      </c>
    </row>
    <row r="51" spans="1:47" ht="15">
      <c r="A51" t="s">
        <v>610</v>
      </c>
      <c r="B51" t="s">
        <v>612</v>
      </c>
      <c r="C51" s="30">
        <f>VLOOKUP($B51,'[1]Tillförd energi'!$B$2:$AS$506,MATCH(C$3,'[1]Tillförd energi'!$B$1:$AQ$1,0),FALSE)</f>
        <v>0</v>
      </c>
      <c r="D51" s="30">
        <f>VLOOKUP($B51,'[1]Tillförd energi'!$B$2:$AS$506,MATCH(D$3,'[1]Tillförd energi'!$B$1:$AQ$1,0),FALSE)</f>
        <v>0.153</v>
      </c>
      <c r="E51" s="30">
        <f>VLOOKUP($B51,'[1]Tillförd energi'!$B$2:$AS$506,MATCH(E$3,'[1]Tillförd energi'!$B$1:$AQ$1,0),FALSE)</f>
        <v>0</v>
      </c>
      <c r="F51" s="30">
        <f>VLOOKUP($B51,'[1]Tillförd energi'!$B$2:$AS$506,MATCH(F$3,'[1]Tillförd energi'!$B$1:$AQ$1,0),FALSE)</f>
        <v>0</v>
      </c>
      <c r="G51" s="30">
        <f>VLOOKUP($B51,'[1]Tillförd energi'!$B$2:$AS$506,MATCH(G$3,'[1]Tillförd energi'!$B$1:$AQ$1,0),FALSE)</f>
        <v>0</v>
      </c>
      <c r="H51" s="30">
        <f>VLOOKUP($B51,'[1]Tillförd energi'!$B$2:$AS$506,MATCH(H$3,'[1]Tillförd energi'!$B$1:$AQ$1,0),FALSE)</f>
        <v>0</v>
      </c>
      <c r="I51" s="30">
        <f>VLOOKUP($B51,'[1]Tillförd energi'!$B$2:$AS$506,MATCH(I$3,'[1]Tillförd energi'!$B$1:$AQ$1,0),FALSE)</f>
        <v>0</v>
      </c>
      <c r="J51" s="30">
        <f>VLOOKUP($B51,'[1]Tillförd energi'!$B$2:$AS$506,MATCH(J$3,'[1]Tillförd energi'!$B$1:$AQ$1,0),FALSE)</f>
        <v>0</v>
      </c>
      <c r="K51" s="30">
        <f>VLOOKUP($B51,'[1]Tillförd energi'!$B$2:$AS$506,MATCH(K$3,'[1]Tillförd energi'!$B$1:$AQ$1,0),FALSE)</f>
        <v>0</v>
      </c>
      <c r="L51" s="30">
        <f>VLOOKUP($B51,'[1]Tillförd energi'!$B$2:$AS$506,MATCH(L$3,'[1]Tillförd energi'!$B$1:$AQ$1,0),FALSE)</f>
        <v>0</v>
      </c>
      <c r="M51" s="30">
        <f>VLOOKUP($B51,'[1]Tillförd energi'!$B$2:$AS$506,MATCH(M$3,'[1]Tillförd energi'!$B$1:$AQ$1,0),FALSE)</f>
        <v>0</v>
      </c>
      <c r="N51" s="30">
        <f>VLOOKUP($B51,'[1]Tillförd energi'!$B$2:$AS$506,MATCH(N$3,'[1]Tillförd energi'!$B$1:$AQ$1,0),FALSE)</f>
        <v>0</v>
      </c>
      <c r="O51" s="30">
        <f>VLOOKUP($B51,'[1]Tillförd energi'!$B$2:$AS$506,MATCH(O$3,'[1]Tillförd energi'!$B$1:$AQ$1,0),FALSE)</f>
        <v>0</v>
      </c>
      <c r="P51" s="30">
        <f>VLOOKUP($B51,'[1]Tillförd energi'!$B$2:$AS$506,MATCH(P$3,'[1]Tillförd energi'!$B$1:$AQ$1,0),FALSE)</f>
        <v>0</v>
      </c>
      <c r="Q51" s="30">
        <f>VLOOKUP($B51,'[1]Tillförd energi'!$B$2:$AS$506,MATCH(Q$3,'[1]Tillförd energi'!$B$1:$AQ$1,0),FALSE)</f>
        <v>3.5049999999999999</v>
      </c>
      <c r="R51" s="30">
        <f>VLOOKUP($B51,'[1]Tillförd energi'!$B$2:$AS$506,MATCH(R$3,'[1]Tillförd energi'!$B$1:$AQ$1,0),FALSE)</f>
        <v>0</v>
      </c>
      <c r="S51" s="30">
        <f>VLOOKUP($B51,'[1]Tillförd energi'!$B$2:$AS$506,MATCH(S$3,'[1]Tillförd energi'!$B$1:$AQ$1,0),FALSE)</f>
        <v>0</v>
      </c>
      <c r="T51" s="30">
        <f>VLOOKUP($B51,'[1]Tillförd energi'!$B$2:$AS$506,MATCH(T$3,'[1]Tillförd energi'!$B$1:$AQ$1,0),FALSE)</f>
        <v>0</v>
      </c>
      <c r="U51" s="30">
        <f>VLOOKUP($B51,'[1]Tillförd energi'!$B$2:$AS$506,MATCH(U$3,'[1]Tillförd energi'!$B$1:$AQ$1,0),FALSE)</f>
        <v>0</v>
      </c>
      <c r="V51" s="30">
        <f>VLOOKUP($B51,'[1]Tillförd energi'!$B$2:$AS$506,MATCH(V$3,'[1]Tillförd energi'!$B$1:$AQ$1,0),FALSE)</f>
        <v>0</v>
      </c>
      <c r="W51" s="30">
        <f>VLOOKUP($B51,'[1]Tillförd energi'!$B$2:$AS$506,MATCH(W$3,'[1]Tillförd energi'!$B$1:$AQ$1,0),FALSE)</f>
        <v>0</v>
      </c>
      <c r="X51" s="30">
        <f>VLOOKUP($B51,'[1]Tillförd energi'!$B$2:$AS$506,MATCH(X$3,'[1]Tillförd energi'!$B$1:$AQ$1,0),FALSE)</f>
        <v>0</v>
      </c>
      <c r="Y51" s="30">
        <f>VLOOKUP($B51,'[1]Tillförd energi'!$B$2:$AS$506,MATCH(Y$3,'[1]Tillförd energi'!$B$1:$AQ$1,0),FALSE)</f>
        <v>0</v>
      </c>
      <c r="Z51" s="30">
        <f>VLOOKUP($B51,'[1]Tillförd energi'!$B$2:$AS$506,MATCH(Z$3,'[1]Tillförd energi'!$B$1:$AQ$1,0),FALSE)</f>
        <v>0</v>
      </c>
      <c r="AA51" s="30">
        <f>VLOOKUP($B51,'[1]Tillförd energi'!$B$2:$AS$506,MATCH(AA$3,'[1]Tillförd energi'!$B$1:$AQ$1,0),FALSE)</f>
        <v>0</v>
      </c>
      <c r="AB51" s="30">
        <f>VLOOKUP($B51,'[1]Tillförd energi'!$B$2:$AS$506,MATCH(AB$3,'[1]Tillförd energi'!$B$1:$AQ$1,0),FALSE)</f>
        <v>0</v>
      </c>
      <c r="AC51" s="30">
        <f>VLOOKUP($B51,'[1]Tillförd energi'!$B$2:$AS$506,MATCH(AC$3,'[1]Tillförd energi'!$B$1:$AQ$1,0),FALSE)</f>
        <v>0</v>
      </c>
      <c r="AD51" s="30">
        <f>VLOOKUP($B51,'[1]Tillförd energi'!$B$2:$AS$506,MATCH(AD$3,'[1]Tillförd energi'!$B$1:$AQ$1,0),FALSE)</f>
        <v>0</v>
      </c>
      <c r="AF51" s="30">
        <f>VLOOKUP($B51,'[1]Tillförd energi'!$B$2:$AS$506,MATCH(AF$3,'[1]Tillförd energi'!$B$1:$AQ$1,0),FALSE)</f>
        <v>0.08</v>
      </c>
      <c r="AH51" s="30">
        <f>IFERROR(VLOOKUP(B51,[1]Miljö!$B$1:$S$476,9,FALSE)/1,0)</f>
        <v>0</v>
      </c>
      <c r="AJ51" s="35">
        <f>IFERROR(VLOOKUP($B51,[1]Miljö!$B$1:$S$500,MATCH("hjälpel exklusive kraftvärme (GWh)",[1]Miljö!$B$1:$V$1,0),FALSE)/1,"")</f>
        <v>0.08</v>
      </c>
      <c r="AK51" s="35">
        <f t="shared" si="0"/>
        <v>0.08</v>
      </c>
      <c r="AL51" s="35">
        <f>VLOOKUP($B51,'[1]Slutlig allokering'!$B$2:$AL$462,MATCH("Hjälpel kraftvärme",'[1]Slutlig allokering'!$B$2:$AL$2,0),FALSE)</f>
        <v>0</v>
      </c>
      <c r="AN51" s="30">
        <f t="shared" si="1"/>
        <v>3.738</v>
      </c>
      <c r="AO51" s="30">
        <f t="shared" si="2"/>
        <v>3.738</v>
      </c>
      <c r="AP51" s="30">
        <f>IF(ISERROR(1/VLOOKUP($B51,[1]Leveranser!$B$1:$S$500,MATCH("såld värme (gwh)",[1]Leveranser!$B$1:$S$1,0),FALSE)),"",VLOOKUP($B51,[1]Leveranser!$B$1:$S$500,MATCH("såld värme (gwh)",[1]Leveranser!$B$1:$S$1,0),FALSE))</f>
        <v>2.0030000000000001</v>
      </c>
      <c r="AQ51" s="30">
        <f>VLOOKUP($B51,[1]Leveranser!$B$1:$Y$500,MATCH("Totalt såld fjärrvärme till andra fjärrvärmeföretag",[1]Leveranser!$B$1:$AA$1,0),FALSE)</f>
        <v>0</v>
      </c>
      <c r="AR51" s="30">
        <f>IF(ISERROR(1/VLOOKUP($B51,[1]Miljö!$B$1:$S$500,MATCH("Såld mängd produktionsspecifik fjärrvärme (GWh)",[1]Miljö!$B$1:$R$1,0),FALSE)),0,VLOOKUP($B51,[1]Miljö!$B$1:$S$500,MATCH("Såld mängd produktionsspecifik fjärrvärme (GWh)",[1]Miljö!$B$1:$R$1,0),FALSE))</f>
        <v>0</v>
      </c>
      <c r="AS51" s="36">
        <f t="shared" si="3"/>
        <v>0.53584804708400213</v>
      </c>
      <c r="AU51" s="30" t="str">
        <f>VLOOKUP($B51,'[1]Miljövärden urval för publ'!$B$2:$I$486,7,FALSE)</f>
        <v>Ja</v>
      </c>
    </row>
    <row r="52" spans="1:47" ht="15">
      <c r="A52" t="s">
        <v>89</v>
      </c>
      <c r="B52" t="s">
        <v>95</v>
      </c>
      <c r="C52" s="30">
        <f>VLOOKUP($B52,'[1]Tillförd energi'!$B$2:$AS$506,MATCH(C$3,'[1]Tillförd energi'!$B$1:$AQ$1,0),FALSE)</f>
        <v>0</v>
      </c>
      <c r="D52" s="30">
        <f>VLOOKUP($B52,'[1]Tillförd energi'!$B$2:$AS$506,MATCH(D$3,'[1]Tillförd energi'!$B$1:$AQ$1,0),FALSE)</f>
        <v>0</v>
      </c>
      <c r="E52" s="30">
        <f>VLOOKUP($B52,'[1]Tillförd energi'!$B$2:$AS$506,MATCH(E$3,'[1]Tillförd energi'!$B$1:$AQ$1,0),FALSE)</f>
        <v>0</v>
      </c>
      <c r="F52" s="30">
        <f>VLOOKUP($B52,'[1]Tillförd energi'!$B$2:$AS$506,MATCH(F$3,'[1]Tillförd energi'!$B$1:$AQ$1,0),FALSE)</f>
        <v>0</v>
      </c>
      <c r="G52" s="30">
        <f>VLOOKUP($B52,'[1]Tillförd energi'!$B$2:$AS$506,MATCH(G$3,'[1]Tillförd energi'!$B$1:$AQ$1,0),FALSE)</f>
        <v>0</v>
      </c>
      <c r="H52" s="30">
        <f>VLOOKUP($B52,'[1]Tillförd energi'!$B$2:$AS$506,MATCH(H$3,'[1]Tillförd energi'!$B$1:$AQ$1,0),FALSE)</f>
        <v>0</v>
      </c>
      <c r="I52" s="30">
        <f>VLOOKUP($B52,'[1]Tillförd energi'!$B$2:$AS$506,MATCH(I$3,'[1]Tillförd energi'!$B$1:$AQ$1,0),FALSE)</f>
        <v>0</v>
      </c>
      <c r="J52" s="30">
        <f>VLOOKUP($B52,'[1]Tillförd energi'!$B$2:$AS$506,MATCH(J$3,'[1]Tillförd energi'!$B$1:$AQ$1,0),FALSE)</f>
        <v>0</v>
      </c>
      <c r="K52" s="30">
        <f>VLOOKUP($B52,'[1]Tillförd energi'!$B$2:$AS$506,MATCH(K$3,'[1]Tillförd energi'!$B$1:$AQ$1,0),FALSE)</f>
        <v>0</v>
      </c>
      <c r="L52" s="30">
        <f>VLOOKUP($B52,'[1]Tillförd energi'!$B$2:$AS$506,MATCH(L$3,'[1]Tillförd energi'!$B$1:$AQ$1,0),FALSE)</f>
        <v>0</v>
      </c>
      <c r="M52" s="30">
        <f>VLOOKUP($B52,'[1]Tillförd energi'!$B$2:$AS$506,MATCH(M$3,'[1]Tillförd energi'!$B$1:$AQ$1,0),FALSE)</f>
        <v>0</v>
      </c>
      <c r="N52" s="30">
        <f>VLOOKUP($B52,'[1]Tillförd energi'!$B$2:$AS$506,MATCH(N$3,'[1]Tillförd energi'!$B$1:$AQ$1,0),FALSE)</f>
        <v>0</v>
      </c>
      <c r="O52" s="30">
        <f>VLOOKUP($B52,'[1]Tillförd energi'!$B$2:$AS$506,MATCH(O$3,'[1]Tillförd energi'!$B$1:$AQ$1,0),FALSE)</f>
        <v>0</v>
      </c>
      <c r="P52" s="30">
        <f>VLOOKUP($B52,'[1]Tillförd energi'!$B$2:$AS$506,MATCH(P$3,'[1]Tillförd energi'!$B$1:$AQ$1,0),FALSE)</f>
        <v>0</v>
      </c>
      <c r="Q52" s="30">
        <f>VLOOKUP($B52,'[1]Tillförd energi'!$B$2:$AS$506,MATCH(Q$3,'[1]Tillförd energi'!$B$1:$AQ$1,0),FALSE)</f>
        <v>2.2999999999999998</v>
      </c>
      <c r="R52" s="30">
        <f>VLOOKUP($B52,'[1]Tillförd energi'!$B$2:$AS$506,MATCH(R$3,'[1]Tillförd energi'!$B$1:$AQ$1,0),FALSE)</f>
        <v>0</v>
      </c>
      <c r="S52" s="30">
        <f>VLOOKUP($B52,'[1]Tillförd energi'!$B$2:$AS$506,MATCH(S$3,'[1]Tillförd energi'!$B$1:$AQ$1,0),FALSE)</f>
        <v>0</v>
      </c>
      <c r="T52" s="30">
        <f>VLOOKUP($B52,'[1]Tillförd energi'!$B$2:$AS$506,MATCH(T$3,'[1]Tillförd energi'!$B$1:$AQ$1,0),FALSE)</f>
        <v>0</v>
      </c>
      <c r="U52" s="30">
        <f>VLOOKUP($B52,'[1]Tillförd energi'!$B$2:$AS$506,MATCH(U$3,'[1]Tillförd energi'!$B$1:$AQ$1,0),FALSE)</f>
        <v>0</v>
      </c>
      <c r="V52" s="30">
        <f>VLOOKUP($B52,'[1]Tillförd energi'!$B$2:$AS$506,MATCH(V$3,'[1]Tillförd energi'!$B$1:$AQ$1,0),FALSE)</f>
        <v>0</v>
      </c>
      <c r="W52" s="30">
        <f>VLOOKUP($B52,'[1]Tillförd energi'!$B$2:$AS$506,MATCH(W$3,'[1]Tillförd energi'!$B$1:$AQ$1,0),FALSE)</f>
        <v>0</v>
      </c>
      <c r="X52" s="30">
        <f>VLOOKUP($B52,'[1]Tillförd energi'!$B$2:$AS$506,MATCH(X$3,'[1]Tillförd energi'!$B$1:$AQ$1,0),FALSE)</f>
        <v>0</v>
      </c>
      <c r="Y52" s="30">
        <f>VLOOKUP($B52,'[1]Tillförd energi'!$B$2:$AS$506,MATCH(Y$3,'[1]Tillförd energi'!$B$1:$AQ$1,0),FALSE)</f>
        <v>0</v>
      </c>
      <c r="Z52" s="30">
        <f>VLOOKUP($B52,'[1]Tillförd energi'!$B$2:$AS$506,MATCH(Z$3,'[1]Tillförd energi'!$B$1:$AQ$1,0),FALSE)</f>
        <v>0</v>
      </c>
      <c r="AA52" s="30">
        <f>VLOOKUP($B52,'[1]Tillförd energi'!$B$2:$AS$506,MATCH(AA$3,'[1]Tillförd energi'!$B$1:$AQ$1,0),FALSE)</f>
        <v>0</v>
      </c>
      <c r="AB52" s="30">
        <f>VLOOKUP($B52,'[1]Tillförd energi'!$B$2:$AS$506,MATCH(AB$3,'[1]Tillförd energi'!$B$1:$AQ$1,0),FALSE)</f>
        <v>0</v>
      </c>
      <c r="AC52" s="30">
        <f>VLOOKUP($B52,'[1]Tillförd energi'!$B$2:$AS$506,MATCH(AC$3,'[1]Tillförd energi'!$B$1:$AQ$1,0),FALSE)</f>
        <v>0</v>
      </c>
      <c r="AD52" s="30">
        <f>VLOOKUP($B52,'[1]Tillförd energi'!$B$2:$AS$506,MATCH(AD$3,'[1]Tillförd energi'!$B$1:$AQ$1,0),FALSE)</f>
        <v>0</v>
      </c>
      <c r="AF52" s="30">
        <f>VLOOKUP($B52,'[1]Tillförd energi'!$B$2:$AS$506,MATCH(AF$3,'[1]Tillförd energi'!$B$1:$AQ$1,0),FALSE)</f>
        <v>0.05</v>
      </c>
      <c r="AH52" s="30">
        <f>IFERROR(VLOOKUP(B52,[1]Miljö!$B$1:$S$476,9,FALSE)/1,0)</f>
        <v>0</v>
      </c>
      <c r="AJ52" s="35">
        <f>IFERROR(VLOOKUP($B52,[1]Miljö!$B$1:$S$500,MATCH("hjälpel exklusive kraftvärme (GWh)",[1]Miljö!$B$1:$V$1,0),FALSE)/1,"")</f>
        <v>0.05</v>
      </c>
      <c r="AK52" s="35">
        <f t="shared" si="0"/>
        <v>0.05</v>
      </c>
      <c r="AL52" s="35">
        <f>VLOOKUP($B52,'[1]Slutlig allokering'!$B$2:$AL$462,MATCH("Hjälpel kraftvärme",'[1]Slutlig allokering'!$B$2:$AL$2,0),FALSE)</f>
        <v>0</v>
      </c>
      <c r="AN52" s="30">
        <f t="shared" si="1"/>
        <v>2.3499999999999996</v>
      </c>
      <c r="AO52" s="30">
        <f t="shared" si="2"/>
        <v>2.3499999999999996</v>
      </c>
      <c r="AP52" s="30">
        <f>IF(ISERROR(1/VLOOKUP($B52,[1]Leveranser!$B$1:$S$500,MATCH("såld värme (gwh)",[1]Leveranser!$B$1:$S$1,0),FALSE)),"",VLOOKUP($B52,[1]Leveranser!$B$1:$S$500,MATCH("såld värme (gwh)",[1]Leveranser!$B$1:$S$1,0),FALSE))</f>
        <v>2</v>
      </c>
      <c r="AQ52" s="30">
        <f>VLOOKUP($B52,[1]Leveranser!$B$1:$Y$500,MATCH("Totalt såld fjärrvärme till andra fjärrvärmeföretag",[1]Leveranser!$B$1:$AA$1,0),FALSE)</f>
        <v>0</v>
      </c>
      <c r="AR52" s="30">
        <f>IF(ISERROR(1/VLOOKUP($B52,[1]Miljö!$B$1:$S$500,MATCH("Såld mängd produktionsspecifik fjärrvärme (GWh)",[1]Miljö!$B$1:$R$1,0),FALSE)),0,VLOOKUP($B52,[1]Miljö!$B$1:$S$500,MATCH("Såld mängd produktionsspecifik fjärrvärme (GWh)",[1]Miljö!$B$1:$R$1,0),FALSE))</f>
        <v>0</v>
      </c>
      <c r="AS52" s="36">
        <f t="shared" si="3"/>
        <v>0.85106382978723416</v>
      </c>
      <c r="AU52" s="30" t="str">
        <f>VLOOKUP($B52,'[1]Miljövärden urval för publ'!$B$2:$I$486,7,FALSE)</f>
        <v>Ja</v>
      </c>
    </row>
    <row r="53" spans="1:47" ht="15">
      <c r="A53" t="s">
        <v>138</v>
      </c>
      <c r="B53" t="s">
        <v>145</v>
      </c>
      <c r="C53" s="30">
        <f>VLOOKUP($B53,'[1]Tillförd energi'!$B$2:$AS$506,MATCH(C$3,'[1]Tillförd energi'!$B$1:$AQ$1,0),FALSE)</f>
        <v>0</v>
      </c>
      <c r="D53" s="30">
        <f>VLOOKUP($B53,'[1]Tillförd energi'!$B$2:$AS$506,MATCH(D$3,'[1]Tillförd energi'!$B$1:$AQ$1,0),FALSE)</f>
        <v>0</v>
      </c>
      <c r="E53" s="30">
        <f>VLOOKUP($B53,'[1]Tillförd energi'!$B$2:$AS$506,MATCH(E$3,'[1]Tillförd energi'!$B$1:$AQ$1,0),FALSE)</f>
        <v>0</v>
      </c>
      <c r="F53" s="30">
        <f>VLOOKUP($B53,'[1]Tillförd energi'!$B$2:$AS$506,MATCH(F$3,'[1]Tillförd energi'!$B$1:$AQ$1,0),FALSE)</f>
        <v>0</v>
      </c>
      <c r="G53" s="30">
        <f>VLOOKUP($B53,'[1]Tillförd energi'!$B$2:$AS$506,MATCH(G$3,'[1]Tillförd energi'!$B$1:$AQ$1,0),FALSE)</f>
        <v>0</v>
      </c>
      <c r="H53" s="30">
        <f>VLOOKUP($B53,'[1]Tillförd energi'!$B$2:$AS$506,MATCH(H$3,'[1]Tillförd energi'!$B$1:$AQ$1,0),FALSE)</f>
        <v>0</v>
      </c>
      <c r="I53" s="30">
        <f>VLOOKUP($B53,'[1]Tillförd energi'!$B$2:$AS$506,MATCH(I$3,'[1]Tillförd energi'!$B$1:$AQ$1,0),FALSE)</f>
        <v>0</v>
      </c>
      <c r="J53" s="30">
        <f>VLOOKUP($B53,'[1]Tillförd energi'!$B$2:$AS$506,MATCH(J$3,'[1]Tillförd energi'!$B$1:$AQ$1,0),FALSE)</f>
        <v>0</v>
      </c>
      <c r="K53" s="30">
        <f>VLOOKUP($B53,'[1]Tillförd energi'!$B$2:$AS$506,MATCH(K$3,'[1]Tillförd energi'!$B$1:$AQ$1,0),FALSE)</f>
        <v>0</v>
      </c>
      <c r="L53" s="30">
        <f>VLOOKUP($B53,'[1]Tillförd energi'!$B$2:$AS$506,MATCH(L$3,'[1]Tillförd energi'!$B$1:$AQ$1,0),FALSE)</f>
        <v>0</v>
      </c>
      <c r="M53" s="30">
        <f>VLOOKUP($B53,'[1]Tillförd energi'!$B$2:$AS$506,MATCH(M$3,'[1]Tillförd energi'!$B$1:$AQ$1,0),FALSE)</f>
        <v>0</v>
      </c>
      <c r="N53" s="30">
        <f>VLOOKUP($B53,'[1]Tillförd energi'!$B$2:$AS$506,MATCH(N$3,'[1]Tillförd energi'!$B$1:$AQ$1,0),FALSE)</f>
        <v>0</v>
      </c>
      <c r="O53" s="30">
        <f>VLOOKUP($B53,'[1]Tillförd energi'!$B$2:$AS$506,MATCH(O$3,'[1]Tillförd energi'!$B$1:$AQ$1,0),FALSE)</f>
        <v>0</v>
      </c>
      <c r="P53" s="30">
        <f>VLOOKUP($B53,'[1]Tillförd energi'!$B$2:$AS$506,MATCH(P$3,'[1]Tillförd energi'!$B$1:$AQ$1,0),FALSE)</f>
        <v>0</v>
      </c>
      <c r="Q53" s="30">
        <f>VLOOKUP($B53,'[1]Tillförd energi'!$B$2:$AS$506,MATCH(Q$3,'[1]Tillförd energi'!$B$1:$AQ$1,0),FALSE)</f>
        <v>0</v>
      </c>
      <c r="R53" s="30">
        <f>VLOOKUP($B53,'[1]Tillförd energi'!$B$2:$AS$506,MATCH(R$3,'[1]Tillförd energi'!$B$1:$AQ$1,0),FALSE)</f>
        <v>0</v>
      </c>
      <c r="S53" s="30">
        <f>VLOOKUP($B53,'[1]Tillförd energi'!$B$2:$AS$506,MATCH(S$3,'[1]Tillförd energi'!$B$1:$AQ$1,0),FALSE)</f>
        <v>0</v>
      </c>
      <c r="T53" s="30">
        <f>VLOOKUP($B53,'[1]Tillförd energi'!$B$2:$AS$506,MATCH(T$3,'[1]Tillförd energi'!$B$1:$AQ$1,0),FALSE)</f>
        <v>0</v>
      </c>
      <c r="U53" s="30">
        <f>VLOOKUP($B53,'[1]Tillförd energi'!$B$2:$AS$506,MATCH(U$3,'[1]Tillförd energi'!$B$1:$AQ$1,0),FALSE)</f>
        <v>0</v>
      </c>
      <c r="V53" s="30">
        <f>VLOOKUP($B53,'[1]Tillförd energi'!$B$2:$AS$506,MATCH(V$3,'[1]Tillförd energi'!$B$1:$AQ$1,0),FALSE)</f>
        <v>0</v>
      </c>
      <c r="W53" s="30">
        <f>VLOOKUP($B53,'[1]Tillförd energi'!$B$2:$AS$506,MATCH(W$3,'[1]Tillförd energi'!$B$1:$AQ$1,0),FALSE)</f>
        <v>0</v>
      </c>
      <c r="X53" s="30">
        <f>VLOOKUP($B53,'[1]Tillförd energi'!$B$2:$AS$506,MATCH(X$3,'[1]Tillförd energi'!$B$1:$AQ$1,0),FALSE)</f>
        <v>0</v>
      </c>
      <c r="Y53" s="30">
        <f>VLOOKUP($B53,'[1]Tillförd energi'!$B$2:$AS$506,MATCH(Y$3,'[1]Tillförd energi'!$B$1:$AQ$1,0),FALSE)</f>
        <v>0</v>
      </c>
      <c r="Z53" s="30">
        <f>VLOOKUP($B53,'[1]Tillförd energi'!$B$2:$AS$506,MATCH(Z$3,'[1]Tillförd energi'!$B$1:$AQ$1,0),FALSE)</f>
        <v>0</v>
      </c>
      <c r="AA53" s="30">
        <f>VLOOKUP($B53,'[1]Tillförd energi'!$B$2:$AS$506,MATCH(AA$3,'[1]Tillförd energi'!$B$1:$AQ$1,0),FALSE)</f>
        <v>0</v>
      </c>
      <c r="AB53" s="30">
        <f>VLOOKUP($B53,'[1]Tillförd energi'!$B$2:$AS$506,MATCH(AB$3,'[1]Tillförd energi'!$B$1:$AQ$1,0),FALSE)</f>
        <v>0</v>
      </c>
      <c r="AC53" s="30">
        <f>VLOOKUP($B53,'[1]Tillförd energi'!$B$2:$AS$506,MATCH(AC$3,'[1]Tillförd energi'!$B$1:$AQ$1,0),FALSE)</f>
        <v>0</v>
      </c>
      <c r="AD53" s="30">
        <f>VLOOKUP($B53,'[1]Tillförd energi'!$B$2:$AS$506,MATCH(AD$3,'[1]Tillförd energi'!$B$1:$AQ$1,0),FALSE)</f>
        <v>0</v>
      </c>
      <c r="AF53" s="30">
        <f>VLOOKUP($B53,'[1]Tillförd energi'!$B$2:$AS$506,MATCH(AF$3,'[1]Tillförd energi'!$B$1:$AQ$1,0),FALSE)</f>
        <v>0</v>
      </c>
      <c r="AH53" s="30">
        <f>IFERROR(VLOOKUP(B53,[1]Miljö!$B$1:$S$476,9,FALSE)/1,0)</f>
        <v>0</v>
      </c>
      <c r="AJ53" s="35" t="str">
        <f>IFERROR(VLOOKUP($B53,[1]Miljö!$B$1:$S$500,MATCH("hjälpel exklusive kraftvärme (GWh)",[1]Miljö!$B$1:$V$1,0),FALSE)/1,"")</f>
        <v/>
      </c>
      <c r="AK53" s="35">
        <f t="shared" si="0"/>
        <v>0</v>
      </c>
      <c r="AL53" s="35">
        <f>VLOOKUP($B53,'[1]Slutlig allokering'!$B$2:$AL$462,MATCH("Hjälpel kraftvärme",'[1]Slutlig allokering'!$B$2:$AL$2,0),FALSE)</f>
        <v>0</v>
      </c>
      <c r="AN53" s="30">
        <f t="shared" si="1"/>
        <v>0</v>
      </c>
      <c r="AO53" s="30">
        <f t="shared" si="2"/>
        <v>0</v>
      </c>
      <c r="AP53" s="30" t="str">
        <f>IF(ISERROR(1/VLOOKUP($B53,[1]Leveranser!$B$1:$S$500,MATCH("såld värme (gwh)",[1]Leveranser!$B$1:$S$1,0),FALSE)),"",VLOOKUP($B53,[1]Leveranser!$B$1:$S$500,MATCH("såld värme (gwh)",[1]Leveranser!$B$1:$S$1,0),FALSE))</f>
        <v/>
      </c>
      <c r="AQ53" s="30">
        <f>VLOOKUP($B53,[1]Leveranser!$B$1:$Y$500,MATCH("Totalt såld fjärrvärme till andra fjärrvärmeföretag",[1]Leveranser!$B$1:$AA$1,0),FALSE)</f>
        <v>0</v>
      </c>
      <c r="AR53" s="30">
        <f>IF(ISERROR(1/VLOOKUP($B53,[1]Miljö!$B$1:$S$500,MATCH("Såld mängd produktionsspecifik fjärrvärme (GWh)",[1]Miljö!$B$1:$R$1,0),FALSE)),0,VLOOKUP($B53,[1]Miljö!$B$1:$S$500,MATCH("Såld mängd produktionsspecifik fjärrvärme (GWh)",[1]Miljö!$B$1:$R$1,0),FALSE))</f>
        <v>0</v>
      </c>
      <c r="AS53" s="36" t="str">
        <f t="shared" si="3"/>
        <v/>
      </c>
      <c r="AU53" s="30" t="str">
        <f>VLOOKUP($B53,'[1]Miljövärden urval för publ'!$B$2:$I$486,7,FALSE)</f>
        <v>Nej</v>
      </c>
    </row>
    <row r="54" spans="1:47" ht="15">
      <c r="A54" t="s">
        <v>138</v>
      </c>
      <c r="B54" t="s">
        <v>146</v>
      </c>
      <c r="C54" s="30">
        <f>VLOOKUP($B54,'[1]Tillförd energi'!$B$2:$AS$506,MATCH(C$3,'[1]Tillförd energi'!$B$1:$AQ$1,0),FALSE)</f>
        <v>0</v>
      </c>
      <c r="D54" s="30">
        <f>VLOOKUP($B54,'[1]Tillförd energi'!$B$2:$AS$506,MATCH(D$3,'[1]Tillförd energi'!$B$1:$AQ$1,0),FALSE)</f>
        <v>0.95</v>
      </c>
      <c r="E54" s="30">
        <f>VLOOKUP($B54,'[1]Tillförd energi'!$B$2:$AS$506,MATCH(E$3,'[1]Tillförd energi'!$B$1:$AQ$1,0),FALSE)</f>
        <v>0</v>
      </c>
      <c r="F54" s="30">
        <f>VLOOKUP($B54,'[1]Tillförd energi'!$B$2:$AS$506,MATCH(F$3,'[1]Tillförd energi'!$B$1:$AQ$1,0),FALSE)</f>
        <v>0</v>
      </c>
      <c r="G54" s="30">
        <f>VLOOKUP($B54,'[1]Tillförd energi'!$B$2:$AS$506,MATCH(G$3,'[1]Tillförd energi'!$B$1:$AQ$1,0),FALSE)</f>
        <v>0</v>
      </c>
      <c r="H54" s="30">
        <f>VLOOKUP($B54,'[1]Tillförd energi'!$B$2:$AS$506,MATCH(H$3,'[1]Tillförd energi'!$B$1:$AQ$1,0),FALSE)</f>
        <v>0</v>
      </c>
      <c r="I54" s="30">
        <f>VLOOKUP($B54,'[1]Tillförd energi'!$B$2:$AS$506,MATCH(I$3,'[1]Tillförd energi'!$B$1:$AQ$1,0),FALSE)</f>
        <v>0</v>
      </c>
      <c r="J54" s="30">
        <f>VLOOKUP($B54,'[1]Tillförd energi'!$B$2:$AS$506,MATCH(J$3,'[1]Tillförd energi'!$B$1:$AQ$1,0),FALSE)</f>
        <v>0</v>
      </c>
      <c r="K54" s="30">
        <f>VLOOKUP($B54,'[1]Tillförd energi'!$B$2:$AS$506,MATCH(K$3,'[1]Tillförd energi'!$B$1:$AQ$1,0),FALSE)</f>
        <v>0</v>
      </c>
      <c r="L54" s="30">
        <f>VLOOKUP($B54,'[1]Tillförd energi'!$B$2:$AS$506,MATCH(L$3,'[1]Tillförd energi'!$B$1:$AQ$1,0),FALSE)</f>
        <v>0</v>
      </c>
      <c r="M54" s="30">
        <f>VLOOKUP($B54,'[1]Tillförd energi'!$B$2:$AS$506,MATCH(M$3,'[1]Tillförd energi'!$B$1:$AQ$1,0),FALSE)</f>
        <v>0</v>
      </c>
      <c r="N54" s="30">
        <f>VLOOKUP($B54,'[1]Tillförd energi'!$B$2:$AS$506,MATCH(N$3,'[1]Tillförd energi'!$B$1:$AQ$1,0),FALSE)</f>
        <v>0</v>
      </c>
      <c r="O54" s="30">
        <f>VLOOKUP($B54,'[1]Tillförd energi'!$B$2:$AS$506,MATCH(O$3,'[1]Tillförd energi'!$B$1:$AQ$1,0),FALSE)</f>
        <v>17.8</v>
      </c>
      <c r="P54" s="30">
        <f>VLOOKUP($B54,'[1]Tillförd energi'!$B$2:$AS$506,MATCH(P$3,'[1]Tillförd energi'!$B$1:$AQ$1,0),FALSE)</f>
        <v>0</v>
      </c>
      <c r="Q54" s="30">
        <f>VLOOKUP($B54,'[1]Tillförd energi'!$B$2:$AS$506,MATCH(Q$3,'[1]Tillförd energi'!$B$1:$AQ$1,0),FALSE)</f>
        <v>0</v>
      </c>
      <c r="R54" s="30">
        <f>VLOOKUP($B54,'[1]Tillförd energi'!$B$2:$AS$506,MATCH(R$3,'[1]Tillförd energi'!$B$1:$AQ$1,0),FALSE)</f>
        <v>0</v>
      </c>
      <c r="S54" s="30">
        <f>VLOOKUP($B54,'[1]Tillförd energi'!$B$2:$AS$506,MATCH(S$3,'[1]Tillförd energi'!$B$1:$AQ$1,0),FALSE)</f>
        <v>0</v>
      </c>
      <c r="T54" s="30">
        <f>VLOOKUP($B54,'[1]Tillförd energi'!$B$2:$AS$506,MATCH(T$3,'[1]Tillförd energi'!$B$1:$AQ$1,0),FALSE)</f>
        <v>0</v>
      </c>
      <c r="U54" s="30">
        <f>VLOOKUP($B54,'[1]Tillförd energi'!$B$2:$AS$506,MATCH(U$3,'[1]Tillförd energi'!$B$1:$AQ$1,0),FALSE)</f>
        <v>0</v>
      </c>
      <c r="V54" s="30">
        <f>VLOOKUP($B54,'[1]Tillförd energi'!$B$2:$AS$506,MATCH(V$3,'[1]Tillförd energi'!$B$1:$AQ$1,0),FALSE)</f>
        <v>0</v>
      </c>
      <c r="W54" s="30">
        <f>VLOOKUP($B54,'[1]Tillförd energi'!$B$2:$AS$506,MATCH(W$3,'[1]Tillförd energi'!$B$1:$AQ$1,0),FALSE)</f>
        <v>0</v>
      </c>
      <c r="X54" s="30">
        <f>VLOOKUP($B54,'[1]Tillförd energi'!$B$2:$AS$506,MATCH(X$3,'[1]Tillförd energi'!$B$1:$AQ$1,0),FALSE)</f>
        <v>0</v>
      </c>
      <c r="Y54" s="30">
        <f>VLOOKUP($B54,'[1]Tillförd energi'!$B$2:$AS$506,MATCH(Y$3,'[1]Tillförd energi'!$B$1:$AQ$1,0),FALSE)</f>
        <v>0</v>
      </c>
      <c r="Z54" s="30">
        <f>VLOOKUP($B54,'[1]Tillförd energi'!$B$2:$AS$506,MATCH(Z$3,'[1]Tillförd energi'!$B$1:$AQ$1,0),FALSE)</f>
        <v>0</v>
      </c>
      <c r="AA54" s="30">
        <f>VLOOKUP($B54,'[1]Tillförd energi'!$B$2:$AS$506,MATCH(AA$3,'[1]Tillförd energi'!$B$1:$AQ$1,0),FALSE)</f>
        <v>0</v>
      </c>
      <c r="AB54" s="30">
        <f>VLOOKUP($B54,'[1]Tillförd energi'!$B$2:$AS$506,MATCH(AB$3,'[1]Tillförd energi'!$B$1:$AQ$1,0),FALSE)</f>
        <v>0</v>
      </c>
      <c r="AC54" s="30">
        <f>VLOOKUP($B54,'[1]Tillförd energi'!$B$2:$AS$506,MATCH(AC$3,'[1]Tillförd energi'!$B$1:$AQ$1,0),FALSE)</f>
        <v>0</v>
      </c>
      <c r="AD54" s="30">
        <f>VLOOKUP($B54,'[1]Tillförd energi'!$B$2:$AS$506,MATCH(AD$3,'[1]Tillförd energi'!$B$1:$AQ$1,0),FALSE)</f>
        <v>0</v>
      </c>
      <c r="AF54" s="30">
        <f>VLOOKUP($B54,'[1]Tillförd energi'!$B$2:$AS$506,MATCH(AF$3,'[1]Tillförd energi'!$B$1:$AQ$1,0),FALSE)</f>
        <v>0.46800000000000003</v>
      </c>
      <c r="AH54" s="30">
        <f>IFERROR(VLOOKUP(B54,[1]Miljö!$B$1:$S$476,9,FALSE)/1,0)</f>
        <v>0</v>
      </c>
      <c r="AJ54" s="35" t="str">
        <f>IFERROR(VLOOKUP($B54,[1]Miljö!$B$1:$S$500,MATCH("hjälpel exklusive kraftvärme (GWh)",[1]Miljö!$B$1:$V$1,0),FALSE)/1,"")</f>
        <v/>
      </c>
      <c r="AK54" s="35">
        <f t="shared" si="0"/>
        <v>0.46799999999999997</v>
      </c>
      <c r="AL54" s="35">
        <f>VLOOKUP($B54,'[1]Slutlig allokering'!$B$2:$AL$462,MATCH("Hjälpel kraftvärme",'[1]Slutlig allokering'!$B$2:$AL$2,0),FALSE)</f>
        <v>0</v>
      </c>
      <c r="AN54" s="30">
        <f t="shared" si="1"/>
        <v>19.218</v>
      </c>
      <c r="AO54" s="30">
        <f t="shared" si="2"/>
        <v>19.218</v>
      </c>
      <c r="AP54" s="30">
        <f>IF(ISERROR(1/VLOOKUP($B54,[1]Leveranser!$B$1:$S$500,MATCH("såld värme (gwh)",[1]Leveranser!$B$1:$S$1,0),FALSE)),"",VLOOKUP($B54,[1]Leveranser!$B$1:$S$500,MATCH("såld värme (gwh)",[1]Leveranser!$B$1:$S$1,0),FALSE))</f>
        <v>15.6</v>
      </c>
      <c r="AQ54" s="30">
        <f>VLOOKUP($B54,[1]Leveranser!$B$1:$Y$500,MATCH("Totalt såld fjärrvärme till andra fjärrvärmeföretag",[1]Leveranser!$B$1:$AA$1,0),FALSE)</f>
        <v>0</v>
      </c>
      <c r="AR54" s="30">
        <f>IF(ISERROR(1/VLOOKUP($B54,[1]Miljö!$B$1:$S$500,MATCH("Såld mängd produktionsspecifik fjärrvärme (GWh)",[1]Miljö!$B$1:$R$1,0),FALSE)),0,VLOOKUP($B54,[1]Miljö!$B$1:$S$500,MATCH("Såld mängd produktionsspecifik fjärrvärme (GWh)",[1]Miljö!$B$1:$R$1,0),FALSE))</f>
        <v>0</v>
      </c>
      <c r="AS54" s="36">
        <f t="shared" si="3"/>
        <v>0.81173899469247579</v>
      </c>
      <c r="AU54" s="30" t="str">
        <f>VLOOKUP($B54,'[1]Miljövärden urval för publ'!$B$2:$I$486,7,FALSE)</f>
        <v>Ja</v>
      </c>
    </row>
    <row r="55" spans="1:47" ht="15">
      <c r="A55" t="s">
        <v>610</v>
      </c>
      <c r="B55" t="s">
        <v>613</v>
      </c>
      <c r="C55" s="30">
        <f>VLOOKUP($B55,'[1]Tillförd energi'!$B$2:$AS$506,MATCH(C$3,'[1]Tillförd energi'!$B$1:$AQ$1,0),FALSE)</f>
        <v>0</v>
      </c>
      <c r="D55" s="30">
        <f>VLOOKUP($B55,'[1]Tillförd energi'!$B$2:$AS$506,MATCH(D$3,'[1]Tillförd energi'!$B$1:$AQ$1,0),FALSE)</f>
        <v>1.042</v>
      </c>
      <c r="E55" s="30">
        <f>VLOOKUP($B55,'[1]Tillförd energi'!$B$2:$AS$506,MATCH(E$3,'[1]Tillförd energi'!$B$1:$AQ$1,0),FALSE)</f>
        <v>0</v>
      </c>
      <c r="F55" s="30">
        <f>VLOOKUP($B55,'[1]Tillförd energi'!$B$2:$AS$506,MATCH(F$3,'[1]Tillförd energi'!$B$1:$AQ$1,0),FALSE)</f>
        <v>0</v>
      </c>
      <c r="G55" s="30">
        <f>VLOOKUP($B55,'[1]Tillförd energi'!$B$2:$AS$506,MATCH(G$3,'[1]Tillförd energi'!$B$1:$AQ$1,0),FALSE)</f>
        <v>0</v>
      </c>
      <c r="H55" s="30">
        <f>VLOOKUP($B55,'[1]Tillförd energi'!$B$2:$AS$506,MATCH(H$3,'[1]Tillförd energi'!$B$1:$AQ$1,0),FALSE)</f>
        <v>0</v>
      </c>
      <c r="I55" s="30">
        <f>VLOOKUP($B55,'[1]Tillförd energi'!$B$2:$AS$506,MATCH(I$3,'[1]Tillförd energi'!$B$1:$AQ$1,0),FALSE)</f>
        <v>0</v>
      </c>
      <c r="J55" s="30">
        <f>VLOOKUP($B55,'[1]Tillförd energi'!$B$2:$AS$506,MATCH(J$3,'[1]Tillförd energi'!$B$1:$AQ$1,0),FALSE)</f>
        <v>0</v>
      </c>
      <c r="K55" s="30">
        <f>VLOOKUP($B55,'[1]Tillförd energi'!$B$2:$AS$506,MATCH(K$3,'[1]Tillförd energi'!$B$1:$AQ$1,0),FALSE)</f>
        <v>0</v>
      </c>
      <c r="L55" s="30">
        <f>VLOOKUP($B55,'[1]Tillförd energi'!$B$2:$AS$506,MATCH(L$3,'[1]Tillförd energi'!$B$1:$AQ$1,0),FALSE)</f>
        <v>0</v>
      </c>
      <c r="M55" s="30">
        <f>VLOOKUP($B55,'[1]Tillförd energi'!$B$2:$AS$506,MATCH(M$3,'[1]Tillförd energi'!$B$1:$AQ$1,0),FALSE)</f>
        <v>0</v>
      </c>
      <c r="N55" s="30">
        <f>VLOOKUP($B55,'[1]Tillförd energi'!$B$2:$AS$506,MATCH(N$3,'[1]Tillförd energi'!$B$1:$AQ$1,0),FALSE)</f>
        <v>14.047000000000001</v>
      </c>
      <c r="O55" s="30">
        <f>VLOOKUP($B55,'[1]Tillförd energi'!$B$2:$AS$506,MATCH(O$3,'[1]Tillförd energi'!$B$1:$AQ$1,0),FALSE)</f>
        <v>0</v>
      </c>
      <c r="P55" s="30">
        <f>VLOOKUP($B55,'[1]Tillförd energi'!$B$2:$AS$506,MATCH(P$3,'[1]Tillförd energi'!$B$1:$AQ$1,0),FALSE)</f>
        <v>0</v>
      </c>
      <c r="Q55" s="30">
        <f>VLOOKUP($B55,'[1]Tillförd energi'!$B$2:$AS$506,MATCH(Q$3,'[1]Tillförd energi'!$B$1:$AQ$1,0),FALSE)</f>
        <v>0</v>
      </c>
      <c r="R55" s="30">
        <f>VLOOKUP($B55,'[1]Tillförd energi'!$B$2:$AS$506,MATCH(R$3,'[1]Tillförd energi'!$B$1:$AQ$1,0),FALSE)</f>
        <v>0</v>
      </c>
      <c r="S55" s="30">
        <f>VLOOKUP($B55,'[1]Tillförd energi'!$B$2:$AS$506,MATCH(S$3,'[1]Tillförd energi'!$B$1:$AQ$1,0),FALSE)</f>
        <v>0</v>
      </c>
      <c r="T55" s="30">
        <f>VLOOKUP($B55,'[1]Tillförd energi'!$B$2:$AS$506,MATCH(T$3,'[1]Tillförd energi'!$B$1:$AQ$1,0),FALSE)</f>
        <v>0</v>
      </c>
      <c r="U55" s="30">
        <f>VLOOKUP($B55,'[1]Tillförd energi'!$B$2:$AS$506,MATCH(U$3,'[1]Tillförd energi'!$B$1:$AQ$1,0),FALSE)</f>
        <v>0</v>
      </c>
      <c r="V55" s="30">
        <f>VLOOKUP($B55,'[1]Tillförd energi'!$B$2:$AS$506,MATCH(V$3,'[1]Tillförd energi'!$B$1:$AQ$1,0),FALSE)</f>
        <v>0</v>
      </c>
      <c r="W55" s="30">
        <f>VLOOKUP($B55,'[1]Tillförd energi'!$B$2:$AS$506,MATCH(W$3,'[1]Tillförd energi'!$B$1:$AQ$1,0),FALSE)</f>
        <v>0</v>
      </c>
      <c r="X55" s="30">
        <f>VLOOKUP($B55,'[1]Tillförd energi'!$B$2:$AS$506,MATCH(X$3,'[1]Tillförd energi'!$B$1:$AQ$1,0),FALSE)</f>
        <v>0</v>
      </c>
      <c r="Y55" s="30">
        <f>VLOOKUP($B55,'[1]Tillförd energi'!$B$2:$AS$506,MATCH(Y$3,'[1]Tillförd energi'!$B$1:$AQ$1,0),FALSE)</f>
        <v>0</v>
      </c>
      <c r="Z55" s="30">
        <f>VLOOKUP($B55,'[1]Tillförd energi'!$B$2:$AS$506,MATCH(Z$3,'[1]Tillförd energi'!$B$1:$AQ$1,0),FALSE)</f>
        <v>0</v>
      </c>
      <c r="AA55" s="30">
        <f>VLOOKUP($B55,'[1]Tillförd energi'!$B$2:$AS$506,MATCH(AA$3,'[1]Tillförd energi'!$B$1:$AQ$1,0),FALSE)</f>
        <v>0</v>
      </c>
      <c r="AB55" s="30">
        <f>VLOOKUP($B55,'[1]Tillförd energi'!$B$2:$AS$506,MATCH(AB$3,'[1]Tillförd energi'!$B$1:$AQ$1,0),FALSE)</f>
        <v>1.9870000000000001</v>
      </c>
      <c r="AC55" s="30">
        <f>VLOOKUP($B55,'[1]Tillförd energi'!$B$2:$AS$506,MATCH(AC$3,'[1]Tillförd energi'!$B$1:$AQ$1,0),FALSE)</f>
        <v>0</v>
      </c>
      <c r="AD55" s="30">
        <f>VLOOKUP($B55,'[1]Tillförd energi'!$B$2:$AS$506,MATCH(AD$3,'[1]Tillförd energi'!$B$1:$AQ$1,0),FALSE)</f>
        <v>0</v>
      </c>
      <c r="AF55" s="30">
        <f>VLOOKUP($B55,'[1]Tillförd energi'!$B$2:$AS$506,MATCH(AF$3,'[1]Tillförd energi'!$B$1:$AQ$1,0),FALSE)</f>
        <v>0.43824000000000002</v>
      </c>
      <c r="AH55" s="30">
        <f>IFERROR(VLOOKUP(B55,[1]Miljö!$B$1:$S$476,9,FALSE)/1,0)</f>
        <v>0</v>
      </c>
      <c r="AJ55" s="35" t="str">
        <f>IFERROR(VLOOKUP($B55,[1]Miljö!$B$1:$S$500,MATCH("hjälpel exklusive kraftvärme (GWh)",[1]Miljö!$B$1:$V$1,0),FALSE)/1,"")</f>
        <v/>
      </c>
      <c r="AK55" s="35">
        <f t="shared" si="0"/>
        <v>0.43824000000000002</v>
      </c>
      <c r="AL55" s="35">
        <f>VLOOKUP($B55,'[1]Slutlig allokering'!$B$2:$AL$462,MATCH("Hjälpel kraftvärme",'[1]Slutlig allokering'!$B$2:$AL$2,0),FALSE)</f>
        <v>0</v>
      </c>
      <c r="AN55" s="30">
        <f t="shared" si="1"/>
        <v>17.514240000000001</v>
      </c>
      <c r="AO55" s="30">
        <f t="shared" si="2"/>
        <v>17.514240000000001</v>
      </c>
      <c r="AP55" s="30">
        <f>IF(ISERROR(1/VLOOKUP($B55,[1]Leveranser!$B$1:$S$500,MATCH("såld värme (gwh)",[1]Leveranser!$B$1:$S$1,0),FALSE)),"",VLOOKUP($B55,[1]Leveranser!$B$1:$S$500,MATCH("såld värme (gwh)",[1]Leveranser!$B$1:$S$1,0),FALSE))</f>
        <v>14.608000000000001</v>
      </c>
      <c r="AQ55" s="30">
        <f>VLOOKUP($B55,[1]Leveranser!$B$1:$Y$500,MATCH("Totalt såld fjärrvärme till andra fjärrvärmeföretag",[1]Leveranser!$B$1:$AA$1,0),FALSE)</f>
        <v>0</v>
      </c>
      <c r="AR55" s="30">
        <f>IF(ISERROR(1/VLOOKUP($B55,[1]Miljö!$B$1:$S$500,MATCH("Såld mängd produktionsspecifik fjärrvärme (GWh)",[1]Miljö!$B$1:$R$1,0),FALSE)),0,VLOOKUP($B55,[1]Miljö!$B$1:$S$500,MATCH("Såld mängd produktionsspecifik fjärrvärme (GWh)",[1]Miljö!$B$1:$R$1,0),FALSE))</f>
        <v>0</v>
      </c>
      <c r="AS55" s="36">
        <f t="shared" si="3"/>
        <v>0.83406416721479204</v>
      </c>
      <c r="AU55" s="30" t="str">
        <f>VLOOKUP($B55,'[1]Miljövärden urval för publ'!$B$2:$I$486,7,FALSE)</f>
        <v>Ja</v>
      </c>
    </row>
    <row r="56" spans="1:47" ht="15">
      <c r="A56" t="s">
        <v>138</v>
      </c>
      <c r="B56" t="s">
        <v>147</v>
      </c>
      <c r="C56" s="30">
        <f>VLOOKUP($B56,'[1]Tillförd energi'!$B$2:$AS$506,MATCH(C$3,'[1]Tillförd energi'!$B$1:$AQ$1,0),FALSE)</f>
        <v>0</v>
      </c>
      <c r="D56" s="30">
        <f>VLOOKUP($B56,'[1]Tillförd energi'!$B$2:$AS$506,MATCH(D$3,'[1]Tillförd energi'!$B$1:$AQ$1,0),FALSE)</f>
        <v>0</v>
      </c>
      <c r="E56" s="30">
        <f>VLOOKUP($B56,'[1]Tillförd energi'!$B$2:$AS$506,MATCH(E$3,'[1]Tillförd energi'!$B$1:$AQ$1,0),FALSE)</f>
        <v>0</v>
      </c>
      <c r="F56" s="30">
        <f>VLOOKUP($B56,'[1]Tillförd energi'!$B$2:$AS$506,MATCH(F$3,'[1]Tillförd energi'!$B$1:$AQ$1,0),FALSE)</f>
        <v>0</v>
      </c>
      <c r="G56" s="30">
        <f>VLOOKUP($B56,'[1]Tillförd energi'!$B$2:$AS$506,MATCH(G$3,'[1]Tillförd energi'!$B$1:$AQ$1,0),FALSE)</f>
        <v>0</v>
      </c>
      <c r="H56" s="30">
        <f>VLOOKUP($B56,'[1]Tillförd energi'!$B$2:$AS$506,MATCH(H$3,'[1]Tillförd energi'!$B$1:$AQ$1,0),FALSE)</f>
        <v>0</v>
      </c>
      <c r="I56" s="30">
        <f>VLOOKUP($B56,'[1]Tillförd energi'!$B$2:$AS$506,MATCH(I$3,'[1]Tillförd energi'!$B$1:$AQ$1,0),FALSE)</f>
        <v>0</v>
      </c>
      <c r="J56" s="30">
        <f>VLOOKUP($B56,'[1]Tillförd energi'!$B$2:$AS$506,MATCH(J$3,'[1]Tillförd energi'!$B$1:$AQ$1,0),FALSE)</f>
        <v>0</v>
      </c>
      <c r="K56" s="30">
        <f>VLOOKUP($B56,'[1]Tillförd energi'!$B$2:$AS$506,MATCH(K$3,'[1]Tillförd energi'!$B$1:$AQ$1,0),FALSE)</f>
        <v>0</v>
      </c>
      <c r="L56" s="30">
        <f>VLOOKUP($B56,'[1]Tillförd energi'!$B$2:$AS$506,MATCH(L$3,'[1]Tillförd energi'!$B$1:$AQ$1,0),FALSE)</f>
        <v>0</v>
      </c>
      <c r="M56" s="30">
        <f>VLOOKUP($B56,'[1]Tillförd energi'!$B$2:$AS$506,MATCH(M$3,'[1]Tillförd energi'!$B$1:$AQ$1,0),FALSE)</f>
        <v>0</v>
      </c>
      <c r="N56" s="30">
        <f>VLOOKUP($B56,'[1]Tillförd energi'!$B$2:$AS$506,MATCH(N$3,'[1]Tillförd energi'!$B$1:$AQ$1,0),FALSE)</f>
        <v>0</v>
      </c>
      <c r="O56" s="30">
        <f>VLOOKUP($B56,'[1]Tillförd energi'!$B$2:$AS$506,MATCH(O$3,'[1]Tillförd energi'!$B$1:$AQ$1,0),FALSE)</f>
        <v>0</v>
      </c>
      <c r="P56" s="30">
        <f>VLOOKUP($B56,'[1]Tillförd energi'!$B$2:$AS$506,MATCH(P$3,'[1]Tillförd energi'!$B$1:$AQ$1,0),FALSE)</f>
        <v>0</v>
      </c>
      <c r="Q56" s="30">
        <f>VLOOKUP($B56,'[1]Tillförd energi'!$B$2:$AS$506,MATCH(Q$3,'[1]Tillförd energi'!$B$1:$AQ$1,0),FALSE)</f>
        <v>0</v>
      </c>
      <c r="R56" s="30">
        <f>VLOOKUP($B56,'[1]Tillförd energi'!$B$2:$AS$506,MATCH(R$3,'[1]Tillförd energi'!$B$1:$AQ$1,0),FALSE)</f>
        <v>0</v>
      </c>
      <c r="S56" s="30">
        <f>VLOOKUP($B56,'[1]Tillförd energi'!$B$2:$AS$506,MATCH(S$3,'[1]Tillförd energi'!$B$1:$AQ$1,0),FALSE)</f>
        <v>0</v>
      </c>
      <c r="T56" s="30">
        <f>VLOOKUP($B56,'[1]Tillförd energi'!$B$2:$AS$506,MATCH(T$3,'[1]Tillförd energi'!$B$1:$AQ$1,0),FALSE)</f>
        <v>0</v>
      </c>
      <c r="U56" s="30">
        <f>VLOOKUP($B56,'[1]Tillförd energi'!$B$2:$AS$506,MATCH(U$3,'[1]Tillförd energi'!$B$1:$AQ$1,0),FALSE)</f>
        <v>0</v>
      </c>
      <c r="V56" s="30">
        <f>VLOOKUP($B56,'[1]Tillförd energi'!$B$2:$AS$506,MATCH(V$3,'[1]Tillförd energi'!$B$1:$AQ$1,0),FALSE)</f>
        <v>0</v>
      </c>
      <c r="W56" s="30">
        <f>VLOOKUP($B56,'[1]Tillförd energi'!$B$2:$AS$506,MATCH(W$3,'[1]Tillförd energi'!$B$1:$AQ$1,0),FALSE)</f>
        <v>0</v>
      </c>
      <c r="X56" s="30">
        <f>VLOOKUP($B56,'[1]Tillförd energi'!$B$2:$AS$506,MATCH(X$3,'[1]Tillförd energi'!$B$1:$AQ$1,0),FALSE)</f>
        <v>0</v>
      </c>
      <c r="Y56" s="30">
        <f>VLOOKUP($B56,'[1]Tillförd energi'!$B$2:$AS$506,MATCH(Y$3,'[1]Tillförd energi'!$B$1:$AQ$1,0),FALSE)</f>
        <v>0</v>
      </c>
      <c r="Z56" s="30">
        <f>VLOOKUP($B56,'[1]Tillförd energi'!$B$2:$AS$506,MATCH(Z$3,'[1]Tillförd energi'!$B$1:$AQ$1,0),FALSE)</f>
        <v>0</v>
      </c>
      <c r="AA56" s="30">
        <f>VLOOKUP($B56,'[1]Tillförd energi'!$B$2:$AS$506,MATCH(AA$3,'[1]Tillförd energi'!$B$1:$AQ$1,0),FALSE)</f>
        <v>0</v>
      </c>
      <c r="AB56" s="30">
        <f>VLOOKUP($B56,'[1]Tillförd energi'!$B$2:$AS$506,MATCH(AB$3,'[1]Tillförd energi'!$B$1:$AQ$1,0),FALSE)</f>
        <v>0</v>
      </c>
      <c r="AC56" s="30">
        <f>VLOOKUP($B56,'[1]Tillförd energi'!$B$2:$AS$506,MATCH(AC$3,'[1]Tillförd energi'!$B$1:$AQ$1,0),FALSE)</f>
        <v>0</v>
      </c>
      <c r="AD56" s="30">
        <f>VLOOKUP($B56,'[1]Tillförd energi'!$B$2:$AS$506,MATCH(AD$3,'[1]Tillförd energi'!$B$1:$AQ$1,0),FALSE)</f>
        <v>0</v>
      </c>
      <c r="AF56" s="30">
        <f>VLOOKUP($B56,'[1]Tillförd energi'!$B$2:$AS$506,MATCH(AF$3,'[1]Tillförd energi'!$B$1:$AQ$1,0),FALSE)</f>
        <v>0</v>
      </c>
      <c r="AH56" s="30">
        <f>IFERROR(VLOOKUP(B56,[1]Miljö!$B$1:$S$476,9,FALSE)/1,0)</f>
        <v>0</v>
      </c>
      <c r="AJ56" s="35" t="str">
        <f>IFERROR(VLOOKUP($B56,[1]Miljö!$B$1:$S$500,MATCH("hjälpel exklusive kraftvärme (GWh)",[1]Miljö!$B$1:$V$1,0),FALSE)/1,"")</f>
        <v/>
      </c>
      <c r="AK56" s="35">
        <f t="shared" si="0"/>
        <v>0</v>
      </c>
      <c r="AL56" s="35">
        <f>VLOOKUP($B56,'[1]Slutlig allokering'!$B$2:$AL$462,MATCH("Hjälpel kraftvärme",'[1]Slutlig allokering'!$B$2:$AL$2,0),FALSE)</f>
        <v>0</v>
      </c>
      <c r="AN56" s="30">
        <f t="shared" si="1"/>
        <v>0</v>
      </c>
      <c r="AO56" s="30">
        <f t="shared" si="2"/>
        <v>0</v>
      </c>
      <c r="AP56" s="30" t="str">
        <f>IF(ISERROR(1/VLOOKUP($B56,[1]Leveranser!$B$1:$S$500,MATCH("såld värme (gwh)",[1]Leveranser!$B$1:$S$1,0),FALSE)),"",VLOOKUP($B56,[1]Leveranser!$B$1:$S$500,MATCH("såld värme (gwh)",[1]Leveranser!$B$1:$S$1,0),FALSE))</f>
        <v/>
      </c>
      <c r="AQ56" s="30">
        <f>VLOOKUP($B56,[1]Leveranser!$B$1:$Y$500,MATCH("Totalt såld fjärrvärme till andra fjärrvärmeföretag",[1]Leveranser!$B$1:$AA$1,0),FALSE)</f>
        <v>0</v>
      </c>
      <c r="AR56" s="30">
        <f>IF(ISERROR(1/VLOOKUP($B56,[1]Miljö!$B$1:$S$500,MATCH("Såld mängd produktionsspecifik fjärrvärme (GWh)",[1]Miljö!$B$1:$R$1,0),FALSE)),0,VLOOKUP($B56,[1]Miljö!$B$1:$S$500,MATCH("Såld mängd produktionsspecifik fjärrvärme (GWh)",[1]Miljö!$B$1:$R$1,0),FALSE))</f>
        <v>0</v>
      </c>
      <c r="AS56" s="36" t="str">
        <f t="shared" si="3"/>
        <v/>
      </c>
      <c r="AU56" s="30" t="str">
        <f>VLOOKUP($B56,'[1]Miljövärden urval för publ'!$B$2:$I$486,7,FALSE)</f>
        <v>Nej</v>
      </c>
    </row>
    <row r="57" spans="1:47" ht="15">
      <c r="A57" t="s">
        <v>580</v>
      </c>
      <c r="B57" t="s">
        <v>582</v>
      </c>
      <c r="C57" s="30">
        <f>VLOOKUP($B57,'[1]Tillförd energi'!$B$2:$AS$506,MATCH(C$3,'[1]Tillförd energi'!$B$1:$AQ$1,0),FALSE)</f>
        <v>0</v>
      </c>
      <c r="D57" s="30">
        <f>VLOOKUP($B57,'[1]Tillförd energi'!$B$2:$AS$506,MATCH(D$3,'[1]Tillförd energi'!$B$1:$AQ$1,0),FALSE)</f>
        <v>0</v>
      </c>
      <c r="E57" s="30">
        <f>VLOOKUP($B57,'[1]Tillförd energi'!$B$2:$AS$506,MATCH(E$3,'[1]Tillförd energi'!$B$1:$AQ$1,0),FALSE)</f>
        <v>0</v>
      </c>
      <c r="F57" s="30">
        <f>VLOOKUP($B57,'[1]Tillförd energi'!$B$2:$AS$506,MATCH(F$3,'[1]Tillförd energi'!$B$1:$AQ$1,0),FALSE)</f>
        <v>0</v>
      </c>
      <c r="G57" s="30">
        <f>VLOOKUP($B57,'[1]Tillförd energi'!$B$2:$AS$506,MATCH(G$3,'[1]Tillförd energi'!$B$1:$AQ$1,0),FALSE)</f>
        <v>0</v>
      </c>
      <c r="H57" s="30">
        <f>VLOOKUP($B57,'[1]Tillförd energi'!$B$2:$AS$506,MATCH(H$3,'[1]Tillförd energi'!$B$1:$AQ$1,0),FALSE)</f>
        <v>0</v>
      </c>
      <c r="I57" s="30">
        <f>VLOOKUP($B57,'[1]Tillförd energi'!$B$2:$AS$506,MATCH(I$3,'[1]Tillförd energi'!$B$1:$AQ$1,0),FALSE)</f>
        <v>0</v>
      </c>
      <c r="J57" s="30">
        <f>VLOOKUP($B57,'[1]Tillförd energi'!$B$2:$AS$506,MATCH(J$3,'[1]Tillförd energi'!$B$1:$AQ$1,0),FALSE)</f>
        <v>0</v>
      </c>
      <c r="K57" s="30">
        <f>VLOOKUP($B57,'[1]Tillförd energi'!$B$2:$AS$506,MATCH(K$3,'[1]Tillförd energi'!$B$1:$AQ$1,0),FALSE)</f>
        <v>239.935</v>
      </c>
      <c r="L57" s="30">
        <f>VLOOKUP($B57,'[1]Tillförd energi'!$B$2:$AS$506,MATCH(L$3,'[1]Tillförd energi'!$B$1:$AQ$1,0),FALSE)</f>
        <v>0</v>
      </c>
      <c r="M57" s="30">
        <f>VLOOKUP($B57,'[1]Tillförd energi'!$B$2:$AS$506,MATCH(M$3,'[1]Tillförd energi'!$B$1:$AQ$1,0),FALSE)</f>
        <v>0</v>
      </c>
      <c r="N57" s="30">
        <f>VLOOKUP($B57,'[1]Tillförd energi'!$B$2:$AS$506,MATCH(N$3,'[1]Tillförd energi'!$B$1:$AQ$1,0),FALSE)</f>
        <v>0</v>
      </c>
      <c r="O57" s="30">
        <f>VLOOKUP($B57,'[1]Tillförd energi'!$B$2:$AS$506,MATCH(O$3,'[1]Tillförd energi'!$B$1:$AQ$1,0),FALSE)</f>
        <v>0</v>
      </c>
      <c r="P57" s="30">
        <f>VLOOKUP($B57,'[1]Tillförd energi'!$B$2:$AS$506,MATCH(P$3,'[1]Tillförd energi'!$B$1:$AQ$1,0),FALSE)</f>
        <v>0</v>
      </c>
      <c r="Q57" s="30">
        <f>VLOOKUP($B57,'[1]Tillförd energi'!$B$2:$AS$506,MATCH(Q$3,'[1]Tillförd energi'!$B$1:$AQ$1,0),FALSE)</f>
        <v>0</v>
      </c>
      <c r="R57" s="30">
        <f>VLOOKUP($B57,'[1]Tillförd energi'!$B$2:$AS$506,MATCH(R$3,'[1]Tillförd energi'!$B$1:$AQ$1,0),FALSE)</f>
        <v>268.89999999999998</v>
      </c>
      <c r="S57" s="30">
        <f>VLOOKUP($B57,'[1]Tillförd energi'!$B$2:$AS$506,MATCH(S$3,'[1]Tillförd energi'!$B$1:$AQ$1,0),FALSE)</f>
        <v>0</v>
      </c>
      <c r="T57" s="30">
        <f>VLOOKUP($B57,'[1]Tillförd energi'!$B$2:$AS$506,MATCH(T$3,'[1]Tillförd energi'!$B$1:$AQ$1,0),FALSE)</f>
        <v>0</v>
      </c>
      <c r="U57" s="30">
        <f>VLOOKUP($B57,'[1]Tillförd energi'!$B$2:$AS$506,MATCH(U$3,'[1]Tillförd energi'!$B$1:$AQ$1,0),FALSE)</f>
        <v>13.6</v>
      </c>
      <c r="V57" s="30">
        <f>VLOOKUP($B57,'[1]Tillförd energi'!$B$2:$AS$506,MATCH(V$3,'[1]Tillförd energi'!$B$1:$AQ$1,0),FALSE)</f>
        <v>11.3864</v>
      </c>
      <c r="W57" s="30">
        <f>VLOOKUP($B57,'[1]Tillförd energi'!$B$2:$AS$506,MATCH(W$3,'[1]Tillförd energi'!$B$1:$AQ$1,0),FALSE)</f>
        <v>0</v>
      </c>
      <c r="X57" s="30">
        <f>VLOOKUP($B57,'[1]Tillförd energi'!$B$2:$AS$506,MATCH(X$3,'[1]Tillförd energi'!$B$1:$AQ$1,0),FALSE)</f>
        <v>0</v>
      </c>
      <c r="Y57" s="30">
        <f>VLOOKUP($B57,'[1]Tillförd energi'!$B$2:$AS$506,MATCH(Y$3,'[1]Tillförd energi'!$B$1:$AQ$1,0),FALSE)</f>
        <v>0</v>
      </c>
      <c r="Z57" s="30">
        <f>VLOOKUP($B57,'[1]Tillförd energi'!$B$2:$AS$506,MATCH(Z$3,'[1]Tillförd energi'!$B$1:$AQ$1,0),FALSE)</f>
        <v>0</v>
      </c>
      <c r="AA57" s="30">
        <f>VLOOKUP($B57,'[1]Tillförd energi'!$B$2:$AS$506,MATCH(AA$3,'[1]Tillförd energi'!$B$1:$AQ$1,0),FALSE)</f>
        <v>0</v>
      </c>
      <c r="AB57" s="30">
        <f>VLOOKUP($B57,'[1]Tillförd energi'!$B$2:$AS$506,MATCH(AB$3,'[1]Tillförd energi'!$B$1:$AQ$1,0),FALSE)</f>
        <v>0</v>
      </c>
      <c r="AC57" s="30">
        <f>VLOOKUP($B57,'[1]Tillförd energi'!$B$2:$AS$506,MATCH(AC$3,'[1]Tillförd energi'!$B$1:$AQ$1,0),FALSE)</f>
        <v>0</v>
      </c>
      <c r="AD57" s="30">
        <f>VLOOKUP($B57,'[1]Tillförd energi'!$B$2:$AS$506,MATCH(AD$3,'[1]Tillförd energi'!$B$1:$AQ$1,0),FALSE)</f>
        <v>0</v>
      </c>
      <c r="AF57" s="30">
        <f>VLOOKUP($B57,'[1]Tillförd energi'!$B$2:$AS$506,MATCH(AF$3,'[1]Tillförd energi'!$B$1:$AQ$1,0),FALSE)</f>
        <v>21.5321</v>
      </c>
      <c r="AH57" s="30">
        <f>IFERROR(VLOOKUP(B57,[1]Miljö!$B$1:$S$476,9,FALSE)/1,0)</f>
        <v>0</v>
      </c>
      <c r="AJ57" s="35">
        <f>IFERROR(VLOOKUP($B57,[1]Miljö!$B$1:$S$500,MATCH("hjälpel exklusive kraftvärme (GWh)",[1]Miljö!$B$1:$V$1,0),FALSE)/1,"")</f>
        <v>14.3</v>
      </c>
      <c r="AK57" s="35">
        <f t="shared" si="0"/>
        <v>14.3</v>
      </c>
      <c r="AL57" s="35">
        <f>VLOOKUP($B57,'[1]Slutlig allokering'!$B$2:$AL$462,MATCH("Hjälpel kraftvärme",'[1]Slutlig allokering'!$B$2:$AL$2,0),FALSE)</f>
        <v>7.2321299999999997</v>
      </c>
      <c r="AN57" s="30">
        <f t="shared" si="1"/>
        <v>555.35349999999994</v>
      </c>
      <c r="AO57" s="30">
        <f t="shared" si="2"/>
        <v>555.35349999999994</v>
      </c>
      <c r="AP57" s="30">
        <f>IF(ISERROR(1/VLOOKUP($B57,[1]Leveranser!$B$1:$S$500,MATCH("såld värme (gwh)",[1]Leveranser!$B$1:$S$1,0),FALSE)),"",VLOOKUP($B57,[1]Leveranser!$B$1:$S$500,MATCH("såld värme (gwh)",[1]Leveranser!$B$1:$S$1,0),FALSE))</f>
        <v>482.91</v>
      </c>
      <c r="AQ57" s="30">
        <f>VLOOKUP($B57,[1]Leveranser!$B$1:$Y$500,MATCH("Totalt såld fjärrvärme till andra fjärrvärmeföretag",[1]Leveranser!$B$1:$AA$1,0),FALSE)</f>
        <v>0</v>
      </c>
      <c r="AR57" s="30">
        <f>IF(ISERROR(1/VLOOKUP($B57,[1]Miljö!$B$1:$S$500,MATCH("Såld mängd produktionsspecifik fjärrvärme (GWh)",[1]Miljö!$B$1:$R$1,0),FALSE)),0,VLOOKUP($B57,[1]Miljö!$B$1:$S$500,MATCH("Såld mängd produktionsspecifik fjärrvärme (GWh)",[1]Miljö!$B$1:$R$1,0),FALSE))</f>
        <v>0</v>
      </c>
      <c r="AS57" s="36">
        <f t="shared" si="3"/>
        <v>0.86955425688322852</v>
      </c>
      <c r="AU57" s="30" t="str">
        <f>VLOOKUP($B57,'[1]Miljövärden urval för publ'!$B$2:$I$486,7,FALSE)</f>
        <v>Ja</v>
      </c>
    </row>
    <row r="58" spans="1:47" ht="15">
      <c r="A58" t="s">
        <v>341</v>
      </c>
      <c r="B58" t="s">
        <v>343</v>
      </c>
      <c r="C58" s="30">
        <f>VLOOKUP($B58,'[1]Tillförd energi'!$B$2:$AS$506,MATCH(C$3,'[1]Tillförd energi'!$B$1:$AQ$1,0),FALSE)</f>
        <v>0</v>
      </c>
      <c r="D58" s="30">
        <f>VLOOKUP($B58,'[1]Tillförd energi'!$B$2:$AS$506,MATCH(D$3,'[1]Tillförd energi'!$B$1:$AQ$1,0),FALSE)</f>
        <v>0.40200000000000002</v>
      </c>
      <c r="E58" s="30">
        <f>VLOOKUP($B58,'[1]Tillförd energi'!$B$2:$AS$506,MATCH(E$3,'[1]Tillförd energi'!$B$1:$AQ$1,0),FALSE)</f>
        <v>0</v>
      </c>
      <c r="F58" s="30">
        <f>VLOOKUP($B58,'[1]Tillförd energi'!$B$2:$AS$506,MATCH(F$3,'[1]Tillförd energi'!$B$1:$AQ$1,0),FALSE)</f>
        <v>0</v>
      </c>
      <c r="G58" s="30">
        <f>VLOOKUP($B58,'[1]Tillförd energi'!$B$2:$AS$506,MATCH(G$3,'[1]Tillförd energi'!$B$1:$AQ$1,0),FALSE)</f>
        <v>0</v>
      </c>
      <c r="H58" s="30">
        <f>VLOOKUP($B58,'[1]Tillförd energi'!$B$2:$AS$506,MATCH(H$3,'[1]Tillförd energi'!$B$1:$AQ$1,0),FALSE)</f>
        <v>0</v>
      </c>
      <c r="I58" s="30">
        <f>VLOOKUP($B58,'[1]Tillförd energi'!$B$2:$AS$506,MATCH(I$3,'[1]Tillförd energi'!$B$1:$AQ$1,0),FALSE)</f>
        <v>0</v>
      </c>
      <c r="J58" s="30">
        <f>VLOOKUP($B58,'[1]Tillförd energi'!$B$2:$AS$506,MATCH(J$3,'[1]Tillförd energi'!$B$1:$AQ$1,0),FALSE)</f>
        <v>0</v>
      </c>
      <c r="K58" s="30">
        <f>VLOOKUP($B58,'[1]Tillförd energi'!$B$2:$AS$506,MATCH(K$3,'[1]Tillförd energi'!$B$1:$AQ$1,0),FALSE)</f>
        <v>0</v>
      </c>
      <c r="L58" s="30">
        <f>VLOOKUP($B58,'[1]Tillförd energi'!$B$2:$AS$506,MATCH(L$3,'[1]Tillförd energi'!$B$1:$AQ$1,0),FALSE)</f>
        <v>0</v>
      </c>
      <c r="M58" s="30">
        <f>VLOOKUP($B58,'[1]Tillförd energi'!$B$2:$AS$506,MATCH(M$3,'[1]Tillförd energi'!$B$1:$AQ$1,0),FALSE)</f>
        <v>0</v>
      </c>
      <c r="N58" s="30">
        <f>VLOOKUP($B58,'[1]Tillförd energi'!$B$2:$AS$506,MATCH(N$3,'[1]Tillförd energi'!$B$1:$AQ$1,0),FALSE)</f>
        <v>0</v>
      </c>
      <c r="O58" s="30">
        <f>VLOOKUP($B58,'[1]Tillförd energi'!$B$2:$AS$506,MATCH(O$3,'[1]Tillförd energi'!$B$1:$AQ$1,0),FALSE)</f>
        <v>9.6460000000000008</v>
      </c>
      <c r="P58" s="30">
        <f>VLOOKUP($B58,'[1]Tillförd energi'!$B$2:$AS$506,MATCH(P$3,'[1]Tillförd energi'!$B$1:$AQ$1,0),FALSE)</f>
        <v>0</v>
      </c>
      <c r="Q58" s="30">
        <f>VLOOKUP($B58,'[1]Tillförd energi'!$B$2:$AS$506,MATCH(Q$3,'[1]Tillförd energi'!$B$1:$AQ$1,0),FALSE)</f>
        <v>0</v>
      </c>
      <c r="R58" s="30">
        <f>VLOOKUP($B58,'[1]Tillförd energi'!$B$2:$AS$506,MATCH(R$3,'[1]Tillförd energi'!$B$1:$AQ$1,0),FALSE)</f>
        <v>0</v>
      </c>
      <c r="S58" s="30">
        <f>VLOOKUP($B58,'[1]Tillförd energi'!$B$2:$AS$506,MATCH(S$3,'[1]Tillförd energi'!$B$1:$AQ$1,0),FALSE)</f>
        <v>0</v>
      </c>
      <c r="T58" s="30">
        <f>VLOOKUP($B58,'[1]Tillförd energi'!$B$2:$AS$506,MATCH(T$3,'[1]Tillförd energi'!$B$1:$AQ$1,0),FALSE)</f>
        <v>0</v>
      </c>
      <c r="U58" s="30">
        <f>VLOOKUP($B58,'[1]Tillförd energi'!$B$2:$AS$506,MATCH(U$3,'[1]Tillförd energi'!$B$1:$AQ$1,0),FALSE)</f>
        <v>0</v>
      </c>
      <c r="V58" s="30">
        <f>VLOOKUP($B58,'[1]Tillförd energi'!$B$2:$AS$506,MATCH(V$3,'[1]Tillförd energi'!$B$1:$AQ$1,0),FALSE)</f>
        <v>0</v>
      </c>
      <c r="W58" s="30">
        <f>VLOOKUP($B58,'[1]Tillförd energi'!$B$2:$AS$506,MATCH(W$3,'[1]Tillförd energi'!$B$1:$AQ$1,0),FALSE)</f>
        <v>0</v>
      </c>
      <c r="X58" s="30">
        <f>VLOOKUP($B58,'[1]Tillförd energi'!$B$2:$AS$506,MATCH(X$3,'[1]Tillförd energi'!$B$1:$AQ$1,0),FALSE)</f>
        <v>0</v>
      </c>
      <c r="Y58" s="30">
        <f>VLOOKUP($B58,'[1]Tillförd energi'!$B$2:$AS$506,MATCH(Y$3,'[1]Tillförd energi'!$B$1:$AQ$1,0),FALSE)</f>
        <v>0</v>
      </c>
      <c r="Z58" s="30">
        <f>VLOOKUP($B58,'[1]Tillförd energi'!$B$2:$AS$506,MATCH(Z$3,'[1]Tillförd energi'!$B$1:$AQ$1,0),FALSE)</f>
        <v>0</v>
      </c>
      <c r="AA58" s="30">
        <f>VLOOKUP($B58,'[1]Tillförd energi'!$B$2:$AS$506,MATCH(AA$3,'[1]Tillförd energi'!$B$1:$AQ$1,0),FALSE)</f>
        <v>0</v>
      </c>
      <c r="AB58" s="30">
        <f>VLOOKUP($B58,'[1]Tillförd energi'!$B$2:$AS$506,MATCH(AB$3,'[1]Tillförd energi'!$B$1:$AQ$1,0),FALSE)</f>
        <v>0</v>
      </c>
      <c r="AC58" s="30">
        <f>VLOOKUP($B58,'[1]Tillförd energi'!$B$2:$AS$506,MATCH(AC$3,'[1]Tillförd energi'!$B$1:$AQ$1,0),FALSE)</f>
        <v>0</v>
      </c>
      <c r="AD58" s="30">
        <f>VLOOKUP($B58,'[1]Tillförd energi'!$B$2:$AS$506,MATCH(AD$3,'[1]Tillförd energi'!$B$1:$AQ$1,0),FALSE)</f>
        <v>0</v>
      </c>
      <c r="AF58" s="30">
        <f>VLOOKUP($B58,'[1]Tillförd energi'!$B$2:$AS$506,MATCH(AF$3,'[1]Tillförd energi'!$B$1:$AQ$1,0),FALSE)</f>
        <v>0.14499999999999999</v>
      </c>
      <c r="AH58" s="30">
        <f>IFERROR(VLOOKUP(B58,[1]Miljö!$B$1:$S$476,9,FALSE)/1,0)</f>
        <v>0</v>
      </c>
      <c r="AJ58" s="35">
        <f>IFERROR(VLOOKUP($B58,[1]Miljö!$B$1:$S$500,MATCH("hjälpel exklusive kraftvärme (GWh)",[1]Miljö!$B$1:$V$1,0),FALSE)/1,"")</f>
        <v>0.14499999999999999</v>
      </c>
      <c r="AK58" s="35">
        <f t="shared" si="0"/>
        <v>0.14499999999999999</v>
      </c>
      <c r="AL58" s="35">
        <f>VLOOKUP($B58,'[1]Slutlig allokering'!$B$2:$AL$462,MATCH("Hjälpel kraftvärme",'[1]Slutlig allokering'!$B$2:$AL$2,0),FALSE)</f>
        <v>0</v>
      </c>
      <c r="AN58" s="30">
        <f t="shared" si="1"/>
        <v>10.193</v>
      </c>
      <c r="AO58" s="30">
        <f t="shared" si="2"/>
        <v>10.193</v>
      </c>
      <c r="AP58" s="30">
        <f>IF(ISERROR(1/VLOOKUP($B58,[1]Leveranser!$B$1:$S$500,MATCH("såld värme (gwh)",[1]Leveranser!$B$1:$S$1,0),FALSE)),"",VLOOKUP($B58,[1]Leveranser!$B$1:$S$500,MATCH("såld värme (gwh)",[1]Leveranser!$B$1:$S$1,0),FALSE))</f>
        <v>7.5039999999999996</v>
      </c>
      <c r="AQ58" s="30">
        <f>VLOOKUP($B58,[1]Leveranser!$B$1:$Y$500,MATCH("Totalt såld fjärrvärme till andra fjärrvärmeföretag",[1]Leveranser!$B$1:$AA$1,0),FALSE)</f>
        <v>0</v>
      </c>
      <c r="AR58" s="30">
        <f>IF(ISERROR(1/VLOOKUP($B58,[1]Miljö!$B$1:$S$500,MATCH("Såld mängd produktionsspecifik fjärrvärme (GWh)",[1]Miljö!$B$1:$R$1,0),FALSE)),0,VLOOKUP($B58,[1]Miljö!$B$1:$S$500,MATCH("Såld mängd produktionsspecifik fjärrvärme (GWh)",[1]Miljö!$B$1:$R$1,0),FALSE))</f>
        <v>0</v>
      </c>
      <c r="AS58" s="36">
        <f t="shared" si="3"/>
        <v>0.73619150397331501</v>
      </c>
      <c r="AU58" s="30" t="str">
        <f>VLOOKUP($B58,'[1]Miljövärden urval för publ'!$B$2:$I$486,7,FALSE)</f>
        <v>Ja</v>
      </c>
    </row>
    <row r="59" spans="1:47" ht="15">
      <c r="A59" t="s">
        <v>192</v>
      </c>
      <c r="B59" t="s">
        <v>193</v>
      </c>
      <c r="C59" s="30">
        <f>VLOOKUP($B59,'[1]Tillförd energi'!$B$2:$AS$506,MATCH(C$3,'[1]Tillförd energi'!$B$1:$AQ$1,0),FALSE)</f>
        <v>0</v>
      </c>
      <c r="D59" s="30">
        <f>VLOOKUP($B59,'[1]Tillförd energi'!$B$2:$AS$506,MATCH(D$3,'[1]Tillförd energi'!$B$1:$AQ$1,0),FALSE)</f>
        <v>0</v>
      </c>
      <c r="E59" s="30">
        <f>VLOOKUP($B59,'[1]Tillförd energi'!$B$2:$AS$506,MATCH(E$3,'[1]Tillförd energi'!$B$1:$AQ$1,0),FALSE)</f>
        <v>0</v>
      </c>
      <c r="F59" s="30">
        <f>VLOOKUP($B59,'[1]Tillförd energi'!$B$2:$AS$506,MATCH(F$3,'[1]Tillförd energi'!$B$1:$AQ$1,0),FALSE)</f>
        <v>0</v>
      </c>
      <c r="G59" s="30">
        <f>VLOOKUP($B59,'[1]Tillförd energi'!$B$2:$AS$506,MATCH(G$3,'[1]Tillförd energi'!$B$1:$AQ$1,0),FALSE)</f>
        <v>0</v>
      </c>
      <c r="H59" s="30">
        <f>VLOOKUP($B59,'[1]Tillförd energi'!$B$2:$AS$506,MATCH(H$3,'[1]Tillförd energi'!$B$1:$AQ$1,0),FALSE)</f>
        <v>0</v>
      </c>
      <c r="I59" s="30">
        <f>VLOOKUP($B59,'[1]Tillförd energi'!$B$2:$AS$506,MATCH(I$3,'[1]Tillförd energi'!$B$1:$AQ$1,0),FALSE)</f>
        <v>10.235300000000001</v>
      </c>
      <c r="J59" s="30">
        <f>VLOOKUP($B59,'[1]Tillförd energi'!$B$2:$AS$506,MATCH(J$3,'[1]Tillförd energi'!$B$1:$AQ$1,0),FALSE)</f>
        <v>0</v>
      </c>
      <c r="K59" s="30">
        <f>VLOOKUP($B59,'[1]Tillförd energi'!$B$2:$AS$506,MATCH(K$3,'[1]Tillförd energi'!$B$1:$AQ$1,0),FALSE)</f>
        <v>0</v>
      </c>
      <c r="L59" s="30">
        <f>VLOOKUP($B59,'[1]Tillförd energi'!$B$2:$AS$506,MATCH(L$3,'[1]Tillförd energi'!$B$1:$AQ$1,0),FALSE)</f>
        <v>0</v>
      </c>
      <c r="M59" s="30">
        <f>VLOOKUP($B59,'[1]Tillförd energi'!$B$2:$AS$506,MATCH(M$3,'[1]Tillförd energi'!$B$1:$AQ$1,0),FALSE)</f>
        <v>0</v>
      </c>
      <c r="N59" s="30">
        <f>VLOOKUP($B59,'[1]Tillförd energi'!$B$2:$AS$506,MATCH(N$3,'[1]Tillförd energi'!$B$1:$AQ$1,0),FALSE)</f>
        <v>0</v>
      </c>
      <c r="O59" s="30">
        <f>VLOOKUP($B59,'[1]Tillförd energi'!$B$2:$AS$506,MATCH(O$3,'[1]Tillförd energi'!$B$1:$AQ$1,0),FALSE)</f>
        <v>0</v>
      </c>
      <c r="P59" s="30">
        <f>VLOOKUP($B59,'[1]Tillförd energi'!$B$2:$AS$506,MATCH(P$3,'[1]Tillförd energi'!$B$1:$AQ$1,0),FALSE)</f>
        <v>0</v>
      </c>
      <c r="Q59" s="30">
        <f>VLOOKUP($B59,'[1]Tillförd energi'!$B$2:$AS$506,MATCH(Q$3,'[1]Tillförd energi'!$B$1:$AQ$1,0),FALSE)</f>
        <v>0</v>
      </c>
      <c r="R59" s="30">
        <f>VLOOKUP($B59,'[1]Tillförd energi'!$B$2:$AS$506,MATCH(R$3,'[1]Tillförd energi'!$B$1:$AQ$1,0),FALSE)</f>
        <v>0</v>
      </c>
      <c r="S59" s="30">
        <f>VLOOKUP($B59,'[1]Tillförd energi'!$B$2:$AS$506,MATCH(S$3,'[1]Tillförd energi'!$B$1:$AQ$1,0),FALSE)</f>
        <v>0</v>
      </c>
      <c r="T59" s="30">
        <f>VLOOKUP($B59,'[1]Tillförd energi'!$B$2:$AS$506,MATCH(T$3,'[1]Tillförd energi'!$B$1:$AQ$1,0),FALSE)</f>
        <v>0</v>
      </c>
      <c r="U59" s="30">
        <f>VLOOKUP($B59,'[1]Tillförd energi'!$B$2:$AS$506,MATCH(U$3,'[1]Tillförd energi'!$B$1:$AQ$1,0),FALSE)</f>
        <v>0</v>
      </c>
      <c r="V59" s="30">
        <f>VLOOKUP($B59,'[1]Tillförd energi'!$B$2:$AS$506,MATCH(V$3,'[1]Tillförd energi'!$B$1:$AQ$1,0),FALSE)</f>
        <v>0</v>
      </c>
      <c r="W59" s="30">
        <f>VLOOKUP($B59,'[1]Tillförd energi'!$B$2:$AS$506,MATCH(W$3,'[1]Tillförd energi'!$B$1:$AQ$1,0),FALSE)</f>
        <v>0</v>
      </c>
      <c r="X59" s="30">
        <f>VLOOKUP($B59,'[1]Tillförd energi'!$B$2:$AS$506,MATCH(X$3,'[1]Tillförd energi'!$B$1:$AQ$1,0),FALSE)</f>
        <v>0</v>
      </c>
      <c r="Y59" s="30">
        <f>VLOOKUP($B59,'[1]Tillförd energi'!$B$2:$AS$506,MATCH(Y$3,'[1]Tillförd energi'!$B$1:$AQ$1,0),FALSE)</f>
        <v>0</v>
      </c>
      <c r="Z59" s="30">
        <f>VLOOKUP($B59,'[1]Tillförd energi'!$B$2:$AS$506,MATCH(Z$3,'[1]Tillförd energi'!$B$1:$AQ$1,0),FALSE)</f>
        <v>0</v>
      </c>
      <c r="AA59" s="30">
        <f>VLOOKUP($B59,'[1]Tillförd energi'!$B$2:$AS$506,MATCH(AA$3,'[1]Tillförd energi'!$B$1:$AQ$1,0),FALSE)</f>
        <v>0</v>
      </c>
      <c r="AB59" s="30">
        <f>VLOOKUP($B59,'[1]Tillförd energi'!$B$2:$AS$506,MATCH(AB$3,'[1]Tillförd energi'!$B$1:$AQ$1,0),FALSE)</f>
        <v>0</v>
      </c>
      <c r="AC59" s="30">
        <f>VLOOKUP($B59,'[1]Tillförd energi'!$B$2:$AS$506,MATCH(AC$3,'[1]Tillförd energi'!$B$1:$AQ$1,0),FALSE)</f>
        <v>0</v>
      </c>
      <c r="AD59" s="30">
        <f>VLOOKUP($B59,'[1]Tillförd energi'!$B$2:$AS$506,MATCH(AD$3,'[1]Tillförd energi'!$B$1:$AQ$1,0),FALSE)</f>
        <v>0</v>
      </c>
      <c r="AF59" s="30">
        <f>VLOOKUP($B59,'[1]Tillförd energi'!$B$2:$AS$506,MATCH(AF$3,'[1]Tillförd energi'!$B$1:$AQ$1,0),FALSE)</f>
        <v>0.22800000000000001</v>
      </c>
      <c r="AH59" s="30">
        <f>IFERROR(VLOOKUP(B59,[1]Miljö!$B$1:$S$476,9,FALSE)/1,0)</f>
        <v>0</v>
      </c>
      <c r="AJ59" s="35" t="str">
        <f>IFERROR(VLOOKUP($B59,[1]Miljö!$B$1:$S$500,MATCH("hjälpel exklusive kraftvärme (GWh)",[1]Miljö!$B$1:$V$1,0),FALSE)/1,"")</f>
        <v/>
      </c>
      <c r="AK59" s="35">
        <f t="shared" si="0"/>
        <v>0.22799999999999998</v>
      </c>
      <c r="AL59" s="35">
        <f>VLOOKUP($B59,'[1]Slutlig allokering'!$B$2:$AL$462,MATCH("Hjälpel kraftvärme",'[1]Slutlig allokering'!$B$2:$AL$2,0),FALSE)</f>
        <v>0</v>
      </c>
      <c r="AN59" s="30">
        <f t="shared" si="1"/>
        <v>10.4633</v>
      </c>
      <c r="AO59" s="30">
        <f t="shared" si="2"/>
        <v>10.4633</v>
      </c>
      <c r="AP59" s="30">
        <f>IF(ISERROR(1/VLOOKUP($B59,[1]Leveranser!$B$1:$S$500,MATCH("såld värme (gwh)",[1]Leveranser!$B$1:$S$1,0),FALSE)),"",VLOOKUP($B59,[1]Leveranser!$B$1:$S$500,MATCH("såld värme (gwh)",[1]Leveranser!$B$1:$S$1,0),FALSE))</f>
        <v>7.6</v>
      </c>
      <c r="AQ59" s="30">
        <f>VLOOKUP($B59,[1]Leveranser!$B$1:$Y$500,MATCH("Totalt såld fjärrvärme till andra fjärrvärmeföretag",[1]Leveranser!$B$1:$AA$1,0),FALSE)</f>
        <v>0</v>
      </c>
      <c r="AR59" s="30">
        <f>IF(ISERROR(1/VLOOKUP($B59,[1]Miljö!$B$1:$S$500,MATCH("Såld mängd produktionsspecifik fjärrvärme (GWh)",[1]Miljö!$B$1:$R$1,0),FALSE)),0,VLOOKUP($B59,[1]Miljö!$B$1:$S$500,MATCH("Såld mängd produktionsspecifik fjärrvärme (GWh)",[1]Miljö!$B$1:$R$1,0),FALSE))</f>
        <v>0</v>
      </c>
      <c r="AS59" s="36">
        <f t="shared" si="3"/>
        <v>0.72634828400217899</v>
      </c>
      <c r="AU59" s="30" t="str">
        <f>VLOOKUP($B59,'[1]Miljövärden urval för publ'!$B$2:$I$486,7,FALSE)</f>
        <v>Ja</v>
      </c>
    </row>
    <row r="60" spans="1:47" ht="15">
      <c r="A60" t="s">
        <v>200</v>
      </c>
      <c r="B60" t="s">
        <v>202</v>
      </c>
      <c r="C60" s="30">
        <f>VLOOKUP($B60,'[1]Tillförd energi'!$B$2:$AS$506,MATCH(C$3,'[1]Tillförd energi'!$B$1:$AQ$1,0),FALSE)</f>
        <v>0</v>
      </c>
      <c r="D60" s="30">
        <f>VLOOKUP($B60,'[1]Tillförd energi'!$B$2:$AS$506,MATCH(D$3,'[1]Tillförd energi'!$B$1:$AQ$1,0),FALSE)</f>
        <v>0.44600000000000001</v>
      </c>
      <c r="E60" s="30">
        <f>VLOOKUP($B60,'[1]Tillförd energi'!$B$2:$AS$506,MATCH(E$3,'[1]Tillförd energi'!$B$1:$AQ$1,0),FALSE)</f>
        <v>0</v>
      </c>
      <c r="F60" s="30">
        <f>VLOOKUP($B60,'[1]Tillförd energi'!$B$2:$AS$506,MATCH(F$3,'[1]Tillförd energi'!$B$1:$AQ$1,0),FALSE)</f>
        <v>0</v>
      </c>
      <c r="G60" s="30">
        <f>VLOOKUP($B60,'[1]Tillförd energi'!$B$2:$AS$506,MATCH(G$3,'[1]Tillförd energi'!$B$1:$AQ$1,0),FALSE)</f>
        <v>0</v>
      </c>
      <c r="H60" s="30">
        <f>VLOOKUP($B60,'[1]Tillförd energi'!$B$2:$AS$506,MATCH(H$3,'[1]Tillförd energi'!$B$1:$AQ$1,0),FALSE)</f>
        <v>0</v>
      </c>
      <c r="I60" s="30">
        <f>VLOOKUP($B60,'[1]Tillförd energi'!$B$2:$AS$506,MATCH(I$3,'[1]Tillförd energi'!$B$1:$AQ$1,0),FALSE)</f>
        <v>0</v>
      </c>
      <c r="J60" s="30">
        <f>VLOOKUP($B60,'[1]Tillförd energi'!$B$2:$AS$506,MATCH(J$3,'[1]Tillförd energi'!$B$1:$AQ$1,0),FALSE)</f>
        <v>0</v>
      </c>
      <c r="K60" s="30">
        <f>VLOOKUP($B60,'[1]Tillförd energi'!$B$2:$AS$506,MATCH(K$3,'[1]Tillförd energi'!$B$1:$AQ$1,0),FALSE)</f>
        <v>0</v>
      </c>
      <c r="L60" s="30">
        <f>VLOOKUP($B60,'[1]Tillförd energi'!$B$2:$AS$506,MATCH(L$3,'[1]Tillförd energi'!$B$1:$AQ$1,0),FALSE)</f>
        <v>0</v>
      </c>
      <c r="M60" s="30">
        <f>VLOOKUP($B60,'[1]Tillförd energi'!$B$2:$AS$506,MATCH(M$3,'[1]Tillförd energi'!$B$1:$AQ$1,0),FALSE)</f>
        <v>0</v>
      </c>
      <c r="N60" s="30">
        <f>VLOOKUP($B60,'[1]Tillförd energi'!$B$2:$AS$506,MATCH(N$3,'[1]Tillförd energi'!$B$1:$AQ$1,0),FALSE)</f>
        <v>0</v>
      </c>
      <c r="O60" s="30">
        <f>VLOOKUP($B60,'[1]Tillförd energi'!$B$2:$AS$506,MATCH(O$3,'[1]Tillförd energi'!$B$1:$AQ$1,0),FALSE)</f>
        <v>0</v>
      </c>
      <c r="P60" s="30">
        <f>VLOOKUP($B60,'[1]Tillförd energi'!$B$2:$AS$506,MATCH(P$3,'[1]Tillförd energi'!$B$1:$AQ$1,0),FALSE)</f>
        <v>40.686500000000002</v>
      </c>
      <c r="Q60" s="30">
        <f>VLOOKUP($B60,'[1]Tillförd energi'!$B$2:$AS$506,MATCH(Q$3,'[1]Tillförd energi'!$B$1:$AQ$1,0),FALSE)</f>
        <v>0</v>
      </c>
      <c r="R60" s="30">
        <f>VLOOKUP($B60,'[1]Tillförd energi'!$B$2:$AS$506,MATCH(R$3,'[1]Tillförd energi'!$B$1:$AQ$1,0),FALSE)</f>
        <v>0</v>
      </c>
      <c r="S60" s="30">
        <f>VLOOKUP($B60,'[1]Tillförd energi'!$B$2:$AS$506,MATCH(S$3,'[1]Tillförd energi'!$B$1:$AQ$1,0),FALSE)</f>
        <v>0</v>
      </c>
      <c r="T60" s="30">
        <f>VLOOKUP($B60,'[1]Tillförd energi'!$B$2:$AS$506,MATCH(T$3,'[1]Tillförd energi'!$B$1:$AQ$1,0),FALSE)</f>
        <v>0</v>
      </c>
      <c r="U60" s="30">
        <f>VLOOKUP($B60,'[1]Tillförd energi'!$B$2:$AS$506,MATCH(U$3,'[1]Tillförd energi'!$B$1:$AQ$1,0),FALSE)</f>
        <v>0</v>
      </c>
      <c r="V60" s="30">
        <f>VLOOKUP($B60,'[1]Tillförd energi'!$B$2:$AS$506,MATCH(V$3,'[1]Tillförd energi'!$B$1:$AQ$1,0),FALSE)</f>
        <v>0</v>
      </c>
      <c r="W60" s="30">
        <f>VLOOKUP($B60,'[1]Tillförd energi'!$B$2:$AS$506,MATCH(W$3,'[1]Tillförd energi'!$B$1:$AQ$1,0),FALSE)</f>
        <v>0</v>
      </c>
      <c r="X60" s="30">
        <f>VLOOKUP($B60,'[1]Tillförd energi'!$B$2:$AS$506,MATCH(X$3,'[1]Tillförd energi'!$B$1:$AQ$1,0),FALSE)</f>
        <v>0</v>
      </c>
      <c r="Y60" s="30">
        <f>VLOOKUP($B60,'[1]Tillförd energi'!$B$2:$AS$506,MATCH(Y$3,'[1]Tillförd energi'!$B$1:$AQ$1,0),FALSE)</f>
        <v>0</v>
      </c>
      <c r="Z60" s="30">
        <f>VLOOKUP($B60,'[1]Tillförd energi'!$B$2:$AS$506,MATCH(Z$3,'[1]Tillförd energi'!$B$1:$AQ$1,0),FALSE)</f>
        <v>0</v>
      </c>
      <c r="AA60" s="30">
        <f>VLOOKUP($B60,'[1]Tillförd energi'!$B$2:$AS$506,MATCH(AA$3,'[1]Tillförd energi'!$B$1:$AQ$1,0),FALSE)</f>
        <v>0</v>
      </c>
      <c r="AB60" s="30">
        <f>VLOOKUP($B60,'[1]Tillförd energi'!$B$2:$AS$506,MATCH(AB$3,'[1]Tillförd energi'!$B$1:$AQ$1,0),FALSE)</f>
        <v>0</v>
      </c>
      <c r="AC60" s="30">
        <f>VLOOKUP($B60,'[1]Tillförd energi'!$B$2:$AS$506,MATCH(AC$3,'[1]Tillförd energi'!$B$1:$AQ$1,0),FALSE)</f>
        <v>2.2919999999999998</v>
      </c>
      <c r="AD60" s="30">
        <f>VLOOKUP($B60,'[1]Tillförd energi'!$B$2:$AS$506,MATCH(AD$3,'[1]Tillförd energi'!$B$1:$AQ$1,0),FALSE)</f>
        <v>0</v>
      </c>
      <c r="AF60" s="30">
        <f>VLOOKUP($B60,'[1]Tillförd energi'!$B$2:$AS$506,MATCH(AF$3,'[1]Tillförd energi'!$B$1:$AQ$1,0),FALSE)</f>
        <v>0.17399999999999999</v>
      </c>
      <c r="AH60" s="30">
        <f>IFERROR(VLOOKUP(B60,[1]Miljö!$B$1:$S$476,9,FALSE)/1,0)</f>
        <v>0</v>
      </c>
      <c r="AJ60" s="35">
        <f>IFERROR(VLOOKUP($B60,[1]Miljö!$B$1:$S$500,MATCH("hjälpel exklusive kraftvärme (GWh)",[1]Miljö!$B$1:$V$1,0),FALSE)/1,"")</f>
        <v>0.17399999999999999</v>
      </c>
      <c r="AK60" s="35">
        <f t="shared" si="0"/>
        <v>0.17399999999999999</v>
      </c>
      <c r="AL60" s="35">
        <f>VLOOKUP($B60,'[1]Slutlig allokering'!$B$2:$AL$462,MATCH("Hjälpel kraftvärme",'[1]Slutlig allokering'!$B$2:$AL$2,0),FALSE)</f>
        <v>0</v>
      </c>
      <c r="AN60" s="30">
        <f t="shared" si="1"/>
        <v>43.598500000000001</v>
      </c>
      <c r="AO60" s="30">
        <f t="shared" si="2"/>
        <v>43.598500000000001</v>
      </c>
      <c r="AP60" s="30">
        <f>IF(ISERROR(1/VLOOKUP($B60,[1]Leveranser!$B$1:$S$500,MATCH("såld värme (gwh)",[1]Leveranser!$B$1:$S$1,0),FALSE)),"",VLOOKUP($B60,[1]Leveranser!$B$1:$S$500,MATCH("såld värme (gwh)",[1]Leveranser!$B$1:$S$1,0),FALSE))</f>
        <v>32.234999999999999</v>
      </c>
      <c r="AQ60" s="30">
        <f>VLOOKUP($B60,[1]Leveranser!$B$1:$Y$500,MATCH("Totalt såld fjärrvärme till andra fjärrvärmeföretag",[1]Leveranser!$B$1:$AA$1,0),FALSE)</f>
        <v>0</v>
      </c>
      <c r="AR60" s="30">
        <f>IF(ISERROR(1/VLOOKUP($B60,[1]Miljö!$B$1:$S$500,MATCH("Såld mängd produktionsspecifik fjärrvärme (GWh)",[1]Miljö!$B$1:$R$1,0),FALSE)),0,VLOOKUP($B60,[1]Miljö!$B$1:$S$500,MATCH("Såld mängd produktionsspecifik fjärrvärme (GWh)",[1]Miljö!$B$1:$R$1,0),FALSE))</f>
        <v>0</v>
      </c>
      <c r="AS60" s="36">
        <f t="shared" si="3"/>
        <v>0.73936029909285861</v>
      </c>
      <c r="AU60" s="30" t="str">
        <f>VLOOKUP($B60,'[1]Miljövärden urval för publ'!$B$2:$I$486,7,FALSE)</f>
        <v>Ja</v>
      </c>
    </row>
    <row r="61" spans="1:47" ht="15">
      <c r="A61" t="s">
        <v>596</v>
      </c>
      <c r="B61" t="s">
        <v>597</v>
      </c>
      <c r="C61" s="30">
        <f>VLOOKUP($B61,'[1]Tillförd energi'!$B$2:$AS$506,MATCH(C$3,'[1]Tillförd energi'!$B$1:$AQ$1,0),FALSE)</f>
        <v>0</v>
      </c>
      <c r="D61" s="30">
        <f>VLOOKUP($B61,'[1]Tillförd energi'!$B$2:$AS$506,MATCH(D$3,'[1]Tillförd energi'!$B$1:$AQ$1,0),FALSE)</f>
        <v>0.4</v>
      </c>
      <c r="E61" s="30">
        <f>VLOOKUP($B61,'[1]Tillförd energi'!$B$2:$AS$506,MATCH(E$3,'[1]Tillförd energi'!$B$1:$AQ$1,0),FALSE)</f>
        <v>0</v>
      </c>
      <c r="F61" s="30">
        <f>VLOOKUP($B61,'[1]Tillförd energi'!$B$2:$AS$506,MATCH(F$3,'[1]Tillförd energi'!$B$1:$AQ$1,0),FALSE)</f>
        <v>0</v>
      </c>
      <c r="G61" s="30">
        <f>VLOOKUP($B61,'[1]Tillförd energi'!$B$2:$AS$506,MATCH(G$3,'[1]Tillförd energi'!$B$1:$AQ$1,0),FALSE)</f>
        <v>0</v>
      </c>
      <c r="H61" s="30">
        <f>VLOOKUP($B61,'[1]Tillförd energi'!$B$2:$AS$506,MATCH(H$3,'[1]Tillförd energi'!$B$1:$AQ$1,0),FALSE)</f>
        <v>0</v>
      </c>
      <c r="I61" s="30">
        <f>VLOOKUP($B61,'[1]Tillförd energi'!$B$2:$AS$506,MATCH(I$3,'[1]Tillförd energi'!$B$1:$AQ$1,0),FALSE)</f>
        <v>0</v>
      </c>
      <c r="J61" s="30">
        <f>VLOOKUP($B61,'[1]Tillförd energi'!$B$2:$AS$506,MATCH(J$3,'[1]Tillförd energi'!$B$1:$AQ$1,0),FALSE)</f>
        <v>0</v>
      </c>
      <c r="K61" s="30">
        <f>VLOOKUP($B61,'[1]Tillförd energi'!$B$2:$AS$506,MATCH(K$3,'[1]Tillförd energi'!$B$1:$AQ$1,0),FALSE)</f>
        <v>0</v>
      </c>
      <c r="L61" s="30">
        <f>VLOOKUP($B61,'[1]Tillförd energi'!$B$2:$AS$506,MATCH(L$3,'[1]Tillförd energi'!$B$1:$AQ$1,0),FALSE)</f>
        <v>0</v>
      </c>
      <c r="M61" s="30">
        <f>VLOOKUP($B61,'[1]Tillförd energi'!$B$2:$AS$506,MATCH(M$3,'[1]Tillförd energi'!$B$1:$AQ$1,0),FALSE)</f>
        <v>0</v>
      </c>
      <c r="N61" s="30">
        <f>VLOOKUP($B61,'[1]Tillförd energi'!$B$2:$AS$506,MATCH(N$3,'[1]Tillförd energi'!$B$1:$AQ$1,0),FALSE)</f>
        <v>0</v>
      </c>
      <c r="O61" s="30">
        <f>VLOOKUP($B61,'[1]Tillförd energi'!$B$2:$AS$506,MATCH(O$3,'[1]Tillförd energi'!$B$1:$AQ$1,0),FALSE)</f>
        <v>4.8</v>
      </c>
      <c r="P61" s="30">
        <f>VLOOKUP($B61,'[1]Tillförd energi'!$B$2:$AS$506,MATCH(P$3,'[1]Tillförd energi'!$B$1:$AQ$1,0),FALSE)</f>
        <v>0</v>
      </c>
      <c r="Q61" s="30">
        <f>VLOOKUP($B61,'[1]Tillförd energi'!$B$2:$AS$506,MATCH(Q$3,'[1]Tillförd energi'!$B$1:$AQ$1,0),FALSE)</f>
        <v>0</v>
      </c>
      <c r="R61" s="30">
        <f>VLOOKUP($B61,'[1]Tillförd energi'!$B$2:$AS$506,MATCH(R$3,'[1]Tillförd energi'!$B$1:$AQ$1,0),FALSE)</f>
        <v>0</v>
      </c>
      <c r="S61" s="30">
        <f>VLOOKUP($B61,'[1]Tillförd energi'!$B$2:$AS$506,MATCH(S$3,'[1]Tillförd energi'!$B$1:$AQ$1,0),FALSE)</f>
        <v>0</v>
      </c>
      <c r="T61" s="30">
        <f>VLOOKUP($B61,'[1]Tillförd energi'!$B$2:$AS$506,MATCH(T$3,'[1]Tillförd energi'!$B$1:$AQ$1,0),FALSE)</f>
        <v>0</v>
      </c>
      <c r="U61" s="30">
        <f>VLOOKUP($B61,'[1]Tillförd energi'!$B$2:$AS$506,MATCH(U$3,'[1]Tillförd energi'!$B$1:$AQ$1,0),FALSE)</f>
        <v>0</v>
      </c>
      <c r="V61" s="30">
        <f>VLOOKUP($B61,'[1]Tillförd energi'!$B$2:$AS$506,MATCH(V$3,'[1]Tillförd energi'!$B$1:$AQ$1,0),FALSE)</f>
        <v>0</v>
      </c>
      <c r="W61" s="30">
        <f>VLOOKUP($B61,'[1]Tillförd energi'!$B$2:$AS$506,MATCH(W$3,'[1]Tillförd energi'!$B$1:$AQ$1,0),FALSE)</f>
        <v>0</v>
      </c>
      <c r="X61" s="30">
        <f>VLOOKUP($B61,'[1]Tillförd energi'!$B$2:$AS$506,MATCH(X$3,'[1]Tillförd energi'!$B$1:$AQ$1,0),FALSE)</f>
        <v>0</v>
      </c>
      <c r="Y61" s="30">
        <f>VLOOKUP($B61,'[1]Tillförd energi'!$B$2:$AS$506,MATCH(Y$3,'[1]Tillförd energi'!$B$1:$AQ$1,0),FALSE)</f>
        <v>0</v>
      </c>
      <c r="Z61" s="30">
        <f>VLOOKUP($B61,'[1]Tillförd energi'!$B$2:$AS$506,MATCH(Z$3,'[1]Tillförd energi'!$B$1:$AQ$1,0),FALSE)</f>
        <v>0</v>
      </c>
      <c r="AA61" s="30">
        <f>VLOOKUP($B61,'[1]Tillförd energi'!$B$2:$AS$506,MATCH(AA$3,'[1]Tillförd energi'!$B$1:$AQ$1,0),FALSE)</f>
        <v>0</v>
      </c>
      <c r="AB61" s="30">
        <f>VLOOKUP($B61,'[1]Tillförd energi'!$B$2:$AS$506,MATCH(AB$3,'[1]Tillförd energi'!$B$1:$AQ$1,0),FALSE)</f>
        <v>0</v>
      </c>
      <c r="AC61" s="30">
        <f>VLOOKUP($B61,'[1]Tillförd energi'!$B$2:$AS$506,MATCH(AC$3,'[1]Tillförd energi'!$B$1:$AQ$1,0),FALSE)</f>
        <v>0</v>
      </c>
      <c r="AD61" s="30">
        <f>VLOOKUP($B61,'[1]Tillförd energi'!$B$2:$AS$506,MATCH(AD$3,'[1]Tillförd energi'!$B$1:$AQ$1,0),FALSE)</f>
        <v>0</v>
      </c>
      <c r="AF61" s="30">
        <f>VLOOKUP($B61,'[1]Tillförd energi'!$B$2:$AS$506,MATCH(AF$3,'[1]Tillförd energi'!$B$1:$AQ$1,0),FALSE)</f>
        <v>0.2</v>
      </c>
      <c r="AH61" s="30">
        <f>IFERROR(VLOOKUP(B61,[1]Miljö!$B$1:$S$476,9,FALSE)/1,0)</f>
        <v>0</v>
      </c>
      <c r="AJ61" s="35">
        <f>IFERROR(VLOOKUP($B61,[1]Miljö!$B$1:$S$500,MATCH("hjälpel exklusive kraftvärme (GWh)",[1]Miljö!$B$1:$V$1,0),FALSE)/1,"")</f>
        <v>0.2</v>
      </c>
      <c r="AK61" s="35">
        <f t="shared" si="0"/>
        <v>0.2</v>
      </c>
      <c r="AL61" s="35">
        <f>VLOOKUP($B61,'[1]Slutlig allokering'!$B$2:$AL$462,MATCH("Hjälpel kraftvärme",'[1]Slutlig allokering'!$B$2:$AL$2,0),FALSE)</f>
        <v>0</v>
      </c>
      <c r="AN61" s="30">
        <f t="shared" si="1"/>
        <v>5.4</v>
      </c>
      <c r="AO61" s="30">
        <f t="shared" si="2"/>
        <v>5.4</v>
      </c>
      <c r="AP61" s="30">
        <f>IF(ISERROR(1/VLOOKUP($B61,[1]Leveranser!$B$1:$S$500,MATCH("såld värme (gwh)",[1]Leveranser!$B$1:$S$1,0),FALSE)),"",VLOOKUP($B61,[1]Leveranser!$B$1:$S$500,MATCH("såld värme (gwh)",[1]Leveranser!$B$1:$S$1,0),FALSE))</f>
        <v>2.6</v>
      </c>
      <c r="AQ61" s="30">
        <f>VLOOKUP($B61,[1]Leveranser!$B$1:$Y$500,MATCH("Totalt såld fjärrvärme till andra fjärrvärmeföretag",[1]Leveranser!$B$1:$AA$1,0),FALSE)</f>
        <v>0</v>
      </c>
      <c r="AR61" s="30">
        <f>IF(ISERROR(1/VLOOKUP($B61,[1]Miljö!$B$1:$S$500,MATCH("Såld mängd produktionsspecifik fjärrvärme (GWh)",[1]Miljö!$B$1:$R$1,0),FALSE)),0,VLOOKUP($B61,[1]Miljö!$B$1:$S$500,MATCH("Såld mängd produktionsspecifik fjärrvärme (GWh)",[1]Miljö!$B$1:$R$1,0),FALSE))</f>
        <v>0</v>
      </c>
      <c r="AS61" s="36">
        <f t="shared" si="3"/>
        <v>0.48148148148148145</v>
      </c>
      <c r="AU61" s="30" t="str">
        <f>VLOOKUP($B61,'[1]Miljövärden urval för publ'!$B$2:$I$486,7,FALSE)</f>
        <v>Ja</v>
      </c>
    </row>
    <row r="62" spans="1:47" ht="15">
      <c r="A62" t="s">
        <v>276</v>
      </c>
      <c r="B62" t="s">
        <v>277</v>
      </c>
      <c r="C62" s="30">
        <f>VLOOKUP($B62,'[1]Tillförd energi'!$B$2:$AS$506,MATCH(C$3,'[1]Tillförd energi'!$B$1:$AQ$1,0),FALSE)</f>
        <v>0</v>
      </c>
      <c r="D62" s="30">
        <f>VLOOKUP($B62,'[1]Tillförd energi'!$B$2:$AS$506,MATCH(D$3,'[1]Tillförd energi'!$B$1:$AQ$1,0),FALSE)</f>
        <v>0.99399999999999999</v>
      </c>
      <c r="E62" s="30">
        <f>VLOOKUP($B62,'[1]Tillförd energi'!$B$2:$AS$506,MATCH(E$3,'[1]Tillförd energi'!$B$1:$AQ$1,0),FALSE)</f>
        <v>0</v>
      </c>
      <c r="F62" s="30">
        <f>VLOOKUP($B62,'[1]Tillförd energi'!$B$2:$AS$506,MATCH(F$3,'[1]Tillförd energi'!$B$1:$AQ$1,0),FALSE)</f>
        <v>0</v>
      </c>
      <c r="G62" s="30">
        <f>VLOOKUP($B62,'[1]Tillförd energi'!$B$2:$AS$506,MATCH(G$3,'[1]Tillförd energi'!$B$1:$AQ$1,0),FALSE)</f>
        <v>0</v>
      </c>
      <c r="H62" s="30">
        <f>VLOOKUP($B62,'[1]Tillförd energi'!$B$2:$AS$506,MATCH(H$3,'[1]Tillförd energi'!$B$1:$AQ$1,0),FALSE)</f>
        <v>0</v>
      </c>
      <c r="I62" s="30">
        <f>VLOOKUP($B62,'[1]Tillförd energi'!$B$2:$AS$506,MATCH(I$3,'[1]Tillförd energi'!$B$1:$AQ$1,0),FALSE)</f>
        <v>0</v>
      </c>
      <c r="J62" s="30">
        <f>VLOOKUP($B62,'[1]Tillförd energi'!$B$2:$AS$506,MATCH(J$3,'[1]Tillförd energi'!$B$1:$AQ$1,0),FALSE)</f>
        <v>0</v>
      </c>
      <c r="K62" s="30">
        <f>VLOOKUP($B62,'[1]Tillförd energi'!$B$2:$AS$506,MATCH(K$3,'[1]Tillförd energi'!$B$1:$AQ$1,0),FALSE)</f>
        <v>0</v>
      </c>
      <c r="L62" s="30">
        <f>VLOOKUP($B62,'[1]Tillförd energi'!$B$2:$AS$506,MATCH(L$3,'[1]Tillförd energi'!$B$1:$AQ$1,0),FALSE)</f>
        <v>0</v>
      </c>
      <c r="M62" s="30">
        <f>VLOOKUP($B62,'[1]Tillförd energi'!$B$2:$AS$506,MATCH(M$3,'[1]Tillförd energi'!$B$1:$AQ$1,0),FALSE)</f>
        <v>0.9</v>
      </c>
      <c r="N62" s="30">
        <f>VLOOKUP($B62,'[1]Tillförd energi'!$B$2:$AS$506,MATCH(N$3,'[1]Tillförd energi'!$B$1:$AQ$1,0),FALSE)</f>
        <v>0</v>
      </c>
      <c r="O62" s="30">
        <f>VLOOKUP($B62,'[1]Tillförd energi'!$B$2:$AS$506,MATCH(O$3,'[1]Tillförd energi'!$B$1:$AQ$1,0),FALSE)</f>
        <v>6</v>
      </c>
      <c r="P62" s="30">
        <f>VLOOKUP($B62,'[1]Tillförd energi'!$B$2:$AS$506,MATCH(P$3,'[1]Tillförd energi'!$B$1:$AQ$1,0),FALSE)</f>
        <v>8.4</v>
      </c>
      <c r="Q62" s="30">
        <f>VLOOKUP($B62,'[1]Tillförd energi'!$B$2:$AS$506,MATCH(Q$3,'[1]Tillförd energi'!$B$1:$AQ$1,0),FALSE)</f>
        <v>0</v>
      </c>
      <c r="R62" s="30">
        <f>VLOOKUP($B62,'[1]Tillförd energi'!$B$2:$AS$506,MATCH(R$3,'[1]Tillförd energi'!$B$1:$AQ$1,0),FALSE)</f>
        <v>0</v>
      </c>
      <c r="S62" s="30">
        <f>VLOOKUP($B62,'[1]Tillförd energi'!$B$2:$AS$506,MATCH(S$3,'[1]Tillförd energi'!$B$1:$AQ$1,0),FALSE)</f>
        <v>0</v>
      </c>
      <c r="T62" s="30">
        <f>VLOOKUP($B62,'[1]Tillförd energi'!$B$2:$AS$506,MATCH(T$3,'[1]Tillförd energi'!$B$1:$AQ$1,0),FALSE)</f>
        <v>0</v>
      </c>
      <c r="U62" s="30">
        <f>VLOOKUP($B62,'[1]Tillförd energi'!$B$2:$AS$506,MATCH(U$3,'[1]Tillförd energi'!$B$1:$AQ$1,0),FALSE)</f>
        <v>0</v>
      </c>
      <c r="V62" s="30">
        <f>VLOOKUP($B62,'[1]Tillförd energi'!$B$2:$AS$506,MATCH(V$3,'[1]Tillförd energi'!$B$1:$AQ$1,0),FALSE)</f>
        <v>0</v>
      </c>
      <c r="W62" s="30">
        <f>VLOOKUP($B62,'[1]Tillförd energi'!$B$2:$AS$506,MATCH(W$3,'[1]Tillförd energi'!$B$1:$AQ$1,0),FALSE)</f>
        <v>0</v>
      </c>
      <c r="X62" s="30">
        <f>VLOOKUP($B62,'[1]Tillförd energi'!$B$2:$AS$506,MATCH(X$3,'[1]Tillförd energi'!$B$1:$AQ$1,0),FALSE)</f>
        <v>0</v>
      </c>
      <c r="Y62" s="30">
        <f>VLOOKUP($B62,'[1]Tillförd energi'!$B$2:$AS$506,MATCH(Y$3,'[1]Tillförd energi'!$B$1:$AQ$1,0),FALSE)</f>
        <v>0</v>
      </c>
      <c r="Z62" s="30">
        <f>VLOOKUP($B62,'[1]Tillförd energi'!$B$2:$AS$506,MATCH(Z$3,'[1]Tillförd energi'!$B$1:$AQ$1,0),FALSE)</f>
        <v>0</v>
      </c>
      <c r="AA62" s="30">
        <f>VLOOKUP($B62,'[1]Tillförd energi'!$B$2:$AS$506,MATCH(AA$3,'[1]Tillförd energi'!$B$1:$AQ$1,0),FALSE)</f>
        <v>0</v>
      </c>
      <c r="AB62" s="30">
        <f>VLOOKUP($B62,'[1]Tillförd energi'!$B$2:$AS$506,MATCH(AB$3,'[1]Tillförd energi'!$B$1:$AQ$1,0),FALSE)</f>
        <v>2.2999999999999998</v>
      </c>
      <c r="AC62" s="30">
        <f>VLOOKUP($B62,'[1]Tillförd energi'!$B$2:$AS$506,MATCH(AC$3,'[1]Tillförd energi'!$B$1:$AQ$1,0),FALSE)</f>
        <v>0</v>
      </c>
      <c r="AD62" s="30">
        <f>VLOOKUP($B62,'[1]Tillförd energi'!$B$2:$AS$506,MATCH(AD$3,'[1]Tillförd energi'!$B$1:$AQ$1,0),FALSE)</f>
        <v>0</v>
      </c>
      <c r="AF62" s="30">
        <f>VLOOKUP($B62,'[1]Tillförd energi'!$B$2:$AS$506,MATCH(AF$3,'[1]Tillförd energi'!$B$1:$AQ$1,0),FALSE)</f>
        <v>0.35399999999999998</v>
      </c>
      <c r="AH62" s="30">
        <f>IFERROR(VLOOKUP(B62,[1]Miljö!$B$1:$S$476,9,FALSE)/1,0)</f>
        <v>0</v>
      </c>
      <c r="AJ62" s="35">
        <f>IFERROR(VLOOKUP($B62,[1]Miljö!$B$1:$S$500,MATCH("hjälpel exklusive kraftvärme (GWh)",[1]Miljö!$B$1:$V$1,0),FALSE)/1,"")</f>
        <v>0.35399999999999998</v>
      </c>
      <c r="AK62" s="35">
        <f t="shared" si="0"/>
        <v>0.35399999999999998</v>
      </c>
      <c r="AL62" s="35">
        <f>VLOOKUP($B62,'[1]Slutlig allokering'!$B$2:$AL$462,MATCH("Hjälpel kraftvärme",'[1]Slutlig allokering'!$B$2:$AL$2,0),FALSE)</f>
        <v>0</v>
      </c>
      <c r="AN62" s="30">
        <f t="shared" si="1"/>
        <v>18.948</v>
      </c>
      <c r="AO62" s="30">
        <f t="shared" si="2"/>
        <v>18.948</v>
      </c>
      <c r="AP62" s="30">
        <f>IF(ISERROR(1/VLOOKUP($B62,[1]Leveranser!$B$1:$S$500,MATCH("såld värme (gwh)",[1]Leveranser!$B$1:$S$1,0),FALSE)),"",VLOOKUP($B62,[1]Leveranser!$B$1:$S$500,MATCH("såld värme (gwh)",[1]Leveranser!$B$1:$S$1,0),FALSE))</f>
        <v>11.286</v>
      </c>
      <c r="AQ62" s="30">
        <f>VLOOKUP($B62,[1]Leveranser!$B$1:$Y$500,MATCH("Totalt såld fjärrvärme till andra fjärrvärmeföretag",[1]Leveranser!$B$1:$AA$1,0),FALSE)</f>
        <v>0</v>
      </c>
      <c r="AR62" s="30">
        <f>IF(ISERROR(1/VLOOKUP($B62,[1]Miljö!$B$1:$S$500,MATCH("Såld mängd produktionsspecifik fjärrvärme (GWh)",[1]Miljö!$B$1:$R$1,0),FALSE)),0,VLOOKUP($B62,[1]Miljö!$B$1:$S$500,MATCH("Såld mängd produktionsspecifik fjärrvärme (GWh)",[1]Miljö!$B$1:$R$1,0),FALSE))</f>
        <v>0</v>
      </c>
      <c r="AS62" s="36">
        <f t="shared" si="3"/>
        <v>0.59563014566181127</v>
      </c>
      <c r="AU62" s="30" t="str">
        <f>VLOOKUP($B62,'[1]Miljövärden urval för publ'!$B$2:$I$486,7,FALSE)</f>
        <v>Ja</v>
      </c>
    </row>
    <row r="63" spans="1:47" ht="15">
      <c r="A63" t="s">
        <v>194</v>
      </c>
      <c r="B63" t="s">
        <v>195</v>
      </c>
      <c r="C63" s="30">
        <f>VLOOKUP($B63,'[1]Tillförd energi'!$B$2:$AS$506,MATCH(C$3,'[1]Tillförd energi'!$B$1:$AQ$1,0),FALSE)</f>
        <v>0</v>
      </c>
      <c r="D63" s="30">
        <f>VLOOKUP($B63,'[1]Tillförd energi'!$B$2:$AS$506,MATCH(D$3,'[1]Tillförd energi'!$B$1:$AQ$1,0),FALSE)</f>
        <v>0.22</v>
      </c>
      <c r="E63" s="30">
        <f>VLOOKUP($B63,'[1]Tillförd energi'!$B$2:$AS$506,MATCH(E$3,'[1]Tillförd energi'!$B$1:$AQ$1,0),FALSE)</f>
        <v>0</v>
      </c>
      <c r="F63" s="30">
        <f>VLOOKUP($B63,'[1]Tillförd energi'!$B$2:$AS$506,MATCH(F$3,'[1]Tillförd energi'!$B$1:$AQ$1,0),FALSE)</f>
        <v>0</v>
      </c>
      <c r="G63" s="30">
        <f>VLOOKUP($B63,'[1]Tillförd energi'!$B$2:$AS$506,MATCH(G$3,'[1]Tillförd energi'!$B$1:$AQ$1,0),FALSE)</f>
        <v>0</v>
      </c>
      <c r="H63" s="30">
        <f>VLOOKUP($B63,'[1]Tillförd energi'!$B$2:$AS$506,MATCH(H$3,'[1]Tillförd energi'!$B$1:$AQ$1,0),FALSE)</f>
        <v>0</v>
      </c>
      <c r="I63" s="30">
        <f>VLOOKUP($B63,'[1]Tillförd energi'!$B$2:$AS$506,MATCH(I$3,'[1]Tillförd energi'!$B$1:$AQ$1,0),FALSE)</f>
        <v>82.342500000000001</v>
      </c>
      <c r="J63" s="30">
        <f>VLOOKUP($B63,'[1]Tillförd energi'!$B$2:$AS$506,MATCH(J$3,'[1]Tillförd energi'!$B$1:$AQ$1,0),FALSE)</f>
        <v>0</v>
      </c>
      <c r="K63" s="30">
        <f>VLOOKUP($B63,'[1]Tillförd energi'!$B$2:$AS$506,MATCH(K$3,'[1]Tillförd energi'!$B$1:$AQ$1,0),FALSE)</f>
        <v>0</v>
      </c>
      <c r="L63" s="30">
        <f>VLOOKUP($B63,'[1]Tillförd energi'!$B$2:$AS$506,MATCH(L$3,'[1]Tillförd energi'!$B$1:$AQ$1,0),FALSE)</f>
        <v>2.88</v>
      </c>
      <c r="M63" s="30">
        <f>VLOOKUP($B63,'[1]Tillförd energi'!$B$2:$AS$506,MATCH(M$3,'[1]Tillförd energi'!$B$1:$AQ$1,0),FALSE)</f>
        <v>0</v>
      </c>
      <c r="N63" s="30">
        <f>VLOOKUP($B63,'[1]Tillförd energi'!$B$2:$AS$506,MATCH(N$3,'[1]Tillförd energi'!$B$1:$AQ$1,0),FALSE)</f>
        <v>2.88</v>
      </c>
      <c r="O63" s="30">
        <f>VLOOKUP($B63,'[1]Tillförd energi'!$B$2:$AS$506,MATCH(O$3,'[1]Tillförd energi'!$B$1:$AQ$1,0),FALSE)</f>
        <v>28.82</v>
      </c>
      <c r="P63" s="30">
        <f>VLOOKUP($B63,'[1]Tillförd energi'!$B$2:$AS$506,MATCH(P$3,'[1]Tillförd energi'!$B$1:$AQ$1,0),FALSE)</f>
        <v>1.38706</v>
      </c>
      <c r="Q63" s="30">
        <f>VLOOKUP($B63,'[1]Tillförd energi'!$B$2:$AS$506,MATCH(Q$3,'[1]Tillförd energi'!$B$1:$AQ$1,0),FALSE)</f>
        <v>0</v>
      </c>
      <c r="R63" s="30">
        <f>VLOOKUP($B63,'[1]Tillförd energi'!$B$2:$AS$506,MATCH(R$3,'[1]Tillförd energi'!$B$1:$AQ$1,0),FALSE)</f>
        <v>0</v>
      </c>
      <c r="S63" s="30">
        <f>VLOOKUP($B63,'[1]Tillförd energi'!$B$2:$AS$506,MATCH(S$3,'[1]Tillförd energi'!$B$1:$AQ$1,0),FALSE)</f>
        <v>0</v>
      </c>
      <c r="T63" s="30">
        <f>VLOOKUP($B63,'[1]Tillförd energi'!$B$2:$AS$506,MATCH(T$3,'[1]Tillförd energi'!$B$1:$AQ$1,0),FALSE)</f>
        <v>0</v>
      </c>
      <c r="U63" s="30">
        <f>VLOOKUP($B63,'[1]Tillförd energi'!$B$2:$AS$506,MATCH(U$3,'[1]Tillförd energi'!$B$1:$AQ$1,0),FALSE)</f>
        <v>0</v>
      </c>
      <c r="V63" s="30">
        <f>VLOOKUP($B63,'[1]Tillförd energi'!$B$2:$AS$506,MATCH(V$3,'[1]Tillförd energi'!$B$1:$AQ$1,0),FALSE)</f>
        <v>0</v>
      </c>
      <c r="W63" s="30">
        <f>VLOOKUP($B63,'[1]Tillförd energi'!$B$2:$AS$506,MATCH(W$3,'[1]Tillförd energi'!$B$1:$AQ$1,0),FALSE)</f>
        <v>0</v>
      </c>
      <c r="X63" s="30">
        <f>VLOOKUP($B63,'[1]Tillförd energi'!$B$2:$AS$506,MATCH(X$3,'[1]Tillförd energi'!$B$1:$AQ$1,0),FALSE)</f>
        <v>0</v>
      </c>
      <c r="Y63" s="30">
        <f>VLOOKUP($B63,'[1]Tillförd energi'!$B$2:$AS$506,MATCH(Y$3,'[1]Tillförd energi'!$B$1:$AQ$1,0),FALSE)</f>
        <v>0</v>
      </c>
      <c r="Z63" s="30">
        <f>VLOOKUP($B63,'[1]Tillförd energi'!$B$2:$AS$506,MATCH(Z$3,'[1]Tillförd energi'!$B$1:$AQ$1,0),FALSE)</f>
        <v>0</v>
      </c>
      <c r="AA63" s="30">
        <f>VLOOKUP($B63,'[1]Tillförd energi'!$B$2:$AS$506,MATCH(AA$3,'[1]Tillförd energi'!$B$1:$AQ$1,0),FALSE)</f>
        <v>0</v>
      </c>
      <c r="AB63" s="30">
        <f>VLOOKUP($B63,'[1]Tillförd energi'!$B$2:$AS$506,MATCH(AB$3,'[1]Tillförd energi'!$B$1:$AQ$1,0),FALSE)</f>
        <v>12.186</v>
      </c>
      <c r="AC63" s="30">
        <f>VLOOKUP($B63,'[1]Tillförd energi'!$B$2:$AS$506,MATCH(AC$3,'[1]Tillförd energi'!$B$1:$AQ$1,0),FALSE)</f>
        <v>0</v>
      </c>
      <c r="AD63" s="30">
        <f>VLOOKUP($B63,'[1]Tillförd energi'!$B$2:$AS$506,MATCH(AD$3,'[1]Tillförd energi'!$B$1:$AQ$1,0),FALSE)</f>
        <v>0</v>
      </c>
      <c r="AF63" s="30">
        <f>VLOOKUP($B63,'[1]Tillförd energi'!$B$2:$AS$506,MATCH(AF$3,'[1]Tillförd energi'!$B$1:$AQ$1,0),FALSE)</f>
        <v>3.1793399999999998</v>
      </c>
      <c r="AH63" s="30">
        <f>IFERROR(VLOOKUP(B63,[1]Miljö!$B$1:$S$476,9,FALSE)/1,0)</f>
        <v>0</v>
      </c>
      <c r="AJ63" s="35" t="str">
        <f>IFERROR(VLOOKUP($B63,[1]Miljö!$B$1:$S$500,MATCH("hjälpel exklusive kraftvärme (GWh)",[1]Miljö!$B$1:$V$1,0),FALSE)/1,"")</f>
        <v/>
      </c>
      <c r="AK63" s="35">
        <f t="shared" si="0"/>
        <v>3.1793399999999998</v>
      </c>
      <c r="AL63" s="35">
        <f>VLOOKUP($B63,'[1]Slutlig allokering'!$B$2:$AL$462,MATCH("Hjälpel kraftvärme",'[1]Slutlig allokering'!$B$2:$AL$2,0),FALSE)</f>
        <v>0</v>
      </c>
      <c r="AN63" s="30">
        <f t="shared" si="1"/>
        <v>133.89489999999998</v>
      </c>
      <c r="AO63" s="30">
        <f t="shared" si="2"/>
        <v>133.89489999999998</v>
      </c>
      <c r="AP63" s="30">
        <f>IF(ISERROR(1/VLOOKUP($B63,[1]Leveranser!$B$1:$S$500,MATCH("såld värme (gwh)",[1]Leveranser!$B$1:$S$1,0),FALSE)),"",VLOOKUP($B63,[1]Leveranser!$B$1:$S$500,MATCH("såld värme (gwh)",[1]Leveranser!$B$1:$S$1,0),FALSE))</f>
        <v>105.97799999999999</v>
      </c>
      <c r="AQ63" s="30">
        <f>VLOOKUP($B63,[1]Leveranser!$B$1:$Y$500,MATCH("Totalt såld fjärrvärme till andra fjärrvärmeföretag",[1]Leveranser!$B$1:$AA$1,0),FALSE)</f>
        <v>0</v>
      </c>
      <c r="AR63" s="30">
        <f>IF(ISERROR(1/VLOOKUP($B63,[1]Miljö!$B$1:$S$500,MATCH("Såld mängd produktionsspecifik fjärrvärme (GWh)",[1]Miljö!$B$1:$R$1,0),FALSE)),0,VLOOKUP($B63,[1]Miljö!$B$1:$S$500,MATCH("Såld mängd produktionsspecifik fjärrvärme (GWh)",[1]Miljö!$B$1:$R$1,0),FALSE))</f>
        <v>0</v>
      </c>
      <c r="AS63" s="36">
        <f t="shared" si="3"/>
        <v>0.79150139400380459</v>
      </c>
      <c r="AU63" s="30" t="str">
        <f>VLOOKUP($B63,'[1]Miljövärden urval för publ'!$B$2:$I$486,7,FALSE)</f>
        <v>Ja</v>
      </c>
    </row>
    <row r="64" spans="1:47" ht="15">
      <c r="A64" t="s">
        <v>198</v>
      </c>
      <c r="B64" t="s">
        <v>199</v>
      </c>
      <c r="C64" s="30">
        <f>VLOOKUP($B64,'[1]Tillförd energi'!$B$2:$AS$506,MATCH(C$3,'[1]Tillförd energi'!$B$1:$AQ$1,0),FALSE)</f>
        <v>0</v>
      </c>
      <c r="D64" s="30">
        <f>VLOOKUP($B64,'[1]Tillförd energi'!$B$2:$AS$506,MATCH(D$3,'[1]Tillförd energi'!$B$1:$AQ$1,0),FALSE)</f>
        <v>2.7120000000000002</v>
      </c>
      <c r="E64" s="30">
        <f>VLOOKUP($B64,'[1]Tillförd energi'!$B$2:$AS$506,MATCH(E$3,'[1]Tillförd energi'!$B$1:$AQ$1,0),FALSE)</f>
        <v>0</v>
      </c>
      <c r="F64" s="30">
        <f>VLOOKUP($B64,'[1]Tillförd energi'!$B$2:$AS$506,MATCH(F$3,'[1]Tillförd energi'!$B$1:$AQ$1,0),FALSE)</f>
        <v>0</v>
      </c>
      <c r="G64" s="30">
        <f>VLOOKUP($B64,'[1]Tillförd energi'!$B$2:$AS$506,MATCH(G$3,'[1]Tillförd energi'!$B$1:$AQ$1,0),FALSE)</f>
        <v>0</v>
      </c>
      <c r="H64" s="30">
        <f>VLOOKUP($B64,'[1]Tillförd energi'!$B$2:$AS$506,MATCH(H$3,'[1]Tillförd energi'!$B$1:$AQ$1,0),FALSE)</f>
        <v>0</v>
      </c>
      <c r="I64" s="30">
        <f>VLOOKUP($B64,'[1]Tillförd energi'!$B$2:$AS$506,MATCH(I$3,'[1]Tillförd energi'!$B$1:$AQ$1,0),FALSE)</f>
        <v>0</v>
      </c>
      <c r="J64" s="30">
        <f>VLOOKUP($B64,'[1]Tillförd energi'!$B$2:$AS$506,MATCH(J$3,'[1]Tillförd energi'!$B$1:$AQ$1,0),FALSE)</f>
        <v>0</v>
      </c>
      <c r="K64" s="30">
        <f>VLOOKUP($B64,'[1]Tillförd energi'!$B$2:$AS$506,MATCH(K$3,'[1]Tillförd energi'!$B$1:$AQ$1,0),FALSE)</f>
        <v>0</v>
      </c>
      <c r="L64" s="30">
        <f>VLOOKUP($B64,'[1]Tillförd energi'!$B$2:$AS$506,MATCH(L$3,'[1]Tillförd energi'!$B$1:$AQ$1,0),FALSE)</f>
        <v>0</v>
      </c>
      <c r="M64" s="30">
        <f>VLOOKUP($B64,'[1]Tillförd energi'!$B$2:$AS$506,MATCH(M$3,'[1]Tillförd energi'!$B$1:$AQ$1,0),FALSE)</f>
        <v>0</v>
      </c>
      <c r="N64" s="30">
        <f>VLOOKUP($B64,'[1]Tillförd energi'!$B$2:$AS$506,MATCH(N$3,'[1]Tillförd energi'!$B$1:$AQ$1,0),FALSE)</f>
        <v>0</v>
      </c>
      <c r="O64" s="30">
        <f>VLOOKUP($B64,'[1]Tillförd energi'!$B$2:$AS$506,MATCH(O$3,'[1]Tillförd energi'!$B$1:$AQ$1,0),FALSE)</f>
        <v>1.831</v>
      </c>
      <c r="P64" s="30">
        <f>VLOOKUP($B64,'[1]Tillförd energi'!$B$2:$AS$506,MATCH(P$3,'[1]Tillförd energi'!$B$1:$AQ$1,0),FALSE)</f>
        <v>0</v>
      </c>
      <c r="Q64" s="30">
        <f>VLOOKUP($B64,'[1]Tillförd energi'!$B$2:$AS$506,MATCH(Q$3,'[1]Tillförd energi'!$B$1:$AQ$1,0),FALSE)</f>
        <v>18.635000000000002</v>
      </c>
      <c r="R64" s="30">
        <f>VLOOKUP($B64,'[1]Tillförd energi'!$B$2:$AS$506,MATCH(R$3,'[1]Tillförd energi'!$B$1:$AQ$1,0),FALSE)</f>
        <v>13.712</v>
      </c>
      <c r="S64" s="30">
        <f>VLOOKUP($B64,'[1]Tillförd energi'!$B$2:$AS$506,MATCH(S$3,'[1]Tillförd energi'!$B$1:$AQ$1,0),FALSE)</f>
        <v>0</v>
      </c>
      <c r="T64" s="30">
        <f>VLOOKUP($B64,'[1]Tillförd energi'!$B$2:$AS$506,MATCH(T$3,'[1]Tillförd energi'!$B$1:$AQ$1,0),FALSE)</f>
        <v>0.48299999999999998</v>
      </c>
      <c r="U64" s="30">
        <f>VLOOKUP($B64,'[1]Tillförd energi'!$B$2:$AS$506,MATCH(U$3,'[1]Tillförd energi'!$B$1:$AQ$1,0),FALSE)</f>
        <v>0</v>
      </c>
      <c r="V64" s="30">
        <f>VLOOKUP($B64,'[1]Tillförd energi'!$B$2:$AS$506,MATCH(V$3,'[1]Tillförd energi'!$B$1:$AQ$1,0),FALSE)</f>
        <v>0</v>
      </c>
      <c r="W64" s="30">
        <f>VLOOKUP($B64,'[1]Tillförd energi'!$B$2:$AS$506,MATCH(W$3,'[1]Tillförd energi'!$B$1:$AQ$1,0),FALSE)</f>
        <v>14.808199999999999</v>
      </c>
      <c r="X64" s="30">
        <f>VLOOKUP($B64,'[1]Tillförd energi'!$B$2:$AS$506,MATCH(X$3,'[1]Tillförd energi'!$B$1:$AQ$1,0),FALSE)</f>
        <v>0</v>
      </c>
      <c r="Y64" s="30">
        <f>VLOOKUP($B64,'[1]Tillförd energi'!$B$2:$AS$506,MATCH(Y$3,'[1]Tillförd energi'!$B$1:$AQ$1,0),FALSE)</f>
        <v>0.42799999999999999</v>
      </c>
      <c r="Z64" s="30">
        <f>VLOOKUP($B64,'[1]Tillförd energi'!$B$2:$AS$506,MATCH(Z$3,'[1]Tillförd energi'!$B$1:$AQ$1,0),FALSE)</f>
        <v>5.3999999999999999E-2</v>
      </c>
      <c r="AA64" s="30">
        <f>VLOOKUP($B64,'[1]Tillförd energi'!$B$2:$AS$506,MATCH(AA$3,'[1]Tillförd energi'!$B$1:$AQ$1,0),FALSE)</f>
        <v>0.19700000000000001</v>
      </c>
      <c r="AB64" s="30">
        <f>VLOOKUP($B64,'[1]Tillförd energi'!$B$2:$AS$506,MATCH(AB$3,'[1]Tillförd energi'!$B$1:$AQ$1,0),FALSE)</f>
        <v>0</v>
      </c>
      <c r="AC64" s="30">
        <f>VLOOKUP($B64,'[1]Tillförd energi'!$B$2:$AS$506,MATCH(AC$3,'[1]Tillförd energi'!$B$1:$AQ$1,0),FALSE)</f>
        <v>0</v>
      </c>
      <c r="AD64" s="30">
        <f>VLOOKUP($B64,'[1]Tillförd energi'!$B$2:$AS$506,MATCH(AD$3,'[1]Tillförd energi'!$B$1:$AQ$1,0),FALSE)</f>
        <v>0</v>
      </c>
      <c r="AF64" s="30">
        <f>VLOOKUP($B64,'[1]Tillförd energi'!$B$2:$AS$506,MATCH(AF$3,'[1]Tillförd energi'!$B$1:$AQ$1,0),FALSE)</f>
        <v>1.0130999999999999</v>
      </c>
      <c r="AH64" s="30">
        <f>IFERROR(VLOOKUP(B64,[1]Miljö!$B$1:$S$476,9,FALSE)/1,0)</f>
        <v>0</v>
      </c>
      <c r="AJ64" s="35" t="str">
        <f>IFERROR(VLOOKUP($B64,[1]Miljö!$B$1:$S$500,MATCH("hjälpel exklusive kraftvärme (GWh)",[1]Miljö!$B$1:$V$1,0),FALSE)/1,"")</f>
        <v/>
      </c>
      <c r="AK64" s="35">
        <f t="shared" si="0"/>
        <v>1.0131000000000001</v>
      </c>
      <c r="AL64" s="35">
        <f>VLOOKUP($B64,'[1]Slutlig allokering'!$B$2:$AL$462,MATCH("Hjälpel kraftvärme",'[1]Slutlig allokering'!$B$2:$AL$2,0),FALSE)</f>
        <v>0</v>
      </c>
      <c r="AN64" s="30">
        <f t="shared" si="1"/>
        <v>53.8733</v>
      </c>
      <c r="AO64" s="30">
        <f t="shared" si="2"/>
        <v>53.8733</v>
      </c>
      <c r="AP64" s="30">
        <f>IF(ISERROR(1/VLOOKUP($B64,[1]Leveranser!$B$1:$S$500,MATCH("såld värme (gwh)",[1]Leveranser!$B$1:$S$1,0),FALSE)),"",VLOOKUP($B64,[1]Leveranser!$B$1:$S$500,MATCH("såld värme (gwh)",[1]Leveranser!$B$1:$S$1,0),FALSE))</f>
        <v>33.770000000000003</v>
      </c>
      <c r="AQ64" s="30">
        <f>VLOOKUP($B64,[1]Leveranser!$B$1:$Y$500,MATCH("Totalt såld fjärrvärme till andra fjärrvärmeföretag",[1]Leveranser!$B$1:$AA$1,0),FALSE)</f>
        <v>0</v>
      </c>
      <c r="AR64" s="30">
        <f>IF(ISERROR(1/VLOOKUP($B64,[1]Miljö!$B$1:$S$500,MATCH("Såld mängd produktionsspecifik fjärrvärme (GWh)",[1]Miljö!$B$1:$R$1,0),FALSE)),0,VLOOKUP($B64,[1]Miljö!$B$1:$S$500,MATCH("Såld mängd produktionsspecifik fjärrvärme (GWh)",[1]Miljö!$B$1:$R$1,0),FALSE))</f>
        <v>0</v>
      </c>
      <c r="AS64" s="36">
        <f t="shared" si="3"/>
        <v>0.62684112538121861</v>
      </c>
      <c r="AU64" s="30" t="str">
        <f>VLOOKUP($B64,'[1]Miljövärden urval för publ'!$B$2:$I$486,7,FALSE)</f>
        <v>Ja</v>
      </c>
    </row>
    <row r="65" spans="1:47" ht="15">
      <c r="A65" t="s">
        <v>203</v>
      </c>
      <c r="B65" t="s">
        <v>206</v>
      </c>
      <c r="C65" s="30">
        <f>VLOOKUP($B65,'[1]Tillförd energi'!$B$2:$AS$506,MATCH(C$3,'[1]Tillförd energi'!$B$1:$AQ$1,0),FALSE)</f>
        <v>0</v>
      </c>
      <c r="D65" s="30">
        <f>VLOOKUP($B65,'[1]Tillförd energi'!$B$2:$AS$506,MATCH(D$3,'[1]Tillförd energi'!$B$1:$AQ$1,0),FALSE)</f>
        <v>1.1200000000000001</v>
      </c>
      <c r="E65" s="30">
        <f>VLOOKUP($B65,'[1]Tillförd energi'!$B$2:$AS$506,MATCH(E$3,'[1]Tillförd energi'!$B$1:$AQ$1,0),FALSE)</f>
        <v>0</v>
      </c>
      <c r="F65" s="30">
        <f>VLOOKUP($B65,'[1]Tillförd energi'!$B$2:$AS$506,MATCH(F$3,'[1]Tillförd energi'!$B$1:$AQ$1,0),FALSE)</f>
        <v>0</v>
      </c>
      <c r="G65" s="30">
        <f>VLOOKUP($B65,'[1]Tillförd energi'!$B$2:$AS$506,MATCH(G$3,'[1]Tillförd energi'!$B$1:$AQ$1,0),FALSE)</f>
        <v>0</v>
      </c>
      <c r="H65" s="30">
        <f>VLOOKUP($B65,'[1]Tillförd energi'!$B$2:$AS$506,MATCH(H$3,'[1]Tillförd energi'!$B$1:$AQ$1,0),FALSE)</f>
        <v>0</v>
      </c>
      <c r="I65" s="30">
        <f>VLOOKUP($B65,'[1]Tillförd energi'!$B$2:$AS$506,MATCH(I$3,'[1]Tillförd energi'!$B$1:$AQ$1,0),FALSE)</f>
        <v>0</v>
      </c>
      <c r="J65" s="30">
        <f>VLOOKUP($B65,'[1]Tillförd energi'!$B$2:$AS$506,MATCH(J$3,'[1]Tillförd energi'!$B$1:$AQ$1,0),FALSE)</f>
        <v>0</v>
      </c>
      <c r="K65" s="30">
        <f>VLOOKUP($B65,'[1]Tillförd energi'!$B$2:$AS$506,MATCH(K$3,'[1]Tillförd energi'!$B$1:$AQ$1,0),FALSE)</f>
        <v>0</v>
      </c>
      <c r="L65" s="30">
        <f>VLOOKUP($B65,'[1]Tillförd energi'!$B$2:$AS$506,MATCH(L$3,'[1]Tillförd energi'!$B$1:$AQ$1,0),FALSE)</f>
        <v>0</v>
      </c>
      <c r="M65" s="30">
        <f>VLOOKUP($B65,'[1]Tillförd energi'!$B$2:$AS$506,MATCH(M$3,'[1]Tillförd energi'!$B$1:$AQ$1,0),FALSE)</f>
        <v>0</v>
      </c>
      <c r="N65" s="30">
        <f>VLOOKUP($B65,'[1]Tillförd energi'!$B$2:$AS$506,MATCH(N$3,'[1]Tillförd energi'!$B$1:$AQ$1,0),FALSE)</f>
        <v>4.5599999999999996</v>
      </c>
      <c r="O65" s="30">
        <f>VLOOKUP($B65,'[1]Tillförd energi'!$B$2:$AS$506,MATCH(O$3,'[1]Tillförd energi'!$B$1:$AQ$1,0),FALSE)</f>
        <v>0</v>
      </c>
      <c r="P65" s="30">
        <f>VLOOKUP($B65,'[1]Tillförd energi'!$B$2:$AS$506,MATCH(P$3,'[1]Tillförd energi'!$B$1:$AQ$1,0),FALSE)</f>
        <v>53.71</v>
      </c>
      <c r="Q65" s="30">
        <f>VLOOKUP($B65,'[1]Tillförd energi'!$B$2:$AS$506,MATCH(Q$3,'[1]Tillförd energi'!$B$1:$AQ$1,0),FALSE)</f>
        <v>1.51</v>
      </c>
      <c r="R65" s="30">
        <f>VLOOKUP($B65,'[1]Tillförd energi'!$B$2:$AS$506,MATCH(R$3,'[1]Tillförd energi'!$B$1:$AQ$1,0),FALSE)</f>
        <v>0</v>
      </c>
      <c r="S65" s="30">
        <f>VLOOKUP($B65,'[1]Tillförd energi'!$B$2:$AS$506,MATCH(S$3,'[1]Tillförd energi'!$B$1:$AQ$1,0),FALSE)</f>
        <v>0</v>
      </c>
      <c r="T65" s="30">
        <f>VLOOKUP($B65,'[1]Tillförd energi'!$B$2:$AS$506,MATCH(T$3,'[1]Tillförd energi'!$B$1:$AQ$1,0),FALSE)</f>
        <v>0</v>
      </c>
      <c r="U65" s="30">
        <f>VLOOKUP($B65,'[1]Tillförd energi'!$B$2:$AS$506,MATCH(U$3,'[1]Tillförd energi'!$B$1:$AQ$1,0),FALSE)</f>
        <v>0</v>
      </c>
      <c r="V65" s="30">
        <f>VLOOKUP($B65,'[1]Tillförd energi'!$B$2:$AS$506,MATCH(V$3,'[1]Tillförd energi'!$B$1:$AQ$1,0),FALSE)</f>
        <v>0</v>
      </c>
      <c r="W65" s="30">
        <f>VLOOKUP($B65,'[1]Tillförd energi'!$B$2:$AS$506,MATCH(W$3,'[1]Tillförd energi'!$B$1:$AQ$1,0),FALSE)</f>
        <v>0</v>
      </c>
      <c r="X65" s="30">
        <f>VLOOKUP($B65,'[1]Tillförd energi'!$B$2:$AS$506,MATCH(X$3,'[1]Tillförd energi'!$B$1:$AQ$1,0),FALSE)</f>
        <v>0</v>
      </c>
      <c r="Y65" s="30">
        <f>VLOOKUP($B65,'[1]Tillförd energi'!$B$2:$AS$506,MATCH(Y$3,'[1]Tillförd energi'!$B$1:$AQ$1,0),FALSE)</f>
        <v>0</v>
      </c>
      <c r="Z65" s="30">
        <f>VLOOKUP($B65,'[1]Tillförd energi'!$B$2:$AS$506,MATCH(Z$3,'[1]Tillförd energi'!$B$1:$AQ$1,0),FALSE)</f>
        <v>0</v>
      </c>
      <c r="AA65" s="30">
        <f>VLOOKUP($B65,'[1]Tillförd energi'!$B$2:$AS$506,MATCH(AA$3,'[1]Tillförd energi'!$B$1:$AQ$1,0),FALSE)</f>
        <v>0</v>
      </c>
      <c r="AB65" s="30">
        <f>VLOOKUP($B65,'[1]Tillförd energi'!$B$2:$AS$506,MATCH(AB$3,'[1]Tillförd energi'!$B$1:$AQ$1,0),FALSE)</f>
        <v>8.1999999999999993</v>
      </c>
      <c r="AC65" s="30">
        <f>VLOOKUP($B65,'[1]Tillförd energi'!$B$2:$AS$506,MATCH(AC$3,'[1]Tillförd energi'!$B$1:$AQ$1,0),FALSE)</f>
        <v>0</v>
      </c>
      <c r="AD65" s="30">
        <f>VLOOKUP($B65,'[1]Tillförd energi'!$B$2:$AS$506,MATCH(AD$3,'[1]Tillförd energi'!$B$1:$AQ$1,0),FALSE)</f>
        <v>0</v>
      </c>
      <c r="AF65" s="30">
        <f>VLOOKUP($B65,'[1]Tillförd energi'!$B$2:$AS$506,MATCH(AF$3,'[1]Tillförd energi'!$B$1:$AQ$1,0),FALSE)</f>
        <v>1.6</v>
      </c>
      <c r="AH65" s="30">
        <f>IFERROR(VLOOKUP(B65,[1]Miljö!$B$1:$S$476,9,FALSE)/1,0)</f>
        <v>0</v>
      </c>
      <c r="AJ65" s="35">
        <f>IFERROR(VLOOKUP($B65,[1]Miljö!$B$1:$S$500,MATCH("hjälpel exklusive kraftvärme (GWh)",[1]Miljö!$B$1:$V$1,0),FALSE)/1,"")</f>
        <v>1.6</v>
      </c>
      <c r="AK65" s="35">
        <f t="shared" si="0"/>
        <v>1.6</v>
      </c>
      <c r="AL65" s="35">
        <f>VLOOKUP($B65,'[1]Slutlig allokering'!$B$2:$AL$462,MATCH("Hjälpel kraftvärme",'[1]Slutlig allokering'!$B$2:$AL$2,0),FALSE)</f>
        <v>0</v>
      </c>
      <c r="AN65" s="30">
        <f t="shared" si="1"/>
        <v>70.699999999999989</v>
      </c>
      <c r="AO65" s="30">
        <f t="shared" si="2"/>
        <v>70.699999999999989</v>
      </c>
      <c r="AP65" s="30">
        <f>IF(ISERROR(1/VLOOKUP($B65,[1]Leveranser!$B$1:$S$500,MATCH("såld värme (gwh)",[1]Leveranser!$B$1:$S$1,0),FALSE)),"",VLOOKUP($B65,[1]Leveranser!$B$1:$S$500,MATCH("såld värme (gwh)",[1]Leveranser!$B$1:$S$1,0),FALSE))</f>
        <v>47.4</v>
      </c>
      <c r="AQ65" s="30">
        <f>VLOOKUP($B65,[1]Leveranser!$B$1:$Y$500,MATCH("Totalt såld fjärrvärme till andra fjärrvärmeföretag",[1]Leveranser!$B$1:$AA$1,0),FALSE)</f>
        <v>0</v>
      </c>
      <c r="AR65" s="30">
        <f>IF(ISERROR(1/VLOOKUP($B65,[1]Miljö!$B$1:$S$500,MATCH("Såld mängd produktionsspecifik fjärrvärme (GWh)",[1]Miljö!$B$1:$R$1,0),FALSE)),0,VLOOKUP($B65,[1]Miljö!$B$1:$S$500,MATCH("Såld mängd produktionsspecifik fjärrvärme (GWh)",[1]Miljö!$B$1:$R$1,0),FALSE))</f>
        <v>0</v>
      </c>
      <c r="AS65" s="36">
        <f t="shared" si="3"/>
        <v>0.67043847241867049</v>
      </c>
      <c r="AU65" s="30" t="str">
        <f>VLOOKUP($B65,'[1]Miljövärden urval för publ'!$B$2:$I$486,7,FALSE)</f>
        <v>Ja</v>
      </c>
    </row>
    <row r="66" spans="1:47" ht="15">
      <c r="A66" t="s">
        <v>209</v>
      </c>
      <c r="B66" t="s">
        <v>210</v>
      </c>
      <c r="C66" s="30">
        <f>VLOOKUP($B66,'[1]Tillförd energi'!$B$2:$AS$506,MATCH(C$3,'[1]Tillförd energi'!$B$1:$AQ$1,0),FALSE)</f>
        <v>0</v>
      </c>
      <c r="D66" s="30">
        <f>VLOOKUP($B66,'[1]Tillförd energi'!$B$2:$AS$506,MATCH(D$3,'[1]Tillförd energi'!$B$1:$AQ$1,0),FALSE)</f>
        <v>4.5916600000000001</v>
      </c>
      <c r="E66" s="30">
        <f>VLOOKUP($B66,'[1]Tillförd energi'!$B$2:$AS$506,MATCH(E$3,'[1]Tillförd energi'!$B$1:$AQ$1,0),FALSE)</f>
        <v>0</v>
      </c>
      <c r="F66" s="30">
        <f>VLOOKUP($B66,'[1]Tillförd energi'!$B$2:$AS$506,MATCH(F$3,'[1]Tillförd energi'!$B$1:$AQ$1,0),FALSE)</f>
        <v>0</v>
      </c>
      <c r="G66" s="30">
        <f>VLOOKUP($B66,'[1]Tillförd energi'!$B$2:$AS$506,MATCH(G$3,'[1]Tillförd energi'!$B$1:$AQ$1,0),FALSE)</f>
        <v>0</v>
      </c>
      <c r="H66" s="30">
        <f>VLOOKUP($B66,'[1]Tillförd energi'!$B$2:$AS$506,MATCH(H$3,'[1]Tillförd energi'!$B$1:$AQ$1,0),FALSE)</f>
        <v>0</v>
      </c>
      <c r="I66" s="30">
        <f>VLOOKUP($B66,'[1]Tillförd energi'!$B$2:$AS$506,MATCH(I$3,'[1]Tillförd energi'!$B$1:$AQ$1,0),FALSE)</f>
        <v>0</v>
      </c>
      <c r="J66" s="30">
        <f>VLOOKUP($B66,'[1]Tillförd energi'!$B$2:$AS$506,MATCH(J$3,'[1]Tillförd energi'!$B$1:$AQ$1,0),FALSE)</f>
        <v>0</v>
      </c>
      <c r="K66" s="30">
        <f>VLOOKUP($B66,'[1]Tillförd energi'!$B$2:$AS$506,MATCH(K$3,'[1]Tillförd energi'!$B$1:$AQ$1,0),FALSE)</f>
        <v>75.741900000000001</v>
      </c>
      <c r="L66" s="30">
        <f>VLOOKUP($B66,'[1]Tillförd energi'!$B$2:$AS$506,MATCH(L$3,'[1]Tillförd energi'!$B$1:$AQ$1,0),FALSE)</f>
        <v>1.0235399999999999</v>
      </c>
      <c r="M66" s="30">
        <f>VLOOKUP($B66,'[1]Tillförd energi'!$B$2:$AS$506,MATCH(M$3,'[1]Tillförd energi'!$B$1:$AQ$1,0),FALSE)</f>
        <v>67.297700000000006</v>
      </c>
      <c r="N66" s="30">
        <f>VLOOKUP($B66,'[1]Tillförd energi'!$B$2:$AS$506,MATCH(N$3,'[1]Tillförd energi'!$B$1:$AQ$1,0),FALSE)</f>
        <v>0.51176999999999995</v>
      </c>
      <c r="O66" s="30">
        <f>VLOOKUP($B66,'[1]Tillförd energi'!$B$2:$AS$506,MATCH(O$3,'[1]Tillförd energi'!$B$1:$AQ$1,0),FALSE)</f>
        <v>22.0061</v>
      </c>
      <c r="P66" s="30">
        <f>VLOOKUP($B66,'[1]Tillförd energi'!$B$2:$AS$506,MATCH(P$3,'[1]Tillförd energi'!$B$1:$AQ$1,0),FALSE)</f>
        <v>0</v>
      </c>
      <c r="Q66" s="30">
        <f>VLOOKUP($B66,'[1]Tillförd energi'!$B$2:$AS$506,MATCH(Q$3,'[1]Tillförd energi'!$B$1:$AQ$1,0),FALSE)</f>
        <v>24</v>
      </c>
      <c r="R66" s="30">
        <f>VLOOKUP($B66,'[1]Tillförd energi'!$B$2:$AS$506,MATCH(R$3,'[1]Tillförd energi'!$B$1:$AQ$1,0),FALSE)</f>
        <v>0</v>
      </c>
      <c r="S66" s="30">
        <f>VLOOKUP($B66,'[1]Tillförd energi'!$B$2:$AS$506,MATCH(S$3,'[1]Tillförd energi'!$B$1:$AQ$1,0),FALSE)</f>
        <v>0</v>
      </c>
      <c r="T66" s="30">
        <f>VLOOKUP($B66,'[1]Tillförd energi'!$B$2:$AS$506,MATCH(T$3,'[1]Tillförd energi'!$B$1:$AQ$1,0),FALSE)</f>
        <v>0</v>
      </c>
      <c r="U66" s="30">
        <f>VLOOKUP($B66,'[1]Tillförd energi'!$B$2:$AS$506,MATCH(U$3,'[1]Tillförd energi'!$B$1:$AQ$1,0),FALSE)</f>
        <v>0</v>
      </c>
      <c r="V66" s="30">
        <f>VLOOKUP($B66,'[1]Tillförd energi'!$B$2:$AS$506,MATCH(V$3,'[1]Tillförd energi'!$B$1:$AQ$1,0),FALSE)</f>
        <v>0</v>
      </c>
      <c r="W66" s="30">
        <f>VLOOKUP($B66,'[1]Tillförd energi'!$B$2:$AS$506,MATCH(W$3,'[1]Tillförd energi'!$B$1:$AQ$1,0),FALSE)</f>
        <v>9.6710499999999993</v>
      </c>
      <c r="X66" s="30">
        <f>VLOOKUP($B66,'[1]Tillförd energi'!$B$2:$AS$506,MATCH(X$3,'[1]Tillförd energi'!$B$1:$AQ$1,0),FALSE)</f>
        <v>0</v>
      </c>
      <c r="Y66" s="30">
        <f>VLOOKUP($B66,'[1]Tillförd energi'!$B$2:$AS$506,MATCH(Y$3,'[1]Tillförd energi'!$B$1:$AQ$1,0),FALSE)</f>
        <v>0</v>
      </c>
      <c r="Z66" s="30">
        <f>VLOOKUP($B66,'[1]Tillförd energi'!$B$2:$AS$506,MATCH(Z$3,'[1]Tillförd energi'!$B$1:$AQ$1,0),FALSE)</f>
        <v>0</v>
      </c>
      <c r="AA66" s="30">
        <f>VLOOKUP($B66,'[1]Tillförd energi'!$B$2:$AS$506,MATCH(AA$3,'[1]Tillförd energi'!$B$1:$AQ$1,0),FALSE)</f>
        <v>0</v>
      </c>
      <c r="AB66" s="30">
        <f>VLOOKUP($B66,'[1]Tillförd energi'!$B$2:$AS$506,MATCH(AB$3,'[1]Tillförd energi'!$B$1:$AQ$1,0),FALSE)</f>
        <v>0</v>
      </c>
      <c r="AC66" s="30">
        <f>VLOOKUP($B66,'[1]Tillförd energi'!$B$2:$AS$506,MATCH(AC$3,'[1]Tillförd energi'!$B$1:$AQ$1,0),FALSE)</f>
        <v>0</v>
      </c>
      <c r="AD66" s="30">
        <f>VLOOKUP($B66,'[1]Tillförd energi'!$B$2:$AS$506,MATCH(AD$3,'[1]Tillförd energi'!$B$1:$AQ$1,0),FALSE)</f>
        <v>0</v>
      </c>
      <c r="AF66" s="30">
        <f>VLOOKUP($B66,'[1]Tillförd energi'!$B$2:$AS$506,MATCH(AF$3,'[1]Tillförd energi'!$B$1:$AQ$1,0),FALSE)</f>
        <v>6.5992600000000001</v>
      </c>
      <c r="AH66" s="30">
        <f>IFERROR(VLOOKUP(B66,[1]Miljö!$B$1:$S$476,9,FALSE)/1,0)</f>
        <v>0</v>
      </c>
      <c r="AJ66" s="35">
        <f>IFERROR(VLOOKUP($B66,[1]Miljö!$B$1:$S$500,MATCH("hjälpel exklusive kraftvärme (GWh)",[1]Miljö!$B$1:$V$1,0),FALSE)/1,"")</f>
        <v>1</v>
      </c>
      <c r="AK66" s="35">
        <f t="shared" si="0"/>
        <v>1</v>
      </c>
      <c r="AL66" s="35">
        <f>VLOOKUP($B66,'[1]Slutlig allokering'!$B$2:$AL$462,MATCH("Hjälpel kraftvärme",'[1]Slutlig allokering'!$B$2:$AL$2,0),FALSE)</f>
        <v>5.5992600000000001</v>
      </c>
      <c r="AN66" s="30">
        <f t="shared" si="1"/>
        <v>211.44298000000003</v>
      </c>
      <c r="AO66" s="30">
        <f t="shared" si="2"/>
        <v>211.44298000000003</v>
      </c>
      <c r="AP66" s="30">
        <f>IF(ISERROR(1/VLOOKUP($B66,[1]Leveranser!$B$1:$S$500,MATCH("såld värme (gwh)",[1]Leveranser!$B$1:$S$1,0),FALSE)),"",VLOOKUP($B66,[1]Leveranser!$B$1:$S$500,MATCH("såld värme (gwh)",[1]Leveranser!$B$1:$S$1,0),FALSE))</f>
        <v>208</v>
      </c>
      <c r="AQ66" s="30">
        <f>VLOOKUP($B66,[1]Leveranser!$B$1:$Y$500,MATCH("Totalt såld fjärrvärme till andra fjärrvärmeföretag",[1]Leveranser!$B$1:$AA$1,0),FALSE)</f>
        <v>0</v>
      </c>
      <c r="AR66" s="30">
        <f>IF(ISERROR(1/VLOOKUP($B66,[1]Miljö!$B$1:$S$500,MATCH("Såld mängd produktionsspecifik fjärrvärme (GWh)",[1]Miljö!$B$1:$R$1,0),FALSE)),0,VLOOKUP($B66,[1]Miljö!$B$1:$S$500,MATCH("Såld mängd produktionsspecifik fjärrvärme (GWh)",[1]Miljö!$B$1:$R$1,0),FALSE))</f>
        <v>0</v>
      </c>
      <c r="AS66" s="36">
        <f t="shared" si="3"/>
        <v>0.98371674481697136</v>
      </c>
      <c r="AU66" s="30" t="str">
        <f>VLOOKUP($B66,'[1]Miljövärden urval för publ'!$B$2:$I$486,7,FALSE)</f>
        <v>Ja</v>
      </c>
    </row>
    <row r="67" spans="1:47" ht="15">
      <c r="A67" t="s">
        <v>219</v>
      </c>
      <c r="B67" t="s">
        <v>220</v>
      </c>
      <c r="C67" s="30">
        <f>VLOOKUP($B67,'[1]Tillförd energi'!$B$2:$AS$506,MATCH(C$3,'[1]Tillförd energi'!$B$1:$AQ$1,0),FALSE)</f>
        <v>0</v>
      </c>
      <c r="D67" s="30">
        <f>VLOOKUP($B67,'[1]Tillförd energi'!$B$2:$AS$506,MATCH(D$3,'[1]Tillförd energi'!$B$1:$AQ$1,0),FALSE)</f>
        <v>1.2963499999999999</v>
      </c>
      <c r="E67" s="30">
        <f>VLOOKUP($B67,'[1]Tillförd energi'!$B$2:$AS$506,MATCH(E$3,'[1]Tillförd energi'!$B$1:$AQ$1,0),FALSE)</f>
        <v>0</v>
      </c>
      <c r="F67" s="30">
        <f>VLOOKUP($B67,'[1]Tillförd energi'!$B$2:$AS$506,MATCH(F$3,'[1]Tillförd energi'!$B$1:$AQ$1,0),FALSE)</f>
        <v>13.22</v>
      </c>
      <c r="G67" s="30">
        <f>VLOOKUP($B67,'[1]Tillförd energi'!$B$2:$AS$506,MATCH(G$3,'[1]Tillförd energi'!$B$1:$AQ$1,0),FALSE)</f>
        <v>0</v>
      </c>
      <c r="H67" s="30">
        <f>VLOOKUP($B67,'[1]Tillförd energi'!$B$2:$AS$506,MATCH(H$3,'[1]Tillförd energi'!$B$1:$AQ$1,0),FALSE)</f>
        <v>0</v>
      </c>
      <c r="I67" s="30">
        <f>VLOOKUP($B67,'[1]Tillförd energi'!$B$2:$AS$506,MATCH(I$3,'[1]Tillförd energi'!$B$1:$AQ$1,0),FALSE)</f>
        <v>0</v>
      </c>
      <c r="J67" s="30">
        <f>VLOOKUP($B67,'[1]Tillförd energi'!$B$2:$AS$506,MATCH(J$3,'[1]Tillförd energi'!$B$1:$AQ$1,0),FALSE)</f>
        <v>3.1914199999999999</v>
      </c>
      <c r="K67" s="30">
        <f>VLOOKUP($B67,'[1]Tillförd energi'!$B$2:$AS$506,MATCH(K$3,'[1]Tillförd energi'!$B$1:$AQ$1,0),FALSE)</f>
        <v>0</v>
      </c>
      <c r="L67" s="30">
        <f>VLOOKUP($B67,'[1]Tillförd energi'!$B$2:$AS$506,MATCH(L$3,'[1]Tillförd energi'!$B$1:$AQ$1,0),FALSE)</f>
        <v>44.913400000000003</v>
      </c>
      <c r="M67" s="30">
        <f>VLOOKUP($B67,'[1]Tillförd energi'!$B$2:$AS$506,MATCH(M$3,'[1]Tillförd energi'!$B$1:$AQ$1,0),FALSE)</f>
        <v>514.39599999999996</v>
      </c>
      <c r="N67" s="30">
        <f>VLOOKUP($B67,'[1]Tillförd energi'!$B$2:$AS$506,MATCH(N$3,'[1]Tillförd energi'!$B$1:$AQ$1,0),FALSE)</f>
        <v>2.64567</v>
      </c>
      <c r="O67" s="30">
        <f>VLOOKUP($B67,'[1]Tillförd energi'!$B$2:$AS$506,MATCH(O$3,'[1]Tillförd energi'!$B$1:$AQ$1,0),FALSE)</f>
        <v>0</v>
      </c>
      <c r="P67" s="30">
        <f>VLOOKUP($B67,'[1]Tillförd energi'!$B$2:$AS$506,MATCH(P$3,'[1]Tillförd energi'!$B$1:$AQ$1,0),FALSE)</f>
        <v>0</v>
      </c>
      <c r="Q67" s="30">
        <f>VLOOKUP($B67,'[1]Tillförd energi'!$B$2:$AS$506,MATCH(Q$3,'[1]Tillförd energi'!$B$1:$AQ$1,0),FALSE)</f>
        <v>0</v>
      </c>
      <c r="R67" s="30">
        <f>VLOOKUP($B67,'[1]Tillförd energi'!$B$2:$AS$506,MATCH(R$3,'[1]Tillförd energi'!$B$1:$AQ$1,0),FALSE)</f>
        <v>0</v>
      </c>
      <c r="S67" s="30">
        <f>VLOOKUP($B67,'[1]Tillförd energi'!$B$2:$AS$506,MATCH(S$3,'[1]Tillförd energi'!$B$1:$AQ$1,0),FALSE)</f>
        <v>0</v>
      </c>
      <c r="T67" s="30">
        <f>VLOOKUP($B67,'[1]Tillförd energi'!$B$2:$AS$506,MATCH(T$3,'[1]Tillförd energi'!$B$1:$AQ$1,0),FALSE)</f>
        <v>0</v>
      </c>
      <c r="U67" s="30">
        <f>VLOOKUP($B67,'[1]Tillförd energi'!$B$2:$AS$506,MATCH(U$3,'[1]Tillförd energi'!$B$1:$AQ$1,0),FALSE)</f>
        <v>0</v>
      </c>
      <c r="V67" s="30">
        <f>VLOOKUP($B67,'[1]Tillförd energi'!$B$2:$AS$506,MATCH(V$3,'[1]Tillförd energi'!$B$1:$AQ$1,0),FALSE)</f>
        <v>9.81</v>
      </c>
      <c r="W67" s="30">
        <f>VLOOKUP($B67,'[1]Tillförd energi'!$B$2:$AS$506,MATCH(W$3,'[1]Tillförd energi'!$B$1:$AQ$1,0),FALSE)</f>
        <v>0</v>
      </c>
      <c r="X67" s="30">
        <f>VLOOKUP($B67,'[1]Tillförd energi'!$B$2:$AS$506,MATCH(X$3,'[1]Tillförd energi'!$B$1:$AQ$1,0),FALSE)</f>
        <v>0</v>
      </c>
      <c r="Y67" s="30">
        <f>VLOOKUP($B67,'[1]Tillförd energi'!$B$2:$AS$506,MATCH(Y$3,'[1]Tillförd energi'!$B$1:$AQ$1,0),FALSE)</f>
        <v>0</v>
      </c>
      <c r="Z67" s="30">
        <f>VLOOKUP($B67,'[1]Tillförd energi'!$B$2:$AS$506,MATCH(Z$3,'[1]Tillförd energi'!$B$1:$AQ$1,0),FALSE)</f>
        <v>0</v>
      </c>
      <c r="AA67" s="30">
        <f>VLOOKUP($B67,'[1]Tillförd energi'!$B$2:$AS$506,MATCH(AA$3,'[1]Tillförd energi'!$B$1:$AQ$1,0),FALSE)</f>
        <v>0</v>
      </c>
      <c r="AB67" s="30">
        <f>VLOOKUP($B67,'[1]Tillförd energi'!$B$2:$AS$506,MATCH(AB$3,'[1]Tillförd energi'!$B$1:$AQ$1,0),FALSE)</f>
        <v>159.38999999999999</v>
      </c>
      <c r="AC67" s="30">
        <f>VLOOKUP($B67,'[1]Tillförd energi'!$B$2:$AS$506,MATCH(AC$3,'[1]Tillförd energi'!$B$1:$AQ$1,0),FALSE)</f>
        <v>0</v>
      </c>
      <c r="AD67" s="30">
        <f>VLOOKUP($B67,'[1]Tillförd energi'!$B$2:$AS$506,MATCH(AD$3,'[1]Tillförd energi'!$B$1:$AQ$1,0),FALSE)</f>
        <v>0</v>
      </c>
      <c r="AF67" s="30">
        <f>VLOOKUP($B67,'[1]Tillförd energi'!$B$2:$AS$506,MATCH(AF$3,'[1]Tillförd energi'!$B$1:$AQ$1,0),FALSE)</f>
        <v>25.299099999999999</v>
      </c>
      <c r="AH67" s="30">
        <f>IFERROR(VLOOKUP(B67,[1]Miljö!$B$1:$S$476,9,FALSE)/1,0)</f>
        <v>0</v>
      </c>
      <c r="AJ67" s="35">
        <f>IFERROR(VLOOKUP($B67,[1]Miljö!$B$1:$S$500,MATCH("hjälpel exklusive kraftvärme (GWh)",[1]Miljö!$B$1:$V$1,0),FALSE)/1,"")</f>
        <v>14.08</v>
      </c>
      <c r="AK67" s="35">
        <f t="shared" si="0"/>
        <v>14.08</v>
      </c>
      <c r="AL67" s="35">
        <f>VLOOKUP($B67,'[1]Slutlig allokering'!$B$2:$AL$462,MATCH("Hjälpel kraftvärme",'[1]Slutlig allokering'!$B$2:$AL$2,0),FALSE)</f>
        <v>11.219099999999999</v>
      </c>
      <c r="AN67" s="30">
        <f t="shared" si="1"/>
        <v>774.16193999999984</v>
      </c>
      <c r="AO67" s="30">
        <f t="shared" si="2"/>
        <v>774.16193999999984</v>
      </c>
      <c r="AP67" s="30">
        <f>IF(ISERROR(1/VLOOKUP($B67,[1]Leveranser!$B$1:$S$500,MATCH("såld värme (gwh)",[1]Leveranser!$B$1:$S$1,0),FALSE)),"",VLOOKUP($B67,[1]Leveranser!$B$1:$S$500,MATCH("såld värme (gwh)",[1]Leveranser!$B$1:$S$1,0),FALSE))</f>
        <v>676</v>
      </c>
      <c r="AQ67" s="30">
        <f>VLOOKUP($B67,[1]Leveranser!$B$1:$Y$500,MATCH("Totalt såld fjärrvärme till andra fjärrvärmeföretag",[1]Leveranser!$B$1:$AA$1,0),FALSE)</f>
        <v>0</v>
      </c>
      <c r="AR67" s="30">
        <f>IF(ISERROR(1/VLOOKUP($B67,[1]Miljö!$B$1:$S$500,MATCH("Såld mängd produktionsspecifik fjärrvärme (GWh)",[1]Miljö!$B$1:$R$1,0),FALSE)),0,VLOOKUP($B67,[1]Miljö!$B$1:$S$500,MATCH("Såld mängd produktionsspecifik fjärrvärme (GWh)",[1]Miljö!$B$1:$R$1,0),FALSE))</f>
        <v>0</v>
      </c>
      <c r="AS67" s="36">
        <f t="shared" si="3"/>
        <v>0.87320231733427778</v>
      </c>
      <c r="AU67" s="30" t="str">
        <f>VLOOKUP($B67,'[1]Miljövärden urval för publ'!$B$2:$I$486,7,FALSE)</f>
        <v>Ja</v>
      </c>
    </row>
    <row r="68" spans="1:47" ht="15">
      <c r="A68" t="s">
        <v>326</v>
      </c>
      <c r="B68" t="s">
        <v>327</v>
      </c>
      <c r="C68" s="30">
        <f>VLOOKUP($B68,'[1]Tillförd energi'!$B$2:$AS$506,MATCH(C$3,'[1]Tillförd energi'!$B$1:$AQ$1,0),FALSE)</f>
        <v>0</v>
      </c>
      <c r="D68" s="30">
        <f>VLOOKUP($B68,'[1]Tillförd energi'!$B$2:$AS$506,MATCH(D$3,'[1]Tillförd energi'!$B$1:$AQ$1,0),FALSE)</f>
        <v>0.17599999999999999</v>
      </c>
      <c r="E68" s="30">
        <f>VLOOKUP($B68,'[1]Tillförd energi'!$B$2:$AS$506,MATCH(E$3,'[1]Tillförd energi'!$B$1:$AQ$1,0),FALSE)</f>
        <v>0</v>
      </c>
      <c r="F68" s="30">
        <f>VLOOKUP($B68,'[1]Tillförd energi'!$B$2:$AS$506,MATCH(F$3,'[1]Tillförd energi'!$B$1:$AQ$1,0),FALSE)</f>
        <v>0</v>
      </c>
      <c r="G68" s="30">
        <f>VLOOKUP($B68,'[1]Tillförd energi'!$B$2:$AS$506,MATCH(G$3,'[1]Tillförd energi'!$B$1:$AQ$1,0),FALSE)</f>
        <v>142.67400000000001</v>
      </c>
      <c r="H68" s="30">
        <f>VLOOKUP($B68,'[1]Tillförd energi'!$B$2:$AS$506,MATCH(H$3,'[1]Tillförd energi'!$B$1:$AQ$1,0),FALSE)</f>
        <v>0</v>
      </c>
      <c r="I68" s="30">
        <f>VLOOKUP($B68,'[1]Tillförd energi'!$B$2:$AS$506,MATCH(I$3,'[1]Tillförd energi'!$B$1:$AQ$1,0),FALSE)</f>
        <v>0</v>
      </c>
      <c r="J68" s="30">
        <f>VLOOKUP($B68,'[1]Tillförd energi'!$B$2:$AS$506,MATCH(J$3,'[1]Tillförd energi'!$B$1:$AQ$1,0),FALSE)</f>
        <v>4.8849999999999998</v>
      </c>
      <c r="K68" s="30">
        <f>VLOOKUP($B68,'[1]Tillförd energi'!$B$2:$AS$506,MATCH(K$3,'[1]Tillförd energi'!$B$1:$AQ$1,0),FALSE)</f>
        <v>75.069000000000003</v>
      </c>
      <c r="L68" s="30">
        <f>VLOOKUP($B68,'[1]Tillförd energi'!$B$2:$AS$506,MATCH(L$3,'[1]Tillförd energi'!$B$1:$AQ$1,0),FALSE)</f>
        <v>0</v>
      </c>
      <c r="M68" s="30">
        <f>VLOOKUP($B68,'[1]Tillförd energi'!$B$2:$AS$506,MATCH(M$3,'[1]Tillförd energi'!$B$1:$AQ$1,0),FALSE)</f>
        <v>0</v>
      </c>
      <c r="N68" s="30">
        <f>VLOOKUP($B68,'[1]Tillförd energi'!$B$2:$AS$506,MATCH(N$3,'[1]Tillförd energi'!$B$1:$AQ$1,0),FALSE)</f>
        <v>0</v>
      </c>
      <c r="O68" s="30">
        <f>VLOOKUP($B68,'[1]Tillförd energi'!$B$2:$AS$506,MATCH(O$3,'[1]Tillförd energi'!$B$1:$AQ$1,0),FALSE)</f>
        <v>0</v>
      </c>
      <c r="P68" s="30">
        <f>VLOOKUP($B68,'[1]Tillförd energi'!$B$2:$AS$506,MATCH(P$3,'[1]Tillförd energi'!$B$1:$AQ$1,0),FALSE)</f>
        <v>49.7395</v>
      </c>
      <c r="Q68" s="30">
        <f>VLOOKUP($B68,'[1]Tillförd energi'!$B$2:$AS$506,MATCH(Q$3,'[1]Tillförd energi'!$B$1:$AQ$1,0),FALSE)</f>
        <v>24.478999999999999</v>
      </c>
      <c r="R68" s="30">
        <f>VLOOKUP($B68,'[1]Tillförd energi'!$B$2:$AS$506,MATCH(R$3,'[1]Tillförd energi'!$B$1:$AQ$1,0),FALSE)</f>
        <v>0</v>
      </c>
      <c r="S68" s="30">
        <f>VLOOKUP($B68,'[1]Tillförd energi'!$B$2:$AS$506,MATCH(S$3,'[1]Tillförd energi'!$B$1:$AQ$1,0),FALSE)</f>
        <v>0</v>
      </c>
      <c r="T68" s="30">
        <f>VLOOKUP($B68,'[1]Tillförd energi'!$B$2:$AS$506,MATCH(T$3,'[1]Tillförd energi'!$B$1:$AQ$1,0),FALSE)</f>
        <v>0</v>
      </c>
      <c r="U68" s="30">
        <f>VLOOKUP($B68,'[1]Tillförd energi'!$B$2:$AS$506,MATCH(U$3,'[1]Tillförd energi'!$B$1:$AQ$1,0),FALSE)</f>
        <v>0</v>
      </c>
      <c r="V68" s="30">
        <f>VLOOKUP($B68,'[1]Tillförd energi'!$B$2:$AS$506,MATCH(V$3,'[1]Tillförd energi'!$B$1:$AQ$1,0),FALSE)</f>
        <v>269.88799999999998</v>
      </c>
      <c r="W68" s="30">
        <f>VLOOKUP($B68,'[1]Tillförd energi'!$B$2:$AS$506,MATCH(W$3,'[1]Tillförd energi'!$B$1:$AQ$1,0),FALSE)</f>
        <v>0</v>
      </c>
      <c r="X68" s="30">
        <f>VLOOKUP($B68,'[1]Tillförd energi'!$B$2:$AS$506,MATCH(X$3,'[1]Tillförd energi'!$B$1:$AQ$1,0),FALSE)</f>
        <v>0</v>
      </c>
      <c r="Y68" s="30">
        <f>VLOOKUP($B68,'[1]Tillförd energi'!$B$2:$AS$506,MATCH(Y$3,'[1]Tillförd energi'!$B$1:$AQ$1,0),FALSE)</f>
        <v>0</v>
      </c>
      <c r="Z68" s="30">
        <f>VLOOKUP($B68,'[1]Tillförd energi'!$B$2:$AS$506,MATCH(Z$3,'[1]Tillförd energi'!$B$1:$AQ$1,0),FALSE)</f>
        <v>110.907</v>
      </c>
      <c r="AA68" s="30">
        <f>VLOOKUP($B68,'[1]Tillförd energi'!$B$2:$AS$506,MATCH(AA$3,'[1]Tillförd energi'!$B$1:$AQ$1,0),FALSE)</f>
        <v>228.45</v>
      </c>
      <c r="AB68" s="30">
        <f>VLOOKUP($B68,'[1]Tillförd energi'!$B$2:$AS$506,MATCH(AB$3,'[1]Tillförd energi'!$B$1:$AQ$1,0),FALSE)</f>
        <v>8.6430000000000007</v>
      </c>
      <c r="AC68" s="30">
        <f>VLOOKUP($B68,'[1]Tillförd energi'!$B$2:$AS$506,MATCH(AC$3,'[1]Tillförd energi'!$B$1:$AQ$1,0),FALSE)</f>
        <v>82.179000000000002</v>
      </c>
      <c r="AD68" s="30">
        <f>VLOOKUP($B68,'[1]Tillförd energi'!$B$2:$AS$506,MATCH(AD$3,'[1]Tillförd energi'!$B$1:$AQ$1,0),FALSE)</f>
        <v>0</v>
      </c>
      <c r="AF68" s="30">
        <f>VLOOKUP($B68,'[1]Tillförd energi'!$B$2:$AS$506,MATCH(AF$3,'[1]Tillförd energi'!$B$1:$AQ$1,0),FALSE)</f>
        <v>26.338000000000001</v>
      </c>
      <c r="AH68" s="30">
        <f>IFERROR(VLOOKUP(B68,[1]Miljö!$B$1:$S$476,9,FALSE)/1,0)</f>
        <v>0</v>
      </c>
      <c r="AJ68" s="35">
        <f>IFERROR(VLOOKUP($B68,[1]Miljö!$B$1:$S$500,MATCH("hjälpel exklusive kraftvärme (GWh)",[1]Miljö!$B$1:$V$1,0),FALSE)/1,"")</f>
        <v>26.338000000000001</v>
      </c>
      <c r="AK68" s="35">
        <f t="shared" ref="AK68:AK131" si="4">IF(ISERROR(1/AJ68),
IF(ISERROR(0.03*AP68),0,0.03*AP68),
AJ68)</f>
        <v>26.338000000000001</v>
      </c>
      <c r="AL68" s="35">
        <f>VLOOKUP($B68,'[1]Slutlig allokering'!$B$2:$AL$462,MATCH("Hjälpel kraftvärme",'[1]Slutlig allokering'!$B$2:$AL$2,0),FALSE)</f>
        <v>0</v>
      </c>
      <c r="AN68" s="30">
        <f t="shared" ref="AN68:AN131" si="5">SUM(C68:AF68)</f>
        <v>1023.4274999999999</v>
      </c>
      <c r="AO68" s="30">
        <f t="shared" ref="AO68:AO131" si="6">AN68+AH68</f>
        <v>1023.4274999999999</v>
      </c>
      <c r="AP68" s="30">
        <f>IF(ISERROR(1/VLOOKUP($B68,[1]Leveranser!$B$1:$S$500,MATCH("såld värme (gwh)",[1]Leveranser!$B$1:$S$1,0),FALSE)),"",VLOOKUP($B68,[1]Leveranser!$B$1:$S$500,MATCH("såld värme (gwh)",[1]Leveranser!$B$1:$S$1,0),FALSE))</f>
        <v>877.9</v>
      </c>
      <c r="AQ68" s="30">
        <f>VLOOKUP($B68,[1]Leveranser!$B$1:$Y$500,MATCH("Totalt såld fjärrvärme till andra fjärrvärmeföretag",[1]Leveranser!$B$1:$AA$1,0),FALSE)</f>
        <v>0</v>
      </c>
      <c r="AR68" s="30">
        <f>IF(ISERROR(1/VLOOKUP($B68,[1]Miljö!$B$1:$S$500,MATCH("Såld mängd produktionsspecifik fjärrvärme (GWh)",[1]Miljö!$B$1:$R$1,0),FALSE)),0,VLOOKUP($B68,[1]Miljö!$B$1:$S$500,MATCH("Såld mängd produktionsspecifik fjärrvärme (GWh)",[1]Miljö!$B$1:$R$1,0),FALSE))</f>
        <v>0</v>
      </c>
      <c r="AS68" s="36">
        <f t="shared" ref="AS68:AS131" si="7">IF(ISERROR(AP68/AO68),"",AP68/AO68)</f>
        <v>0.85780380144172408</v>
      </c>
      <c r="AU68" s="30" t="str">
        <f>VLOOKUP($B68,'[1]Miljövärden urval för publ'!$B$2:$I$486,7,FALSE)</f>
        <v>Ja</v>
      </c>
    </row>
    <row r="69" spans="1:47" ht="15">
      <c r="A69" t="s">
        <v>635</v>
      </c>
      <c r="B69" t="s">
        <v>636</v>
      </c>
      <c r="C69" s="30">
        <f>VLOOKUP($B69,'[1]Tillförd energi'!$B$2:$AS$506,MATCH(C$3,'[1]Tillförd energi'!$B$1:$AQ$1,0),FALSE)</f>
        <v>0</v>
      </c>
      <c r="D69" s="30">
        <f>VLOOKUP($B69,'[1]Tillförd energi'!$B$2:$AS$506,MATCH(D$3,'[1]Tillförd energi'!$B$1:$AQ$1,0),FALSE)</f>
        <v>0.54700000000000004</v>
      </c>
      <c r="E69" s="30">
        <f>VLOOKUP($B69,'[1]Tillförd energi'!$B$2:$AS$506,MATCH(E$3,'[1]Tillförd energi'!$B$1:$AQ$1,0),FALSE)</f>
        <v>0</v>
      </c>
      <c r="F69" s="30">
        <f>VLOOKUP($B69,'[1]Tillförd energi'!$B$2:$AS$506,MATCH(F$3,'[1]Tillförd energi'!$B$1:$AQ$1,0),FALSE)</f>
        <v>0</v>
      </c>
      <c r="G69" s="30">
        <f>VLOOKUP($B69,'[1]Tillförd energi'!$B$2:$AS$506,MATCH(G$3,'[1]Tillförd energi'!$B$1:$AQ$1,0),FALSE)</f>
        <v>0</v>
      </c>
      <c r="H69" s="30">
        <f>VLOOKUP($B69,'[1]Tillförd energi'!$B$2:$AS$506,MATCH(H$3,'[1]Tillförd energi'!$B$1:$AQ$1,0),FALSE)</f>
        <v>0</v>
      </c>
      <c r="I69" s="30">
        <f>VLOOKUP($B69,'[1]Tillförd energi'!$B$2:$AS$506,MATCH(I$3,'[1]Tillförd energi'!$B$1:$AQ$1,0),FALSE)</f>
        <v>0</v>
      </c>
      <c r="J69" s="30">
        <f>VLOOKUP($B69,'[1]Tillförd energi'!$B$2:$AS$506,MATCH(J$3,'[1]Tillförd energi'!$B$1:$AQ$1,0),FALSE)</f>
        <v>0</v>
      </c>
      <c r="K69" s="30">
        <f>VLOOKUP($B69,'[1]Tillförd energi'!$B$2:$AS$506,MATCH(K$3,'[1]Tillförd energi'!$B$1:$AQ$1,0),FALSE)</f>
        <v>0</v>
      </c>
      <c r="L69" s="30">
        <f>VLOOKUP($B69,'[1]Tillförd energi'!$B$2:$AS$506,MATCH(L$3,'[1]Tillförd energi'!$B$1:$AQ$1,0),FALSE)</f>
        <v>5.125</v>
      </c>
      <c r="M69" s="30">
        <f>VLOOKUP($B69,'[1]Tillförd energi'!$B$2:$AS$506,MATCH(M$3,'[1]Tillförd energi'!$B$1:$AQ$1,0),FALSE)</f>
        <v>15.952</v>
      </c>
      <c r="N69" s="30">
        <f>VLOOKUP($B69,'[1]Tillförd energi'!$B$2:$AS$506,MATCH(N$3,'[1]Tillförd energi'!$B$1:$AQ$1,0),FALSE)</f>
        <v>12.018000000000001</v>
      </c>
      <c r="O69" s="30">
        <f>VLOOKUP($B69,'[1]Tillförd energi'!$B$2:$AS$506,MATCH(O$3,'[1]Tillförd energi'!$B$1:$AQ$1,0),FALSE)</f>
        <v>52.075000000000003</v>
      </c>
      <c r="P69" s="30">
        <f>VLOOKUP($B69,'[1]Tillförd energi'!$B$2:$AS$506,MATCH(P$3,'[1]Tillförd energi'!$B$1:$AQ$1,0),FALSE)</f>
        <v>0</v>
      </c>
      <c r="Q69" s="30">
        <f>VLOOKUP($B69,'[1]Tillförd energi'!$B$2:$AS$506,MATCH(Q$3,'[1]Tillförd energi'!$B$1:$AQ$1,0),FALSE)</f>
        <v>0</v>
      </c>
      <c r="R69" s="30">
        <f>VLOOKUP($B69,'[1]Tillförd energi'!$B$2:$AS$506,MATCH(R$3,'[1]Tillförd energi'!$B$1:$AQ$1,0),FALSE)</f>
        <v>0</v>
      </c>
      <c r="S69" s="30">
        <f>VLOOKUP($B69,'[1]Tillförd energi'!$B$2:$AS$506,MATCH(S$3,'[1]Tillförd energi'!$B$1:$AQ$1,0),FALSE)</f>
        <v>0</v>
      </c>
      <c r="T69" s="30">
        <f>VLOOKUP($B69,'[1]Tillförd energi'!$B$2:$AS$506,MATCH(T$3,'[1]Tillförd energi'!$B$1:$AQ$1,0),FALSE)</f>
        <v>0</v>
      </c>
      <c r="U69" s="30">
        <f>VLOOKUP($B69,'[1]Tillförd energi'!$B$2:$AS$506,MATCH(U$3,'[1]Tillförd energi'!$B$1:$AQ$1,0),FALSE)</f>
        <v>0</v>
      </c>
      <c r="V69" s="30">
        <f>VLOOKUP($B69,'[1]Tillförd energi'!$B$2:$AS$506,MATCH(V$3,'[1]Tillförd energi'!$B$1:$AQ$1,0),FALSE)</f>
        <v>5.21</v>
      </c>
      <c r="W69" s="30">
        <f>VLOOKUP($B69,'[1]Tillförd energi'!$B$2:$AS$506,MATCH(W$3,'[1]Tillförd energi'!$B$1:$AQ$1,0),FALSE)</f>
        <v>0.57899999999999996</v>
      </c>
      <c r="X69" s="30">
        <f>VLOOKUP($B69,'[1]Tillförd energi'!$B$2:$AS$506,MATCH(X$3,'[1]Tillförd energi'!$B$1:$AQ$1,0),FALSE)</f>
        <v>5.4349999999999996</v>
      </c>
      <c r="Y69" s="30">
        <f>VLOOKUP($B69,'[1]Tillförd energi'!$B$2:$AS$506,MATCH(Y$3,'[1]Tillförd energi'!$B$1:$AQ$1,0),FALSE)</f>
        <v>4.0000000000000001E-3</v>
      </c>
      <c r="Z69" s="30">
        <f>VLOOKUP($B69,'[1]Tillförd energi'!$B$2:$AS$506,MATCH(Z$3,'[1]Tillförd energi'!$B$1:$AQ$1,0),FALSE)</f>
        <v>0</v>
      </c>
      <c r="AA69" s="30">
        <f>VLOOKUP($B69,'[1]Tillförd energi'!$B$2:$AS$506,MATCH(AA$3,'[1]Tillförd energi'!$B$1:$AQ$1,0),FALSE)</f>
        <v>0</v>
      </c>
      <c r="AB69" s="30">
        <f>VLOOKUP($B69,'[1]Tillförd energi'!$B$2:$AS$506,MATCH(AB$3,'[1]Tillförd energi'!$B$1:$AQ$1,0),FALSE)</f>
        <v>16.141999999999999</v>
      </c>
      <c r="AC69" s="30">
        <f>VLOOKUP($B69,'[1]Tillförd energi'!$B$2:$AS$506,MATCH(AC$3,'[1]Tillförd energi'!$B$1:$AQ$1,0),FALSE)</f>
        <v>16.186</v>
      </c>
      <c r="AD69" s="30">
        <f>VLOOKUP($B69,'[1]Tillförd energi'!$B$2:$AS$506,MATCH(AD$3,'[1]Tillförd energi'!$B$1:$AQ$1,0),FALSE)</f>
        <v>0</v>
      </c>
      <c r="AF69" s="30">
        <f>VLOOKUP($B69,'[1]Tillförd energi'!$B$2:$AS$506,MATCH(AF$3,'[1]Tillförd energi'!$B$1:$AQ$1,0),FALSE)</f>
        <v>3.44</v>
      </c>
      <c r="AH69" s="30">
        <f>IFERROR(VLOOKUP(B69,[1]Miljö!$B$1:$S$476,9,FALSE)/1,0)</f>
        <v>0</v>
      </c>
      <c r="AJ69" s="35">
        <f>IFERROR(VLOOKUP($B69,[1]Miljö!$B$1:$S$500,MATCH("hjälpel exklusive kraftvärme (GWh)",[1]Miljö!$B$1:$V$1,0),FALSE)/1,"")</f>
        <v>3.44</v>
      </c>
      <c r="AK69" s="35">
        <f t="shared" si="4"/>
        <v>3.44</v>
      </c>
      <c r="AL69" s="35">
        <f>VLOOKUP($B69,'[1]Slutlig allokering'!$B$2:$AL$462,MATCH("Hjälpel kraftvärme",'[1]Slutlig allokering'!$B$2:$AL$2,0),FALSE)</f>
        <v>0</v>
      </c>
      <c r="AN69" s="30">
        <f t="shared" si="5"/>
        <v>132.71299999999999</v>
      </c>
      <c r="AO69" s="30">
        <f t="shared" si="6"/>
        <v>132.71299999999999</v>
      </c>
      <c r="AP69" s="30">
        <f>IF(ISERROR(1/VLOOKUP($B69,[1]Leveranser!$B$1:$S$500,MATCH("såld värme (gwh)",[1]Leveranser!$B$1:$S$1,0),FALSE)),"",VLOOKUP($B69,[1]Leveranser!$B$1:$S$500,MATCH("såld värme (gwh)",[1]Leveranser!$B$1:$S$1,0),FALSE))</f>
        <v>98.44</v>
      </c>
      <c r="AQ69" s="30">
        <f>VLOOKUP($B69,[1]Leveranser!$B$1:$Y$500,MATCH("Totalt såld fjärrvärme till andra fjärrvärmeföretag",[1]Leveranser!$B$1:$AA$1,0),FALSE)</f>
        <v>0</v>
      </c>
      <c r="AR69" s="30">
        <f>IF(ISERROR(1/VLOOKUP($B69,[1]Miljö!$B$1:$S$500,MATCH("Såld mängd produktionsspecifik fjärrvärme (GWh)",[1]Miljö!$B$1:$R$1,0),FALSE)),0,VLOOKUP($B69,[1]Miljö!$B$1:$S$500,MATCH("Såld mängd produktionsspecifik fjärrvärme (GWh)",[1]Miljö!$B$1:$R$1,0),FALSE))</f>
        <v>0</v>
      </c>
      <c r="AS69" s="36">
        <f t="shared" si="7"/>
        <v>0.74175099651126875</v>
      </c>
      <c r="AU69" s="30" t="str">
        <f>VLOOKUP($B69,'[1]Miljövärden urval för publ'!$B$2:$I$486,7,FALSE)</f>
        <v>Ja</v>
      </c>
    </row>
    <row r="70" spans="1:47" ht="15">
      <c r="A70" t="s">
        <v>228</v>
      </c>
      <c r="B70" t="s">
        <v>229</v>
      </c>
      <c r="C70" s="30">
        <f>VLOOKUP($B70,'[1]Tillförd energi'!$B$2:$AS$506,MATCH(C$3,'[1]Tillförd energi'!$B$1:$AQ$1,0),FALSE)</f>
        <v>0</v>
      </c>
      <c r="D70" s="30">
        <f>VLOOKUP($B70,'[1]Tillförd energi'!$B$2:$AS$506,MATCH(D$3,'[1]Tillförd energi'!$B$1:$AQ$1,0),FALSE)</f>
        <v>0.316</v>
      </c>
      <c r="E70" s="30">
        <f>VLOOKUP($B70,'[1]Tillförd energi'!$B$2:$AS$506,MATCH(E$3,'[1]Tillförd energi'!$B$1:$AQ$1,0),FALSE)</f>
        <v>0</v>
      </c>
      <c r="F70" s="30">
        <f>VLOOKUP($B70,'[1]Tillförd energi'!$B$2:$AS$506,MATCH(F$3,'[1]Tillförd energi'!$B$1:$AQ$1,0),FALSE)</f>
        <v>0</v>
      </c>
      <c r="G70" s="30">
        <f>VLOOKUP($B70,'[1]Tillförd energi'!$B$2:$AS$506,MATCH(G$3,'[1]Tillförd energi'!$B$1:$AQ$1,0),FALSE)</f>
        <v>2.5089999999999999</v>
      </c>
      <c r="H70" s="30">
        <f>VLOOKUP($B70,'[1]Tillförd energi'!$B$2:$AS$506,MATCH(H$3,'[1]Tillförd energi'!$B$1:$AQ$1,0),FALSE)</f>
        <v>0</v>
      </c>
      <c r="I70" s="30">
        <f>VLOOKUP($B70,'[1]Tillförd energi'!$B$2:$AS$506,MATCH(I$3,'[1]Tillförd energi'!$B$1:$AQ$1,0),FALSE)</f>
        <v>0</v>
      </c>
      <c r="J70" s="30">
        <f>VLOOKUP($B70,'[1]Tillförd energi'!$B$2:$AS$506,MATCH(J$3,'[1]Tillförd energi'!$B$1:$AQ$1,0),FALSE)</f>
        <v>0</v>
      </c>
      <c r="K70" s="30">
        <f>VLOOKUP($B70,'[1]Tillförd energi'!$B$2:$AS$506,MATCH(K$3,'[1]Tillförd energi'!$B$1:$AQ$1,0),FALSE)</f>
        <v>0</v>
      </c>
      <c r="L70" s="30">
        <f>VLOOKUP($B70,'[1]Tillförd energi'!$B$2:$AS$506,MATCH(L$3,'[1]Tillförd energi'!$B$1:$AQ$1,0),FALSE)</f>
        <v>0</v>
      </c>
      <c r="M70" s="30">
        <f>VLOOKUP($B70,'[1]Tillförd energi'!$B$2:$AS$506,MATCH(M$3,'[1]Tillförd energi'!$B$1:$AQ$1,0),FALSE)</f>
        <v>46.991999999999997</v>
      </c>
      <c r="N70" s="30">
        <f>VLOOKUP($B70,'[1]Tillförd energi'!$B$2:$AS$506,MATCH(N$3,'[1]Tillförd energi'!$B$1:$AQ$1,0),FALSE)</f>
        <v>0</v>
      </c>
      <c r="O70" s="30">
        <f>VLOOKUP($B70,'[1]Tillförd energi'!$B$2:$AS$506,MATCH(O$3,'[1]Tillförd energi'!$B$1:$AQ$1,0),FALSE)</f>
        <v>27.942</v>
      </c>
      <c r="P70" s="30">
        <f>VLOOKUP($B70,'[1]Tillförd energi'!$B$2:$AS$506,MATCH(P$3,'[1]Tillförd energi'!$B$1:$AQ$1,0),FALSE)</f>
        <v>0</v>
      </c>
      <c r="Q70" s="30">
        <f>VLOOKUP($B70,'[1]Tillförd energi'!$B$2:$AS$506,MATCH(Q$3,'[1]Tillförd energi'!$B$1:$AQ$1,0),FALSE)</f>
        <v>0</v>
      </c>
      <c r="R70" s="30">
        <f>VLOOKUP($B70,'[1]Tillförd energi'!$B$2:$AS$506,MATCH(R$3,'[1]Tillförd energi'!$B$1:$AQ$1,0),FALSE)</f>
        <v>0</v>
      </c>
      <c r="S70" s="30">
        <f>VLOOKUP($B70,'[1]Tillförd energi'!$B$2:$AS$506,MATCH(S$3,'[1]Tillförd energi'!$B$1:$AQ$1,0),FALSE)</f>
        <v>0</v>
      </c>
      <c r="T70" s="30">
        <f>VLOOKUP($B70,'[1]Tillförd energi'!$B$2:$AS$506,MATCH(T$3,'[1]Tillförd energi'!$B$1:$AQ$1,0),FALSE)</f>
        <v>0</v>
      </c>
      <c r="U70" s="30">
        <f>VLOOKUP($B70,'[1]Tillförd energi'!$B$2:$AS$506,MATCH(U$3,'[1]Tillförd energi'!$B$1:$AQ$1,0),FALSE)</f>
        <v>0</v>
      </c>
      <c r="V70" s="30">
        <f>VLOOKUP($B70,'[1]Tillförd energi'!$B$2:$AS$506,MATCH(V$3,'[1]Tillförd energi'!$B$1:$AQ$1,0),FALSE)</f>
        <v>11.356</v>
      </c>
      <c r="W70" s="30">
        <f>VLOOKUP($B70,'[1]Tillförd energi'!$B$2:$AS$506,MATCH(W$3,'[1]Tillförd energi'!$B$1:$AQ$1,0),FALSE)</f>
        <v>0</v>
      </c>
      <c r="X70" s="30">
        <f>VLOOKUP($B70,'[1]Tillförd energi'!$B$2:$AS$506,MATCH(X$3,'[1]Tillförd energi'!$B$1:$AQ$1,0),FALSE)</f>
        <v>0</v>
      </c>
      <c r="Y70" s="30">
        <f>VLOOKUP($B70,'[1]Tillförd energi'!$B$2:$AS$506,MATCH(Y$3,'[1]Tillförd energi'!$B$1:$AQ$1,0),FALSE)</f>
        <v>0</v>
      </c>
      <c r="Z70" s="30">
        <f>VLOOKUP($B70,'[1]Tillförd energi'!$B$2:$AS$506,MATCH(Z$3,'[1]Tillförd energi'!$B$1:$AQ$1,0),FALSE)</f>
        <v>0</v>
      </c>
      <c r="AA70" s="30">
        <f>VLOOKUP($B70,'[1]Tillförd energi'!$B$2:$AS$506,MATCH(AA$3,'[1]Tillförd energi'!$B$1:$AQ$1,0),FALSE)</f>
        <v>0</v>
      </c>
      <c r="AB70" s="30">
        <f>VLOOKUP($B70,'[1]Tillförd energi'!$B$2:$AS$506,MATCH(AB$3,'[1]Tillförd energi'!$B$1:$AQ$1,0),FALSE)</f>
        <v>0</v>
      </c>
      <c r="AC70" s="30">
        <f>VLOOKUP($B70,'[1]Tillförd energi'!$B$2:$AS$506,MATCH(AC$3,'[1]Tillförd energi'!$B$1:$AQ$1,0),FALSE)</f>
        <v>0</v>
      </c>
      <c r="AD70" s="30">
        <f>VLOOKUP($B70,'[1]Tillförd energi'!$B$2:$AS$506,MATCH(AD$3,'[1]Tillförd energi'!$B$1:$AQ$1,0),FALSE)</f>
        <v>0</v>
      </c>
      <c r="AF70" s="30">
        <f>VLOOKUP($B70,'[1]Tillförd energi'!$B$2:$AS$506,MATCH(AF$3,'[1]Tillförd energi'!$B$1:$AQ$1,0),FALSE)</f>
        <v>1.446</v>
      </c>
      <c r="AH70" s="30">
        <f>IFERROR(VLOOKUP(B70,[1]Miljö!$B$1:$S$476,9,FALSE)/1,0)</f>
        <v>0</v>
      </c>
      <c r="AJ70" s="35">
        <f>IFERROR(VLOOKUP($B70,[1]Miljö!$B$1:$S$500,MATCH("hjälpel exklusive kraftvärme (GWh)",[1]Miljö!$B$1:$V$1,0),FALSE)/1,"")</f>
        <v>1.446</v>
      </c>
      <c r="AK70" s="35">
        <f t="shared" si="4"/>
        <v>1.446</v>
      </c>
      <c r="AL70" s="35">
        <f>VLOOKUP($B70,'[1]Slutlig allokering'!$B$2:$AL$462,MATCH("Hjälpel kraftvärme",'[1]Slutlig allokering'!$B$2:$AL$2,0),FALSE)</f>
        <v>0</v>
      </c>
      <c r="AN70" s="30">
        <f t="shared" si="5"/>
        <v>90.560999999999993</v>
      </c>
      <c r="AO70" s="30">
        <f t="shared" si="6"/>
        <v>90.560999999999993</v>
      </c>
      <c r="AP70" s="30">
        <f>IF(ISERROR(1/VLOOKUP($B70,[1]Leveranser!$B$1:$S$500,MATCH("såld värme (gwh)",[1]Leveranser!$B$1:$S$1,0),FALSE)),"",VLOOKUP($B70,[1]Leveranser!$B$1:$S$500,MATCH("såld värme (gwh)",[1]Leveranser!$B$1:$S$1,0),FALSE))</f>
        <v>64.465999999999994</v>
      </c>
      <c r="AQ70" s="30">
        <f>VLOOKUP($B70,[1]Leveranser!$B$1:$Y$500,MATCH("Totalt såld fjärrvärme till andra fjärrvärmeföretag",[1]Leveranser!$B$1:$AA$1,0),FALSE)</f>
        <v>0</v>
      </c>
      <c r="AR70" s="30">
        <f>IF(ISERROR(1/VLOOKUP($B70,[1]Miljö!$B$1:$S$500,MATCH("Såld mängd produktionsspecifik fjärrvärme (GWh)",[1]Miljö!$B$1:$R$1,0),FALSE)),0,VLOOKUP($B70,[1]Miljö!$B$1:$S$500,MATCH("Såld mängd produktionsspecifik fjärrvärme (GWh)",[1]Miljö!$B$1:$R$1,0),FALSE))</f>
        <v>0</v>
      </c>
      <c r="AS70" s="36">
        <f t="shared" si="7"/>
        <v>0.7118516800830379</v>
      </c>
      <c r="AU70" s="30" t="str">
        <f>VLOOKUP($B70,'[1]Miljövärden urval för publ'!$B$2:$I$486,7,FALSE)</f>
        <v>Ja</v>
      </c>
    </row>
    <row r="71" spans="1:47" ht="15">
      <c r="A71" t="s">
        <v>224</v>
      </c>
      <c r="B71" t="s">
        <v>225</v>
      </c>
      <c r="C71" s="30">
        <f>VLOOKUP($B71,'[1]Tillförd energi'!$B$2:$AS$506,MATCH(C$3,'[1]Tillförd energi'!$B$1:$AQ$1,0),FALSE)</f>
        <v>0</v>
      </c>
      <c r="D71" s="30">
        <f>VLOOKUP($B71,'[1]Tillförd energi'!$B$2:$AS$506,MATCH(D$3,'[1]Tillförd energi'!$B$1:$AQ$1,0),FALSE)</f>
        <v>0</v>
      </c>
      <c r="E71" s="30">
        <f>VLOOKUP($B71,'[1]Tillförd energi'!$B$2:$AS$506,MATCH(E$3,'[1]Tillförd energi'!$B$1:$AQ$1,0),FALSE)</f>
        <v>0</v>
      </c>
      <c r="F71" s="30">
        <f>VLOOKUP($B71,'[1]Tillförd energi'!$B$2:$AS$506,MATCH(F$3,'[1]Tillförd energi'!$B$1:$AQ$1,0),FALSE)</f>
        <v>0</v>
      </c>
      <c r="G71" s="30">
        <f>VLOOKUP($B71,'[1]Tillförd energi'!$B$2:$AS$506,MATCH(G$3,'[1]Tillförd energi'!$B$1:$AQ$1,0),FALSE)</f>
        <v>0</v>
      </c>
      <c r="H71" s="30">
        <f>VLOOKUP($B71,'[1]Tillförd energi'!$B$2:$AS$506,MATCH(H$3,'[1]Tillförd energi'!$B$1:$AQ$1,0),FALSE)</f>
        <v>0</v>
      </c>
      <c r="I71" s="30">
        <f>VLOOKUP($B71,'[1]Tillförd energi'!$B$2:$AS$506,MATCH(I$3,'[1]Tillförd energi'!$B$1:$AQ$1,0),FALSE)</f>
        <v>0</v>
      </c>
      <c r="J71" s="30">
        <f>VLOOKUP($B71,'[1]Tillförd energi'!$B$2:$AS$506,MATCH(J$3,'[1]Tillförd energi'!$B$1:$AQ$1,0),FALSE)</f>
        <v>0</v>
      </c>
      <c r="K71" s="30">
        <f>VLOOKUP($B71,'[1]Tillförd energi'!$B$2:$AS$506,MATCH(K$3,'[1]Tillförd energi'!$B$1:$AQ$1,0),FALSE)</f>
        <v>0</v>
      </c>
      <c r="L71" s="30">
        <f>VLOOKUP($B71,'[1]Tillförd energi'!$B$2:$AS$506,MATCH(L$3,'[1]Tillförd energi'!$B$1:$AQ$1,0),FALSE)</f>
        <v>9.9782899999999994</v>
      </c>
      <c r="M71" s="30">
        <f>VLOOKUP($B71,'[1]Tillförd energi'!$B$2:$AS$506,MATCH(M$3,'[1]Tillförd energi'!$B$1:$AQ$1,0),FALSE)</f>
        <v>49.891100000000002</v>
      </c>
      <c r="N71" s="30">
        <f>VLOOKUP($B71,'[1]Tillförd energi'!$B$2:$AS$506,MATCH(N$3,'[1]Tillförd energi'!$B$1:$AQ$1,0),FALSE)</f>
        <v>0</v>
      </c>
      <c r="O71" s="30">
        <f>VLOOKUP($B71,'[1]Tillförd energi'!$B$2:$AS$506,MATCH(O$3,'[1]Tillförd energi'!$B$1:$AQ$1,0),FALSE)</f>
        <v>39.912799999999997</v>
      </c>
      <c r="P71" s="30">
        <f>VLOOKUP($B71,'[1]Tillförd energi'!$B$2:$AS$506,MATCH(P$3,'[1]Tillförd energi'!$B$1:$AQ$1,0),FALSE)</f>
        <v>0</v>
      </c>
      <c r="Q71" s="30">
        <f>VLOOKUP($B71,'[1]Tillförd energi'!$B$2:$AS$506,MATCH(Q$3,'[1]Tillförd energi'!$B$1:$AQ$1,0),FALSE)</f>
        <v>0</v>
      </c>
      <c r="R71" s="30">
        <f>VLOOKUP($B71,'[1]Tillförd energi'!$B$2:$AS$506,MATCH(R$3,'[1]Tillförd energi'!$B$1:$AQ$1,0),FALSE)</f>
        <v>23.405999999999999</v>
      </c>
      <c r="S71" s="30">
        <f>VLOOKUP($B71,'[1]Tillförd energi'!$B$2:$AS$506,MATCH(S$3,'[1]Tillförd energi'!$B$1:$AQ$1,0),FALSE)</f>
        <v>0</v>
      </c>
      <c r="T71" s="30">
        <f>VLOOKUP($B71,'[1]Tillförd energi'!$B$2:$AS$506,MATCH(T$3,'[1]Tillförd energi'!$B$1:$AQ$1,0),FALSE)</f>
        <v>0</v>
      </c>
      <c r="U71" s="30">
        <f>VLOOKUP($B71,'[1]Tillförd energi'!$B$2:$AS$506,MATCH(U$3,'[1]Tillförd energi'!$B$1:$AQ$1,0),FALSE)</f>
        <v>0</v>
      </c>
      <c r="V71" s="30">
        <f>VLOOKUP($B71,'[1]Tillförd energi'!$B$2:$AS$506,MATCH(V$3,'[1]Tillförd energi'!$B$1:$AQ$1,0),FALSE)</f>
        <v>7.8380000000000001</v>
      </c>
      <c r="W71" s="30">
        <f>VLOOKUP($B71,'[1]Tillförd energi'!$B$2:$AS$506,MATCH(W$3,'[1]Tillförd energi'!$B$1:$AQ$1,0),FALSE)</f>
        <v>0</v>
      </c>
      <c r="X71" s="30">
        <f>VLOOKUP($B71,'[1]Tillförd energi'!$B$2:$AS$506,MATCH(X$3,'[1]Tillförd energi'!$B$1:$AQ$1,0),FALSE)</f>
        <v>0</v>
      </c>
      <c r="Y71" s="30">
        <f>VLOOKUP($B71,'[1]Tillförd energi'!$B$2:$AS$506,MATCH(Y$3,'[1]Tillförd energi'!$B$1:$AQ$1,0),FALSE)</f>
        <v>0</v>
      </c>
      <c r="Z71" s="30">
        <f>VLOOKUP($B71,'[1]Tillförd energi'!$B$2:$AS$506,MATCH(Z$3,'[1]Tillförd energi'!$B$1:$AQ$1,0),FALSE)</f>
        <v>0</v>
      </c>
      <c r="AA71" s="30">
        <f>VLOOKUP($B71,'[1]Tillförd energi'!$B$2:$AS$506,MATCH(AA$3,'[1]Tillförd energi'!$B$1:$AQ$1,0),FALSE)</f>
        <v>0</v>
      </c>
      <c r="AB71" s="30">
        <f>VLOOKUP($B71,'[1]Tillförd energi'!$B$2:$AS$506,MATCH(AB$3,'[1]Tillförd energi'!$B$1:$AQ$1,0),FALSE)</f>
        <v>0</v>
      </c>
      <c r="AC71" s="30">
        <f>VLOOKUP($B71,'[1]Tillförd energi'!$B$2:$AS$506,MATCH(AC$3,'[1]Tillförd energi'!$B$1:$AQ$1,0),FALSE)</f>
        <v>0</v>
      </c>
      <c r="AD71" s="30">
        <f>VLOOKUP($B71,'[1]Tillförd energi'!$B$2:$AS$506,MATCH(AD$3,'[1]Tillförd energi'!$B$1:$AQ$1,0),FALSE)</f>
        <v>0</v>
      </c>
      <c r="AF71" s="30">
        <f>VLOOKUP($B71,'[1]Tillförd energi'!$B$2:$AS$506,MATCH(AF$3,'[1]Tillförd energi'!$B$1:$AQ$1,0),FALSE)</f>
        <v>3.3561899999999998</v>
      </c>
      <c r="AH71" s="30">
        <f>IFERROR(VLOOKUP(B71,[1]Miljö!$B$1:$S$476,9,FALSE)/1,0)</f>
        <v>0</v>
      </c>
      <c r="AJ71" s="35" t="str">
        <f>IFERROR(VLOOKUP($B71,[1]Miljö!$B$1:$S$500,MATCH("hjälpel exklusive kraftvärme (GWh)",[1]Miljö!$B$1:$V$1,0),FALSE)/1,"")</f>
        <v/>
      </c>
      <c r="AK71" s="35">
        <f t="shared" si="4"/>
        <v>3.3561900000000002</v>
      </c>
      <c r="AL71" s="35">
        <f>VLOOKUP($B71,'[1]Slutlig allokering'!$B$2:$AL$462,MATCH("Hjälpel kraftvärme",'[1]Slutlig allokering'!$B$2:$AL$2,0),FALSE)</f>
        <v>0</v>
      </c>
      <c r="AN71" s="30">
        <f t="shared" si="5"/>
        <v>134.38237999999998</v>
      </c>
      <c r="AO71" s="30">
        <f t="shared" si="6"/>
        <v>134.38237999999998</v>
      </c>
      <c r="AP71" s="30">
        <f>IF(ISERROR(1/VLOOKUP($B71,[1]Leveranser!$B$1:$S$500,MATCH("såld värme (gwh)",[1]Leveranser!$B$1:$S$1,0),FALSE)),"",VLOOKUP($B71,[1]Leveranser!$B$1:$S$500,MATCH("såld värme (gwh)",[1]Leveranser!$B$1:$S$1,0),FALSE))</f>
        <v>111.873</v>
      </c>
      <c r="AQ71" s="30">
        <f>VLOOKUP($B71,[1]Leveranser!$B$1:$Y$500,MATCH("Totalt såld fjärrvärme till andra fjärrvärmeföretag",[1]Leveranser!$B$1:$AA$1,0),FALSE)</f>
        <v>0</v>
      </c>
      <c r="AR71" s="30">
        <f>IF(ISERROR(1/VLOOKUP($B71,[1]Miljö!$B$1:$S$500,MATCH("Såld mängd produktionsspecifik fjärrvärme (GWh)",[1]Miljö!$B$1:$R$1,0),FALSE)),0,VLOOKUP($B71,[1]Miljö!$B$1:$S$500,MATCH("Såld mängd produktionsspecifik fjärrvärme (GWh)",[1]Miljö!$B$1:$R$1,0),FALSE))</f>
        <v>0</v>
      </c>
      <c r="AS71" s="36">
        <f t="shared" si="7"/>
        <v>0.83249753427495499</v>
      </c>
      <c r="AU71" s="30" t="str">
        <f>VLOOKUP($B71,'[1]Miljövärden urval för publ'!$B$2:$I$486,7,FALSE)</f>
        <v>Ja</v>
      </c>
    </row>
    <row r="72" spans="1:47" ht="15">
      <c r="A72" t="s">
        <v>232</v>
      </c>
      <c r="B72" t="s">
        <v>234</v>
      </c>
      <c r="C72" s="30">
        <f>VLOOKUP($B72,'[1]Tillförd energi'!$B$2:$AS$506,MATCH(C$3,'[1]Tillförd energi'!$B$1:$AQ$1,0),FALSE)</f>
        <v>0</v>
      </c>
      <c r="D72" s="30">
        <f>VLOOKUP($B72,'[1]Tillförd energi'!$B$2:$AS$506,MATCH(D$3,'[1]Tillförd energi'!$B$1:$AQ$1,0),FALSE)</f>
        <v>5.71244</v>
      </c>
      <c r="E72" s="30">
        <f>VLOOKUP($B72,'[1]Tillförd energi'!$B$2:$AS$506,MATCH(E$3,'[1]Tillförd energi'!$B$1:$AQ$1,0),FALSE)</f>
        <v>0</v>
      </c>
      <c r="F72" s="30">
        <f>VLOOKUP($B72,'[1]Tillförd energi'!$B$2:$AS$506,MATCH(F$3,'[1]Tillförd energi'!$B$1:$AQ$1,0),FALSE)</f>
        <v>0</v>
      </c>
      <c r="G72" s="30">
        <f>VLOOKUP($B72,'[1]Tillförd energi'!$B$2:$AS$506,MATCH(G$3,'[1]Tillförd energi'!$B$1:$AQ$1,0),FALSE)</f>
        <v>4.319</v>
      </c>
      <c r="H72" s="30">
        <f>VLOOKUP($B72,'[1]Tillförd energi'!$B$2:$AS$506,MATCH(H$3,'[1]Tillförd energi'!$B$1:$AQ$1,0),FALSE)</f>
        <v>0</v>
      </c>
      <c r="I72" s="30">
        <f>VLOOKUP($B72,'[1]Tillförd energi'!$B$2:$AS$506,MATCH(I$3,'[1]Tillförd energi'!$B$1:$AQ$1,0),FALSE)</f>
        <v>0</v>
      </c>
      <c r="J72" s="30">
        <f>VLOOKUP($B72,'[1]Tillförd energi'!$B$2:$AS$506,MATCH(J$3,'[1]Tillförd energi'!$B$1:$AQ$1,0),FALSE)</f>
        <v>0.68600000000000005</v>
      </c>
      <c r="K72" s="30">
        <f>VLOOKUP($B72,'[1]Tillförd energi'!$B$2:$AS$506,MATCH(K$3,'[1]Tillförd energi'!$B$1:$AQ$1,0),FALSE)</f>
        <v>35.669199999999996</v>
      </c>
      <c r="L72" s="30">
        <f>VLOOKUP($B72,'[1]Tillförd energi'!$B$2:$AS$506,MATCH(L$3,'[1]Tillförd energi'!$B$1:$AQ$1,0),FALSE)</f>
        <v>23.1555</v>
      </c>
      <c r="M72" s="30">
        <f>VLOOKUP($B72,'[1]Tillförd energi'!$B$2:$AS$506,MATCH(M$3,'[1]Tillförd energi'!$B$1:$AQ$1,0),FALSE)</f>
        <v>60.607399999999998</v>
      </c>
      <c r="N72" s="30">
        <f>VLOOKUP($B72,'[1]Tillförd energi'!$B$2:$AS$506,MATCH(N$3,'[1]Tillförd energi'!$B$1:$AQ$1,0),FALSE)</f>
        <v>3.89622</v>
      </c>
      <c r="O72" s="30">
        <f>VLOOKUP($B72,'[1]Tillförd energi'!$B$2:$AS$506,MATCH(O$3,'[1]Tillförd energi'!$B$1:$AQ$1,0),FALSE)</f>
        <v>81.107799999999997</v>
      </c>
      <c r="P72" s="30">
        <f>VLOOKUP($B72,'[1]Tillförd energi'!$B$2:$AS$506,MATCH(P$3,'[1]Tillförd energi'!$B$1:$AQ$1,0),FALSE)</f>
        <v>63.5075</v>
      </c>
      <c r="Q72" s="30">
        <f>VLOOKUP($B72,'[1]Tillförd energi'!$B$2:$AS$506,MATCH(Q$3,'[1]Tillförd energi'!$B$1:$AQ$1,0),FALSE)</f>
        <v>15.763</v>
      </c>
      <c r="R72" s="30">
        <f>VLOOKUP($B72,'[1]Tillförd energi'!$B$2:$AS$506,MATCH(R$3,'[1]Tillförd energi'!$B$1:$AQ$1,0),FALSE)</f>
        <v>0</v>
      </c>
      <c r="S72" s="30">
        <f>VLOOKUP($B72,'[1]Tillförd energi'!$B$2:$AS$506,MATCH(S$3,'[1]Tillförd energi'!$B$1:$AQ$1,0),FALSE)</f>
        <v>0</v>
      </c>
      <c r="T72" s="30">
        <f>VLOOKUP($B72,'[1]Tillförd energi'!$B$2:$AS$506,MATCH(T$3,'[1]Tillförd energi'!$B$1:$AQ$1,0),FALSE)</f>
        <v>0</v>
      </c>
      <c r="U72" s="30">
        <f>VLOOKUP($B72,'[1]Tillförd energi'!$B$2:$AS$506,MATCH(U$3,'[1]Tillförd energi'!$B$1:$AQ$1,0),FALSE)</f>
        <v>0</v>
      </c>
      <c r="V72" s="30">
        <f>VLOOKUP($B72,'[1]Tillförd energi'!$B$2:$AS$506,MATCH(V$3,'[1]Tillförd energi'!$B$1:$AQ$1,0),FALSE)</f>
        <v>0</v>
      </c>
      <c r="W72" s="30">
        <f>VLOOKUP($B72,'[1]Tillförd energi'!$B$2:$AS$506,MATCH(W$3,'[1]Tillförd energi'!$B$1:$AQ$1,0),FALSE)</f>
        <v>0</v>
      </c>
      <c r="X72" s="30">
        <f>VLOOKUP($B72,'[1]Tillförd energi'!$B$2:$AS$506,MATCH(X$3,'[1]Tillförd energi'!$B$1:$AQ$1,0),FALSE)</f>
        <v>0</v>
      </c>
      <c r="Y72" s="30">
        <f>VLOOKUP($B72,'[1]Tillförd energi'!$B$2:$AS$506,MATCH(Y$3,'[1]Tillförd energi'!$B$1:$AQ$1,0),FALSE)</f>
        <v>0</v>
      </c>
      <c r="Z72" s="30">
        <f>VLOOKUP($B72,'[1]Tillförd energi'!$B$2:$AS$506,MATCH(Z$3,'[1]Tillförd energi'!$B$1:$AQ$1,0),FALSE)</f>
        <v>0</v>
      </c>
      <c r="AA72" s="30">
        <f>VLOOKUP($B72,'[1]Tillförd energi'!$B$2:$AS$506,MATCH(AA$3,'[1]Tillförd energi'!$B$1:$AQ$1,0),FALSE)</f>
        <v>0</v>
      </c>
      <c r="AB72" s="30">
        <f>VLOOKUP($B72,'[1]Tillförd energi'!$B$2:$AS$506,MATCH(AB$3,'[1]Tillförd energi'!$B$1:$AQ$1,0),FALSE)</f>
        <v>80.292000000000002</v>
      </c>
      <c r="AC72" s="30">
        <f>VLOOKUP($B72,'[1]Tillförd energi'!$B$2:$AS$506,MATCH(AC$3,'[1]Tillförd energi'!$B$1:$AQ$1,0),FALSE)</f>
        <v>0.5</v>
      </c>
      <c r="AD72" s="30">
        <f>VLOOKUP($B72,'[1]Tillförd energi'!$B$2:$AS$506,MATCH(AD$3,'[1]Tillförd energi'!$B$1:$AQ$1,0),FALSE)</f>
        <v>0</v>
      </c>
      <c r="AF72" s="30">
        <f>VLOOKUP($B72,'[1]Tillförd energi'!$B$2:$AS$506,MATCH(AF$3,'[1]Tillförd energi'!$B$1:$AQ$1,0),FALSE)</f>
        <v>10.937200000000001</v>
      </c>
      <c r="AH72" s="30">
        <f>IFERROR(VLOOKUP(B72,[1]Miljö!$B$1:$S$476,9,FALSE)/1,0)</f>
        <v>0</v>
      </c>
      <c r="AJ72" s="35">
        <f>IFERROR(VLOOKUP($B72,[1]Miljö!$B$1:$S$500,MATCH("hjälpel exklusive kraftvärme (GWh)",[1]Miljö!$B$1:$V$1,0),FALSE)/1,"")</f>
        <v>1.0649999999999999</v>
      </c>
      <c r="AK72" s="35">
        <f t="shared" si="4"/>
        <v>1.0649999999999999</v>
      </c>
      <c r="AL72" s="35">
        <f>VLOOKUP($B72,'[1]Slutlig allokering'!$B$2:$AL$462,MATCH("Hjälpel kraftvärme",'[1]Slutlig allokering'!$B$2:$AL$2,0),FALSE)</f>
        <v>9.8722399999999997</v>
      </c>
      <c r="AN72" s="30">
        <f t="shared" si="5"/>
        <v>386.15325999999999</v>
      </c>
      <c r="AO72" s="30">
        <f t="shared" si="6"/>
        <v>386.15325999999999</v>
      </c>
      <c r="AP72" s="30">
        <f>IF(ISERROR(1/VLOOKUP($B72,[1]Leveranser!$B$1:$S$500,MATCH("såld värme (gwh)",[1]Leveranser!$B$1:$S$1,0),FALSE)),"",VLOOKUP($B72,[1]Leveranser!$B$1:$S$500,MATCH("såld värme (gwh)",[1]Leveranser!$B$1:$S$1,0),FALSE))</f>
        <v>334.42599999999999</v>
      </c>
      <c r="AQ72" s="30">
        <f>VLOOKUP($B72,[1]Leveranser!$B$1:$Y$500,MATCH("Totalt såld fjärrvärme till andra fjärrvärmeföretag",[1]Leveranser!$B$1:$AA$1,0),FALSE)</f>
        <v>36.988</v>
      </c>
      <c r="AR72" s="30">
        <f>IF(ISERROR(1/VLOOKUP($B72,[1]Miljö!$B$1:$S$500,MATCH("Såld mängd produktionsspecifik fjärrvärme (GWh)",[1]Miljö!$B$1:$R$1,0),FALSE)),0,VLOOKUP($B72,[1]Miljö!$B$1:$S$500,MATCH("Såld mängd produktionsspecifik fjärrvärme (GWh)",[1]Miljö!$B$1:$R$1,0),FALSE))</f>
        <v>0</v>
      </c>
      <c r="AS72" s="36">
        <f t="shared" si="7"/>
        <v>0.86604474088863059</v>
      </c>
      <c r="AU72" s="30" t="str">
        <f>VLOOKUP($B72,'[1]Miljövärden urval för publ'!$B$2:$I$486,7,FALSE)</f>
        <v>Ja</v>
      </c>
    </row>
    <row r="73" spans="1:47" ht="15">
      <c r="A73" t="s">
        <v>431</v>
      </c>
      <c r="B73" t="s">
        <v>432</v>
      </c>
      <c r="C73" s="30">
        <f>VLOOKUP($B73,'[1]Tillförd energi'!$B$2:$AS$506,MATCH(C$3,'[1]Tillförd energi'!$B$1:$AQ$1,0),FALSE)</f>
        <v>0</v>
      </c>
      <c r="D73" s="30">
        <f>VLOOKUP($B73,'[1]Tillförd energi'!$B$2:$AS$506,MATCH(D$3,'[1]Tillförd energi'!$B$1:$AQ$1,0),FALSE)</f>
        <v>1.82</v>
      </c>
      <c r="E73" s="30">
        <f>VLOOKUP($B73,'[1]Tillförd energi'!$B$2:$AS$506,MATCH(E$3,'[1]Tillförd energi'!$B$1:$AQ$1,0),FALSE)</f>
        <v>0</v>
      </c>
      <c r="F73" s="30">
        <f>VLOOKUP($B73,'[1]Tillförd energi'!$B$2:$AS$506,MATCH(F$3,'[1]Tillförd energi'!$B$1:$AQ$1,0),FALSE)</f>
        <v>0</v>
      </c>
      <c r="G73" s="30">
        <f>VLOOKUP($B73,'[1]Tillförd energi'!$B$2:$AS$506,MATCH(G$3,'[1]Tillförd energi'!$B$1:$AQ$1,0),FALSE)</f>
        <v>0</v>
      </c>
      <c r="H73" s="30">
        <f>VLOOKUP($B73,'[1]Tillförd energi'!$B$2:$AS$506,MATCH(H$3,'[1]Tillförd energi'!$B$1:$AQ$1,0),FALSE)</f>
        <v>0</v>
      </c>
      <c r="I73" s="30">
        <f>VLOOKUP($B73,'[1]Tillförd energi'!$B$2:$AS$506,MATCH(I$3,'[1]Tillförd energi'!$B$1:$AQ$1,0),FALSE)</f>
        <v>0</v>
      </c>
      <c r="J73" s="30">
        <f>VLOOKUP($B73,'[1]Tillförd energi'!$B$2:$AS$506,MATCH(J$3,'[1]Tillförd energi'!$B$1:$AQ$1,0),FALSE)</f>
        <v>0</v>
      </c>
      <c r="K73" s="30">
        <f>VLOOKUP($B73,'[1]Tillförd energi'!$B$2:$AS$506,MATCH(K$3,'[1]Tillförd energi'!$B$1:$AQ$1,0),FALSE)</f>
        <v>0</v>
      </c>
      <c r="L73" s="30">
        <f>VLOOKUP($B73,'[1]Tillförd energi'!$B$2:$AS$506,MATCH(L$3,'[1]Tillförd energi'!$B$1:$AQ$1,0),FALSE)</f>
        <v>17</v>
      </c>
      <c r="M73" s="30">
        <f>VLOOKUP($B73,'[1]Tillförd energi'!$B$2:$AS$506,MATCH(M$3,'[1]Tillförd energi'!$B$1:$AQ$1,0),FALSE)</f>
        <v>5.9</v>
      </c>
      <c r="N73" s="30">
        <f>VLOOKUP($B73,'[1]Tillförd energi'!$B$2:$AS$506,MATCH(N$3,'[1]Tillförd energi'!$B$1:$AQ$1,0),FALSE)</f>
        <v>0</v>
      </c>
      <c r="O73" s="30">
        <f>VLOOKUP($B73,'[1]Tillförd energi'!$B$2:$AS$506,MATCH(O$3,'[1]Tillförd energi'!$B$1:$AQ$1,0),FALSE)</f>
        <v>6</v>
      </c>
      <c r="P73" s="30">
        <f>VLOOKUP($B73,'[1]Tillförd energi'!$B$2:$AS$506,MATCH(P$3,'[1]Tillförd energi'!$B$1:$AQ$1,0),FALSE)</f>
        <v>0</v>
      </c>
      <c r="Q73" s="30">
        <f>VLOOKUP($B73,'[1]Tillförd energi'!$B$2:$AS$506,MATCH(Q$3,'[1]Tillförd energi'!$B$1:$AQ$1,0),FALSE)</f>
        <v>0</v>
      </c>
      <c r="R73" s="30">
        <f>VLOOKUP($B73,'[1]Tillförd energi'!$B$2:$AS$506,MATCH(R$3,'[1]Tillförd energi'!$B$1:$AQ$1,0),FALSE)</f>
        <v>8.6</v>
      </c>
      <c r="S73" s="30">
        <f>VLOOKUP($B73,'[1]Tillförd energi'!$B$2:$AS$506,MATCH(S$3,'[1]Tillförd energi'!$B$1:$AQ$1,0),FALSE)</f>
        <v>0</v>
      </c>
      <c r="T73" s="30">
        <f>VLOOKUP($B73,'[1]Tillförd energi'!$B$2:$AS$506,MATCH(T$3,'[1]Tillförd energi'!$B$1:$AQ$1,0),FALSE)</f>
        <v>0</v>
      </c>
      <c r="U73" s="30">
        <f>VLOOKUP($B73,'[1]Tillförd energi'!$B$2:$AS$506,MATCH(U$3,'[1]Tillförd energi'!$B$1:$AQ$1,0),FALSE)</f>
        <v>0</v>
      </c>
      <c r="V73" s="30">
        <f>VLOOKUP($B73,'[1]Tillförd energi'!$B$2:$AS$506,MATCH(V$3,'[1]Tillförd energi'!$B$1:$AQ$1,0),FALSE)</f>
        <v>0</v>
      </c>
      <c r="W73" s="30">
        <f>VLOOKUP($B73,'[1]Tillförd energi'!$B$2:$AS$506,MATCH(W$3,'[1]Tillförd energi'!$B$1:$AQ$1,0),FALSE)</f>
        <v>0</v>
      </c>
      <c r="X73" s="30">
        <f>VLOOKUP($B73,'[1]Tillförd energi'!$B$2:$AS$506,MATCH(X$3,'[1]Tillförd energi'!$B$1:$AQ$1,0),FALSE)</f>
        <v>0</v>
      </c>
      <c r="Y73" s="30">
        <f>VLOOKUP($B73,'[1]Tillförd energi'!$B$2:$AS$506,MATCH(Y$3,'[1]Tillförd energi'!$B$1:$AQ$1,0),FALSE)</f>
        <v>0</v>
      </c>
      <c r="Z73" s="30">
        <f>VLOOKUP($B73,'[1]Tillförd energi'!$B$2:$AS$506,MATCH(Z$3,'[1]Tillförd energi'!$B$1:$AQ$1,0),FALSE)</f>
        <v>0</v>
      </c>
      <c r="AA73" s="30">
        <f>VLOOKUP($B73,'[1]Tillförd energi'!$B$2:$AS$506,MATCH(AA$3,'[1]Tillförd energi'!$B$1:$AQ$1,0),FALSE)</f>
        <v>0</v>
      </c>
      <c r="AB73" s="30">
        <f>VLOOKUP($B73,'[1]Tillförd energi'!$B$2:$AS$506,MATCH(AB$3,'[1]Tillförd energi'!$B$1:$AQ$1,0),FALSE)</f>
        <v>5.0999999999999996</v>
      </c>
      <c r="AC73" s="30">
        <f>VLOOKUP($B73,'[1]Tillförd energi'!$B$2:$AS$506,MATCH(AC$3,'[1]Tillförd energi'!$B$1:$AQ$1,0),FALSE)</f>
        <v>0</v>
      </c>
      <c r="AD73" s="30">
        <f>VLOOKUP($B73,'[1]Tillförd energi'!$B$2:$AS$506,MATCH(AD$3,'[1]Tillförd energi'!$B$1:$AQ$1,0),FALSE)</f>
        <v>0</v>
      </c>
      <c r="AF73" s="30">
        <f>VLOOKUP($B73,'[1]Tillförd energi'!$B$2:$AS$506,MATCH(AF$3,'[1]Tillförd energi'!$B$1:$AQ$1,0),FALSE)</f>
        <v>0.78</v>
      </c>
      <c r="AH73" s="30">
        <f>IFERROR(VLOOKUP(B73,[1]Miljö!$B$1:$S$476,9,FALSE)/1,0)</f>
        <v>0</v>
      </c>
      <c r="AJ73" s="35">
        <f>IFERROR(VLOOKUP($B73,[1]Miljö!$B$1:$S$500,MATCH("hjälpel exklusive kraftvärme (GWh)",[1]Miljö!$B$1:$V$1,0),FALSE)/1,"")</f>
        <v>0.78</v>
      </c>
      <c r="AK73" s="35">
        <f t="shared" si="4"/>
        <v>0.78</v>
      </c>
      <c r="AL73" s="35">
        <f>VLOOKUP($B73,'[1]Slutlig allokering'!$B$2:$AL$462,MATCH("Hjälpel kraftvärme",'[1]Slutlig allokering'!$B$2:$AL$2,0),FALSE)</f>
        <v>0</v>
      </c>
      <c r="AN73" s="30">
        <f t="shared" si="5"/>
        <v>45.2</v>
      </c>
      <c r="AO73" s="30">
        <f t="shared" si="6"/>
        <v>45.2</v>
      </c>
      <c r="AP73" s="30">
        <f>IF(ISERROR(1/VLOOKUP($B73,[1]Leveranser!$B$1:$S$500,MATCH("såld värme (gwh)",[1]Leveranser!$B$1:$S$1,0),FALSE)),"",VLOOKUP($B73,[1]Leveranser!$B$1:$S$500,MATCH("såld värme (gwh)",[1]Leveranser!$B$1:$S$1,0),FALSE))</f>
        <v>40.314</v>
      </c>
      <c r="AQ73" s="30">
        <f>VLOOKUP($B73,[1]Leveranser!$B$1:$Y$500,MATCH("Totalt såld fjärrvärme till andra fjärrvärmeföretag",[1]Leveranser!$B$1:$AA$1,0),FALSE)</f>
        <v>0</v>
      </c>
      <c r="AR73" s="30">
        <f>IF(ISERROR(1/VLOOKUP($B73,[1]Miljö!$B$1:$S$500,MATCH("Såld mängd produktionsspecifik fjärrvärme (GWh)",[1]Miljö!$B$1:$R$1,0),FALSE)),0,VLOOKUP($B73,[1]Miljö!$B$1:$S$500,MATCH("Såld mängd produktionsspecifik fjärrvärme (GWh)",[1]Miljö!$B$1:$R$1,0),FALSE))</f>
        <v>0</v>
      </c>
      <c r="AS73" s="36">
        <f t="shared" si="7"/>
        <v>0.89190265486725662</v>
      </c>
      <c r="AU73" s="30" t="str">
        <f>VLOOKUP($B73,'[1]Miljövärden urval för publ'!$B$2:$I$486,7,FALSE)</f>
        <v>Ja</v>
      </c>
    </row>
    <row r="74" spans="1:47" ht="15">
      <c r="A74" t="s">
        <v>237</v>
      </c>
      <c r="B74" t="s">
        <v>238</v>
      </c>
      <c r="C74" s="30">
        <f>VLOOKUP($B74,'[1]Tillförd energi'!$B$2:$AS$506,MATCH(C$3,'[1]Tillförd energi'!$B$1:$AQ$1,0),FALSE)</f>
        <v>0</v>
      </c>
      <c r="D74" s="30">
        <f>VLOOKUP($B74,'[1]Tillförd energi'!$B$2:$AS$506,MATCH(D$3,'[1]Tillförd energi'!$B$1:$AQ$1,0),FALSE)</f>
        <v>21.6</v>
      </c>
      <c r="E74" s="30">
        <f>VLOOKUP($B74,'[1]Tillförd energi'!$B$2:$AS$506,MATCH(E$3,'[1]Tillförd energi'!$B$1:$AQ$1,0),FALSE)</f>
        <v>0</v>
      </c>
      <c r="F74" s="30">
        <f>VLOOKUP($B74,'[1]Tillförd energi'!$B$2:$AS$506,MATCH(F$3,'[1]Tillförd energi'!$B$1:$AQ$1,0),FALSE)</f>
        <v>0</v>
      </c>
      <c r="G74" s="30">
        <f>VLOOKUP($B74,'[1]Tillförd energi'!$B$2:$AS$506,MATCH(G$3,'[1]Tillförd energi'!$B$1:$AQ$1,0),FALSE)</f>
        <v>0</v>
      </c>
      <c r="H74" s="30">
        <f>VLOOKUP($B74,'[1]Tillförd energi'!$B$2:$AS$506,MATCH(H$3,'[1]Tillförd energi'!$B$1:$AQ$1,0),FALSE)</f>
        <v>0</v>
      </c>
      <c r="I74" s="30">
        <f>VLOOKUP($B74,'[1]Tillförd energi'!$B$2:$AS$506,MATCH(I$3,'[1]Tillförd energi'!$B$1:$AQ$1,0),FALSE)</f>
        <v>66.900000000000006</v>
      </c>
      <c r="J74" s="30">
        <f>VLOOKUP($B74,'[1]Tillförd energi'!$B$2:$AS$506,MATCH(J$3,'[1]Tillförd energi'!$B$1:$AQ$1,0),FALSE)</f>
        <v>0</v>
      </c>
      <c r="K74" s="30">
        <f>VLOOKUP($B74,'[1]Tillförd energi'!$B$2:$AS$506,MATCH(K$3,'[1]Tillförd energi'!$B$1:$AQ$1,0),FALSE)</f>
        <v>6.4</v>
      </c>
      <c r="L74" s="30">
        <f>VLOOKUP($B74,'[1]Tillförd energi'!$B$2:$AS$506,MATCH(L$3,'[1]Tillförd energi'!$B$1:$AQ$1,0),FALSE)</f>
        <v>0</v>
      </c>
      <c r="M74" s="30">
        <f>VLOOKUP($B74,'[1]Tillförd energi'!$B$2:$AS$506,MATCH(M$3,'[1]Tillförd energi'!$B$1:$AQ$1,0),FALSE)</f>
        <v>50</v>
      </c>
      <c r="N74" s="30">
        <f>VLOOKUP($B74,'[1]Tillförd energi'!$B$2:$AS$506,MATCH(N$3,'[1]Tillförd energi'!$B$1:$AQ$1,0),FALSE)</f>
        <v>0</v>
      </c>
      <c r="O74" s="30">
        <f>VLOOKUP($B74,'[1]Tillförd energi'!$B$2:$AS$506,MATCH(O$3,'[1]Tillförd energi'!$B$1:$AQ$1,0),FALSE)</f>
        <v>0</v>
      </c>
      <c r="P74" s="30">
        <f>VLOOKUP($B74,'[1]Tillförd energi'!$B$2:$AS$506,MATCH(P$3,'[1]Tillförd energi'!$B$1:$AQ$1,0),FALSE)</f>
        <v>0</v>
      </c>
      <c r="Q74" s="30">
        <f>VLOOKUP($B74,'[1]Tillförd energi'!$B$2:$AS$506,MATCH(Q$3,'[1]Tillförd energi'!$B$1:$AQ$1,0),FALSE)</f>
        <v>0</v>
      </c>
      <c r="R74" s="30">
        <f>VLOOKUP($B74,'[1]Tillförd energi'!$B$2:$AS$506,MATCH(R$3,'[1]Tillförd energi'!$B$1:$AQ$1,0),FALSE)</f>
        <v>0</v>
      </c>
      <c r="S74" s="30">
        <f>VLOOKUP($B74,'[1]Tillförd energi'!$B$2:$AS$506,MATCH(S$3,'[1]Tillförd energi'!$B$1:$AQ$1,0),FALSE)</f>
        <v>0</v>
      </c>
      <c r="T74" s="30">
        <f>VLOOKUP($B74,'[1]Tillförd energi'!$B$2:$AS$506,MATCH(T$3,'[1]Tillförd energi'!$B$1:$AQ$1,0),FALSE)</f>
        <v>0</v>
      </c>
      <c r="U74" s="30">
        <f>VLOOKUP($B74,'[1]Tillförd energi'!$B$2:$AS$506,MATCH(U$3,'[1]Tillförd energi'!$B$1:$AQ$1,0),FALSE)</f>
        <v>0</v>
      </c>
      <c r="V74" s="30">
        <f>VLOOKUP($B74,'[1]Tillförd energi'!$B$2:$AS$506,MATCH(V$3,'[1]Tillförd energi'!$B$1:$AQ$1,0),FALSE)</f>
        <v>0.3</v>
      </c>
      <c r="W74" s="30">
        <f>VLOOKUP($B74,'[1]Tillförd energi'!$B$2:$AS$506,MATCH(W$3,'[1]Tillförd energi'!$B$1:$AQ$1,0),FALSE)</f>
        <v>0</v>
      </c>
      <c r="X74" s="30">
        <f>VLOOKUP($B74,'[1]Tillförd energi'!$B$2:$AS$506,MATCH(X$3,'[1]Tillförd energi'!$B$1:$AQ$1,0),FALSE)</f>
        <v>0</v>
      </c>
      <c r="Y74" s="30">
        <f>VLOOKUP($B74,'[1]Tillförd energi'!$B$2:$AS$506,MATCH(Y$3,'[1]Tillförd energi'!$B$1:$AQ$1,0),FALSE)</f>
        <v>0</v>
      </c>
      <c r="Z74" s="30">
        <f>VLOOKUP($B74,'[1]Tillförd energi'!$B$2:$AS$506,MATCH(Z$3,'[1]Tillförd energi'!$B$1:$AQ$1,0),FALSE)</f>
        <v>0</v>
      </c>
      <c r="AA74" s="30">
        <f>VLOOKUP($B74,'[1]Tillförd energi'!$B$2:$AS$506,MATCH(AA$3,'[1]Tillförd energi'!$B$1:$AQ$1,0),FALSE)</f>
        <v>0</v>
      </c>
      <c r="AB74" s="30">
        <f>VLOOKUP($B74,'[1]Tillförd energi'!$B$2:$AS$506,MATCH(AB$3,'[1]Tillförd energi'!$B$1:$AQ$1,0),FALSE)</f>
        <v>0</v>
      </c>
      <c r="AC74" s="30">
        <f>VLOOKUP($B74,'[1]Tillförd energi'!$B$2:$AS$506,MATCH(AC$3,'[1]Tillförd energi'!$B$1:$AQ$1,0),FALSE)</f>
        <v>6.2</v>
      </c>
      <c r="AD74" s="30">
        <f>VLOOKUP($B74,'[1]Tillförd energi'!$B$2:$AS$506,MATCH(AD$3,'[1]Tillförd energi'!$B$1:$AQ$1,0),FALSE)</f>
        <v>0</v>
      </c>
      <c r="AF74" s="30">
        <f>VLOOKUP($B74,'[1]Tillförd energi'!$B$2:$AS$506,MATCH(AF$3,'[1]Tillförd energi'!$B$1:$AQ$1,0),FALSE)</f>
        <v>3.45</v>
      </c>
      <c r="AH74" s="30">
        <f>IFERROR(VLOOKUP(B74,[1]Miljö!$B$1:$S$476,9,FALSE)/1,0)</f>
        <v>0</v>
      </c>
      <c r="AJ74" s="35" t="str">
        <f>IFERROR(VLOOKUP($B74,[1]Miljö!$B$1:$S$500,MATCH("hjälpel exklusive kraftvärme (GWh)",[1]Miljö!$B$1:$V$1,0),FALSE)/1,"")</f>
        <v/>
      </c>
      <c r="AK74" s="35">
        <f t="shared" si="4"/>
        <v>3.4499999999999997</v>
      </c>
      <c r="AL74" s="35">
        <f>VLOOKUP($B74,'[1]Slutlig allokering'!$B$2:$AL$462,MATCH("Hjälpel kraftvärme",'[1]Slutlig allokering'!$B$2:$AL$2,0),FALSE)</f>
        <v>0</v>
      </c>
      <c r="AN74" s="30">
        <f t="shared" si="5"/>
        <v>154.85</v>
      </c>
      <c r="AO74" s="30">
        <f t="shared" si="6"/>
        <v>154.85</v>
      </c>
      <c r="AP74" s="30">
        <f>IF(ISERROR(1/VLOOKUP($B74,[1]Leveranser!$B$1:$S$500,MATCH("såld värme (gwh)",[1]Leveranser!$B$1:$S$1,0),FALSE)),"",VLOOKUP($B74,[1]Leveranser!$B$1:$S$500,MATCH("såld värme (gwh)",[1]Leveranser!$B$1:$S$1,0),FALSE))</f>
        <v>115</v>
      </c>
      <c r="AQ74" s="30">
        <f>VLOOKUP($B74,[1]Leveranser!$B$1:$Y$500,MATCH("Totalt såld fjärrvärme till andra fjärrvärmeföretag",[1]Leveranser!$B$1:$AA$1,0),FALSE)</f>
        <v>0</v>
      </c>
      <c r="AR74" s="30">
        <f>IF(ISERROR(1/VLOOKUP($B74,[1]Miljö!$B$1:$S$500,MATCH("Såld mängd produktionsspecifik fjärrvärme (GWh)",[1]Miljö!$B$1:$R$1,0),FALSE)),0,VLOOKUP($B74,[1]Miljö!$B$1:$S$500,MATCH("Såld mängd produktionsspecifik fjärrvärme (GWh)",[1]Miljö!$B$1:$R$1,0),FALSE))</f>
        <v>0</v>
      </c>
      <c r="AS74" s="36">
        <f t="shared" si="7"/>
        <v>0.74265418146593476</v>
      </c>
      <c r="AU74" s="30" t="str">
        <f>VLOOKUP($B74,'[1]Miljövärden urval för publ'!$B$2:$I$486,7,FALSE)</f>
        <v>Ja</v>
      </c>
    </row>
    <row r="75" spans="1:47" ht="15">
      <c r="A75" t="s">
        <v>125</v>
      </c>
      <c r="B75" t="s">
        <v>126</v>
      </c>
      <c r="C75" s="30">
        <f>VLOOKUP($B75,'[1]Tillförd energi'!$B$2:$AS$506,MATCH(C$3,'[1]Tillförd energi'!$B$1:$AQ$1,0),FALSE)</f>
        <v>0</v>
      </c>
      <c r="D75" s="30">
        <f>VLOOKUP($B75,'[1]Tillförd energi'!$B$2:$AS$506,MATCH(D$3,'[1]Tillförd energi'!$B$1:$AQ$1,0),FALSE)</f>
        <v>5.6000000000000001E-2</v>
      </c>
      <c r="E75" s="30">
        <f>VLOOKUP($B75,'[1]Tillförd energi'!$B$2:$AS$506,MATCH(E$3,'[1]Tillförd energi'!$B$1:$AQ$1,0),FALSE)</f>
        <v>0</v>
      </c>
      <c r="F75" s="30">
        <f>VLOOKUP($B75,'[1]Tillförd energi'!$B$2:$AS$506,MATCH(F$3,'[1]Tillförd energi'!$B$1:$AQ$1,0),FALSE)</f>
        <v>0</v>
      </c>
      <c r="G75" s="30">
        <f>VLOOKUP($B75,'[1]Tillförd energi'!$B$2:$AS$506,MATCH(G$3,'[1]Tillförd energi'!$B$1:$AQ$1,0),FALSE)</f>
        <v>0</v>
      </c>
      <c r="H75" s="30">
        <f>VLOOKUP($B75,'[1]Tillförd energi'!$B$2:$AS$506,MATCH(H$3,'[1]Tillförd energi'!$B$1:$AQ$1,0),FALSE)</f>
        <v>0</v>
      </c>
      <c r="I75" s="30">
        <f>VLOOKUP($B75,'[1]Tillförd energi'!$B$2:$AS$506,MATCH(I$3,'[1]Tillförd energi'!$B$1:$AQ$1,0),FALSE)</f>
        <v>0</v>
      </c>
      <c r="J75" s="30">
        <f>VLOOKUP($B75,'[1]Tillförd energi'!$B$2:$AS$506,MATCH(J$3,'[1]Tillförd energi'!$B$1:$AQ$1,0),FALSE)</f>
        <v>0</v>
      </c>
      <c r="K75" s="30">
        <f>VLOOKUP($B75,'[1]Tillförd energi'!$B$2:$AS$506,MATCH(K$3,'[1]Tillförd energi'!$B$1:$AQ$1,0),FALSE)</f>
        <v>0</v>
      </c>
      <c r="L75" s="30">
        <f>VLOOKUP($B75,'[1]Tillförd energi'!$B$2:$AS$506,MATCH(L$3,'[1]Tillförd energi'!$B$1:$AQ$1,0),FALSE)</f>
        <v>0</v>
      </c>
      <c r="M75" s="30">
        <f>VLOOKUP($B75,'[1]Tillförd energi'!$B$2:$AS$506,MATCH(M$3,'[1]Tillförd energi'!$B$1:$AQ$1,0),FALSE)</f>
        <v>0</v>
      </c>
      <c r="N75" s="30">
        <f>VLOOKUP($B75,'[1]Tillförd energi'!$B$2:$AS$506,MATCH(N$3,'[1]Tillförd energi'!$B$1:$AQ$1,0),FALSE)</f>
        <v>0</v>
      </c>
      <c r="O75" s="30">
        <f>VLOOKUP($B75,'[1]Tillförd energi'!$B$2:$AS$506,MATCH(O$3,'[1]Tillförd energi'!$B$1:$AQ$1,0),FALSE)</f>
        <v>5.593</v>
      </c>
      <c r="P75" s="30">
        <f>VLOOKUP($B75,'[1]Tillförd energi'!$B$2:$AS$506,MATCH(P$3,'[1]Tillförd energi'!$B$1:$AQ$1,0),FALSE)</f>
        <v>0</v>
      </c>
      <c r="Q75" s="30">
        <f>VLOOKUP($B75,'[1]Tillförd energi'!$B$2:$AS$506,MATCH(Q$3,'[1]Tillförd energi'!$B$1:$AQ$1,0),FALSE)</f>
        <v>0</v>
      </c>
      <c r="R75" s="30">
        <f>VLOOKUP($B75,'[1]Tillförd energi'!$B$2:$AS$506,MATCH(R$3,'[1]Tillförd energi'!$B$1:$AQ$1,0),FALSE)</f>
        <v>0</v>
      </c>
      <c r="S75" s="30">
        <f>VLOOKUP($B75,'[1]Tillförd energi'!$B$2:$AS$506,MATCH(S$3,'[1]Tillförd energi'!$B$1:$AQ$1,0),FALSE)</f>
        <v>0</v>
      </c>
      <c r="T75" s="30">
        <f>VLOOKUP($B75,'[1]Tillförd energi'!$B$2:$AS$506,MATCH(T$3,'[1]Tillförd energi'!$B$1:$AQ$1,0),FALSE)</f>
        <v>0</v>
      </c>
      <c r="U75" s="30">
        <f>VLOOKUP($B75,'[1]Tillförd energi'!$B$2:$AS$506,MATCH(U$3,'[1]Tillförd energi'!$B$1:$AQ$1,0),FALSE)</f>
        <v>0</v>
      </c>
      <c r="V75" s="30">
        <f>VLOOKUP($B75,'[1]Tillförd energi'!$B$2:$AS$506,MATCH(V$3,'[1]Tillförd energi'!$B$1:$AQ$1,0),FALSE)</f>
        <v>1.276</v>
      </c>
      <c r="W75" s="30">
        <f>VLOOKUP($B75,'[1]Tillförd energi'!$B$2:$AS$506,MATCH(W$3,'[1]Tillförd energi'!$B$1:$AQ$1,0),FALSE)</f>
        <v>0</v>
      </c>
      <c r="X75" s="30">
        <f>VLOOKUP($B75,'[1]Tillförd energi'!$B$2:$AS$506,MATCH(X$3,'[1]Tillförd energi'!$B$1:$AQ$1,0),FALSE)</f>
        <v>0</v>
      </c>
      <c r="Y75" s="30">
        <f>VLOOKUP($B75,'[1]Tillförd energi'!$B$2:$AS$506,MATCH(Y$3,'[1]Tillförd energi'!$B$1:$AQ$1,0),FALSE)</f>
        <v>0</v>
      </c>
      <c r="Z75" s="30">
        <f>VLOOKUP($B75,'[1]Tillförd energi'!$B$2:$AS$506,MATCH(Z$3,'[1]Tillförd energi'!$B$1:$AQ$1,0),FALSE)</f>
        <v>0</v>
      </c>
      <c r="AA75" s="30">
        <f>VLOOKUP($B75,'[1]Tillförd energi'!$B$2:$AS$506,MATCH(AA$3,'[1]Tillförd energi'!$B$1:$AQ$1,0),FALSE)</f>
        <v>0</v>
      </c>
      <c r="AB75" s="30">
        <f>VLOOKUP($B75,'[1]Tillförd energi'!$B$2:$AS$506,MATCH(AB$3,'[1]Tillförd energi'!$B$1:$AQ$1,0),FALSE)</f>
        <v>0</v>
      </c>
      <c r="AC75" s="30">
        <f>VLOOKUP($B75,'[1]Tillförd energi'!$B$2:$AS$506,MATCH(AC$3,'[1]Tillförd energi'!$B$1:$AQ$1,0),FALSE)</f>
        <v>0</v>
      </c>
      <c r="AD75" s="30">
        <f>VLOOKUP($B75,'[1]Tillförd energi'!$B$2:$AS$506,MATCH(AD$3,'[1]Tillförd energi'!$B$1:$AQ$1,0),FALSE)</f>
        <v>0</v>
      </c>
      <c r="AF75" s="30">
        <f>VLOOKUP($B75,'[1]Tillförd energi'!$B$2:$AS$506,MATCH(AF$3,'[1]Tillförd energi'!$B$1:$AQ$1,0),FALSE)</f>
        <v>0.13300000000000001</v>
      </c>
      <c r="AH75" s="30">
        <f>IFERROR(VLOOKUP(B75,[1]Miljö!$B$1:$S$476,9,FALSE)/1,0)</f>
        <v>0</v>
      </c>
      <c r="AJ75" s="35">
        <f>IFERROR(VLOOKUP($B75,[1]Miljö!$B$1:$S$500,MATCH("hjälpel exklusive kraftvärme (GWh)",[1]Miljö!$B$1:$V$1,0),FALSE)/1,"")</f>
        <v>0.13300000000000001</v>
      </c>
      <c r="AK75" s="35">
        <f t="shared" si="4"/>
        <v>0.13300000000000001</v>
      </c>
      <c r="AL75" s="35">
        <f>VLOOKUP($B75,'[1]Slutlig allokering'!$B$2:$AL$462,MATCH("Hjälpel kraftvärme",'[1]Slutlig allokering'!$B$2:$AL$2,0),FALSE)</f>
        <v>0</v>
      </c>
      <c r="AN75" s="30">
        <f t="shared" si="5"/>
        <v>7.0579999999999998</v>
      </c>
      <c r="AO75" s="30">
        <f t="shared" si="6"/>
        <v>7.0579999999999998</v>
      </c>
      <c r="AP75" s="30">
        <f>IF(ISERROR(1/VLOOKUP($B75,[1]Leveranser!$B$1:$S$500,MATCH("såld värme (gwh)",[1]Leveranser!$B$1:$S$1,0),FALSE)),"",VLOOKUP($B75,[1]Leveranser!$B$1:$S$500,MATCH("såld värme (gwh)",[1]Leveranser!$B$1:$S$1,0),FALSE))</f>
        <v>4.5389999999999997</v>
      </c>
      <c r="AQ75" s="30">
        <f>VLOOKUP($B75,[1]Leveranser!$B$1:$Y$500,MATCH("Totalt såld fjärrvärme till andra fjärrvärmeföretag",[1]Leveranser!$B$1:$AA$1,0),FALSE)</f>
        <v>0</v>
      </c>
      <c r="AR75" s="30">
        <f>IF(ISERROR(1/VLOOKUP($B75,[1]Miljö!$B$1:$S$500,MATCH("Såld mängd produktionsspecifik fjärrvärme (GWh)",[1]Miljö!$B$1:$R$1,0),FALSE)),0,VLOOKUP($B75,[1]Miljö!$B$1:$S$500,MATCH("Såld mängd produktionsspecifik fjärrvärme (GWh)",[1]Miljö!$B$1:$R$1,0),FALSE))</f>
        <v>0</v>
      </c>
      <c r="AS75" s="36">
        <f t="shared" si="7"/>
        <v>0.64310002833663926</v>
      </c>
      <c r="AU75" s="30" t="str">
        <f>VLOOKUP($B75,'[1]Miljövärden urval för publ'!$B$2:$I$486,7,FALSE)</f>
        <v>Ja</v>
      </c>
    </row>
    <row r="76" spans="1:47" ht="15">
      <c r="A76" t="s">
        <v>431</v>
      </c>
      <c r="B76" t="s">
        <v>433</v>
      </c>
      <c r="C76" s="30">
        <f>VLOOKUP($B76,'[1]Tillförd energi'!$B$2:$AS$506,MATCH(C$3,'[1]Tillförd energi'!$B$1:$AQ$1,0),FALSE)</f>
        <v>0</v>
      </c>
      <c r="D76" s="30">
        <f>VLOOKUP($B76,'[1]Tillförd energi'!$B$2:$AS$506,MATCH(D$3,'[1]Tillförd energi'!$B$1:$AQ$1,0),FALSE)</f>
        <v>2</v>
      </c>
      <c r="E76" s="30">
        <f>VLOOKUP($B76,'[1]Tillförd energi'!$B$2:$AS$506,MATCH(E$3,'[1]Tillförd energi'!$B$1:$AQ$1,0),FALSE)</f>
        <v>0</v>
      </c>
      <c r="F76" s="30">
        <f>VLOOKUP($B76,'[1]Tillförd energi'!$B$2:$AS$506,MATCH(F$3,'[1]Tillförd energi'!$B$1:$AQ$1,0),FALSE)</f>
        <v>0</v>
      </c>
      <c r="G76" s="30">
        <f>VLOOKUP($B76,'[1]Tillförd energi'!$B$2:$AS$506,MATCH(G$3,'[1]Tillförd energi'!$B$1:$AQ$1,0),FALSE)</f>
        <v>0</v>
      </c>
      <c r="H76" s="30">
        <f>VLOOKUP($B76,'[1]Tillförd energi'!$B$2:$AS$506,MATCH(H$3,'[1]Tillförd energi'!$B$1:$AQ$1,0),FALSE)</f>
        <v>0</v>
      </c>
      <c r="I76" s="30">
        <f>VLOOKUP($B76,'[1]Tillförd energi'!$B$2:$AS$506,MATCH(I$3,'[1]Tillförd energi'!$B$1:$AQ$1,0),FALSE)</f>
        <v>0</v>
      </c>
      <c r="J76" s="30">
        <f>VLOOKUP($B76,'[1]Tillförd energi'!$B$2:$AS$506,MATCH(J$3,'[1]Tillförd energi'!$B$1:$AQ$1,0),FALSE)</f>
        <v>0</v>
      </c>
      <c r="K76" s="30">
        <f>VLOOKUP($B76,'[1]Tillförd energi'!$B$2:$AS$506,MATCH(K$3,'[1]Tillförd energi'!$B$1:$AQ$1,0),FALSE)</f>
        <v>0</v>
      </c>
      <c r="L76" s="30">
        <f>VLOOKUP($B76,'[1]Tillförd energi'!$B$2:$AS$506,MATCH(L$3,'[1]Tillförd energi'!$B$1:$AQ$1,0),FALSE)</f>
        <v>16</v>
      </c>
      <c r="M76" s="30">
        <f>VLOOKUP($B76,'[1]Tillförd energi'!$B$2:$AS$506,MATCH(M$3,'[1]Tillförd energi'!$B$1:$AQ$1,0),FALSE)</f>
        <v>0</v>
      </c>
      <c r="N76" s="30">
        <f>VLOOKUP($B76,'[1]Tillförd energi'!$B$2:$AS$506,MATCH(N$3,'[1]Tillförd energi'!$B$1:$AQ$1,0),FALSE)</f>
        <v>11</v>
      </c>
      <c r="O76" s="30">
        <f>VLOOKUP($B76,'[1]Tillförd energi'!$B$2:$AS$506,MATCH(O$3,'[1]Tillförd energi'!$B$1:$AQ$1,0),FALSE)</f>
        <v>20</v>
      </c>
      <c r="P76" s="30">
        <f>VLOOKUP($B76,'[1]Tillförd energi'!$B$2:$AS$506,MATCH(P$3,'[1]Tillförd energi'!$B$1:$AQ$1,0),FALSE)</f>
        <v>0</v>
      </c>
      <c r="Q76" s="30">
        <f>VLOOKUP($B76,'[1]Tillförd energi'!$B$2:$AS$506,MATCH(Q$3,'[1]Tillförd energi'!$B$1:$AQ$1,0),FALSE)</f>
        <v>0</v>
      </c>
      <c r="R76" s="30">
        <f>VLOOKUP($B76,'[1]Tillförd energi'!$B$2:$AS$506,MATCH(R$3,'[1]Tillförd energi'!$B$1:$AQ$1,0),FALSE)</f>
        <v>0</v>
      </c>
      <c r="S76" s="30">
        <f>VLOOKUP($B76,'[1]Tillförd energi'!$B$2:$AS$506,MATCH(S$3,'[1]Tillförd energi'!$B$1:$AQ$1,0),FALSE)</f>
        <v>0</v>
      </c>
      <c r="T76" s="30">
        <f>VLOOKUP($B76,'[1]Tillförd energi'!$B$2:$AS$506,MATCH(T$3,'[1]Tillförd energi'!$B$1:$AQ$1,0),FALSE)</f>
        <v>0</v>
      </c>
      <c r="U76" s="30">
        <f>VLOOKUP($B76,'[1]Tillförd energi'!$B$2:$AS$506,MATCH(U$3,'[1]Tillförd energi'!$B$1:$AQ$1,0),FALSE)</f>
        <v>0</v>
      </c>
      <c r="V76" s="30">
        <f>VLOOKUP($B76,'[1]Tillförd energi'!$B$2:$AS$506,MATCH(V$3,'[1]Tillförd energi'!$B$1:$AQ$1,0),FALSE)</f>
        <v>0</v>
      </c>
      <c r="W76" s="30">
        <f>VLOOKUP($B76,'[1]Tillförd energi'!$B$2:$AS$506,MATCH(W$3,'[1]Tillförd energi'!$B$1:$AQ$1,0),FALSE)</f>
        <v>0</v>
      </c>
      <c r="X76" s="30">
        <f>VLOOKUP($B76,'[1]Tillförd energi'!$B$2:$AS$506,MATCH(X$3,'[1]Tillförd energi'!$B$1:$AQ$1,0),FALSE)</f>
        <v>0</v>
      </c>
      <c r="Y76" s="30">
        <f>VLOOKUP($B76,'[1]Tillförd energi'!$B$2:$AS$506,MATCH(Y$3,'[1]Tillförd energi'!$B$1:$AQ$1,0),FALSE)</f>
        <v>0</v>
      </c>
      <c r="Z76" s="30">
        <f>VLOOKUP($B76,'[1]Tillförd energi'!$B$2:$AS$506,MATCH(Z$3,'[1]Tillförd energi'!$B$1:$AQ$1,0),FALSE)</f>
        <v>0</v>
      </c>
      <c r="AA76" s="30">
        <f>VLOOKUP($B76,'[1]Tillförd energi'!$B$2:$AS$506,MATCH(AA$3,'[1]Tillförd energi'!$B$1:$AQ$1,0),FALSE)</f>
        <v>0</v>
      </c>
      <c r="AB76" s="30">
        <f>VLOOKUP($B76,'[1]Tillförd energi'!$B$2:$AS$506,MATCH(AB$3,'[1]Tillförd energi'!$B$1:$AQ$1,0),FALSE)</f>
        <v>9.6</v>
      </c>
      <c r="AC76" s="30">
        <f>VLOOKUP($B76,'[1]Tillförd energi'!$B$2:$AS$506,MATCH(AC$3,'[1]Tillförd energi'!$B$1:$AQ$1,0),FALSE)</f>
        <v>0</v>
      </c>
      <c r="AD76" s="30">
        <f>VLOOKUP($B76,'[1]Tillförd energi'!$B$2:$AS$506,MATCH(AD$3,'[1]Tillförd energi'!$B$1:$AQ$1,0),FALSE)</f>
        <v>0</v>
      </c>
      <c r="AF76" s="30">
        <f>VLOOKUP($B76,'[1]Tillförd energi'!$B$2:$AS$506,MATCH(AF$3,'[1]Tillförd energi'!$B$1:$AQ$1,0),FALSE)</f>
        <v>1</v>
      </c>
      <c r="AH76" s="30">
        <f>IFERROR(VLOOKUP(B76,[1]Miljö!$B$1:$S$476,9,FALSE)/1,0)</f>
        <v>0</v>
      </c>
      <c r="AJ76" s="35">
        <f>IFERROR(VLOOKUP($B76,[1]Miljö!$B$1:$S$500,MATCH("hjälpel exklusive kraftvärme (GWh)",[1]Miljö!$B$1:$V$1,0),FALSE)/1,"")</f>
        <v>1</v>
      </c>
      <c r="AK76" s="35">
        <f t="shared" si="4"/>
        <v>1</v>
      </c>
      <c r="AL76" s="35">
        <f>VLOOKUP($B76,'[1]Slutlig allokering'!$B$2:$AL$462,MATCH("Hjälpel kraftvärme",'[1]Slutlig allokering'!$B$2:$AL$2,0),FALSE)</f>
        <v>0</v>
      </c>
      <c r="AN76" s="30">
        <f t="shared" si="5"/>
        <v>59.6</v>
      </c>
      <c r="AO76" s="30">
        <f t="shared" si="6"/>
        <v>59.6</v>
      </c>
      <c r="AP76" s="30">
        <f>IF(ISERROR(1/VLOOKUP($B76,[1]Leveranser!$B$1:$S$500,MATCH("såld värme (gwh)",[1]Leveranser!$B$1:$S$1,0),FALSE)),"",VLOOKUP($B76,[1]Leveranser!$B$1:$S$500,MATCH("såld värme (gwh)",[1]Leveranser!$B$1:$S$1,0),FALSE))</f>
        <v>48.5</v>
      </c>
      <c r="AQ76" s="30">
        <f>VLOOKUP($B76,[1]Leveranser!$B$1:$Y$500,MATCH("Totalt såld fjärrvärme till andra fjärrvärmeföretag",[1]Leveranser!$B$1:$AA$1,0),FALSE)</f>
        <v>0</v>
      </c>
      <c r="AR76" s="30">
        <f>IF(ISERROR(1/VLOOKUP($B76,[1]Miljö!$B$1:$S$500,MATCH("Såld mängd produktionsspecifik fjärrvärme (GWh)",[1]Miljö!$B$1:$R$1,0),FALSE)),0,VLOOKUP($B76,[1]Miljö!$B$1:$S$500,MATCH("Såld mängd produktionsspecifik fjärrvärme (GWh)",[1]Miljö!$B$1:$R$1,0),FALSE))</f>
        <v>0</v>
      </c>
      <c r="AS76" s="36">
        <f t="shared" si="7"/>
        <v>0.81375838926174493</v>
      </c>
      <c r="AU76" s="30" t="str">
        <f>VLOOKUP($B76,'[1]Miljövärden urval för publ'!$B$2:$I$486,7,FALSE)</f>
        <v>Ja</v>
      </c>
    </row>
    <row r="77" spans="1:47" ht="15">
      <c r="A77" t="s">
        <v>138</v>
      </c>
      <c r="B77" t="s">
        <v>148</v>
      </c>
      <c r="C77" s="30">
        <f>VLOOKUP($B77,'[1]Tillförd energi'!$B$2:$AS$506,MATCH(C$3,'[1]Tillförd energi'!$B$1:$AQ$1,0),FALSE)</f>
        <v>0</v>
      </c>
      <c r="D77" s="30">
        <f>VLOOKUP($B77,'[1]Tillförd energi'!$B$2:$AS$506,MATCH(D$3,'[1]Tillförd energi'!$B$1:$AQ$1,0),FALSE)</f>
        <v>5.8000000000000003E-2</v>
      </c>
      <c r="E77" s="30">
        <f>VLOOKUP($B77,'[1]Tillförd energi'!$B$2:$AS$506,MATCH(E$3,'[1]Tillförd energi'!$B$1:$AQ$1,0),FALSE)</f>
        <v>0</v>
      </c>
      <c r="F77" s="30">
        <f>VLOOKUP($B77,'[1]Tillförd energi'!$B$2:$AS$506,MATCH(F$3,'[1]Tillförd energi'!$B$1:$AQ$1,0),FALSE)</f>
        <v>0</v>
      </c>
      <c r="G77" s="30">
        <f>VLOOKUP($B77,'[1]Tillförd energi'!$B$2:$AS$506,MATCH(G$3,'[1]Tillförd energi'!$B$1:$AQ$1,0),FALSE)</f>
        <v>0</v>
      </c>
      <c r="H77" s="30">
        <f>VLOOKUP($B77,'[1]Tillförd energi'!$B$2:$AS$506,MATCH(H$3,'[1]Tillförd energi'!$B$1:$AQ$1,0),FALSE)</f>
        <v>0</v>
      </c>
      <c r="I77" s="30">
        <f>VLOOKUP($B77,'[1]Tillförd energi'!$B$2:$AS$506,MATCH(I$3,'[1]Tillförd energi'!$B$1:$AQ$1,0),FALSE)</f>
        <v>0</v>
      </c>
      <c r="J77" s="30">
        <f>VLOOKUP($B77,'[1]Tillförd energi'!$B$2:$AS$506,MATCH(J$3,'[1]Tillförd energi'!$B$1:$AQ$1,0),FALSE)</f>
        <v>0</v>
      </c>
      <c r="K77" s="30">
        <f>VLOOKUP($B77,'[1]Tillförd energi'!$B$2:$AS$506,MATCH(K$3,'[1]Tillförd energi'!$B$1:$AQ$1,0),FALSE)</f>
        <v>0</v>
      </c>
      <c r="L77" s="30">
        <f>VLOOKUP($B77,'[1]Tillförd energi'!$B$2:$AS$506,MATCH(L$3,'[1]Tillförd energi'!$B$1:$AQ$1,0),FALSE)</f>
        <v>0</v>
      </c>
      <c r="M77" s="30">
        <f>VLOOKUP($B77,'[1]Tillförd energi'!$B$2:$AS$506,MATCH(M$3,'[1]Tillförd energi'!$B$1:$AQ$1,0),FALSE)</f>
        <v>0</v>
      </c>
      <c r="N77" s="30">
        <f>VLOOKUP($B77,'[1]Tillförd energi'!$B$2:$AS$506,MATCH(N$3,'[1]Tillförd energi'!$B$1:$AQ$1,0),FALSE)</f>
        <v>0</v>
      </c>
      <c r="O77" s="30">
        <f>VLOOKUP($B77,'[1]Tillförd energi'!$B$2:$AS$506,MATCH(O$3,'[1]Tillförd energi'!$B$1:$AQ$1,0),FALSE)</f>
        <v>0</v>
      </c>
      <c r="P77" s="30">
        <f>VLOOKUP($B77,'[1]Tillförd energi'!$B$2:$AS$506,MATCH(P$3,'[1]Tillförd energi'!$B$1:$AQ$1,0),FALSE)</f>
        <v>0</v>
      </c>
      <c r="Q77" s="30">
        <f>VLOOKUP($B77,'[1]Tillförd energi'!$B$2:$AS$506,MATCH(Q$3,'[1]Tillförd energi'!$B$1:$AQ$1,0),FALSE)</f>
        <v>0</v>
      </c>
      <c r="R77" s="30">
        <f>VLOOKUP($B77,'[1]Tillförd energi'!$B$2:$AS$506,MATCH(R$3,'[1]Tillförd energi'!$B$1:$AQ$1,0),FALSE)</f>
        <v>2.036</v>
      </c>
      <c r="S77" s="30">
        <f>VLOOKUP($B77,'[1]Tillförd energi'!$B$2:$AS$506,MATCH(S$3,'[1]Tillförd energi'!$B$1:$AQ$1,0),FALSE)</f>
        <v>0</v>
      </c>
      <c r="T77" s="30">
        <f>VLOOKUP($B77,'[1]Tillförd energi'!$B$2:$AS$506,MATCH(T$3,'[1]Tillförd energi'!$B$1:$AQ$1,0),FALSE)</f>
        <v>0</v>
      </c>
      <c r="U77" s="30">
        <f>VLOOKUP($B77,'[1]Tillförd energi'!$B$2:$AS$506,MATCH(U$3,'[1]Tillförd energi'!$B$1:$AQ$1,0),FALSE)</f>
        <v>0</v>
      </c>
      <c r="V77" s="30">
        <f>VLOOKUP($B77,'[1]Tillförd energi'!$B$2:$AS$506,MATCH(V$3,'[1]Tillförd energi'!$B$1:$AQ$1,0),FALSE)</f>
        <v>0</v>
      </c>
      <c r="W77" s="30">
        <f>VLOOKUP($B77,'[1]Tillförd energi'!$B$2:$AS$506,MATCH(W$3,'[1]Tillförd energi'!$B$1:$AQ$1,0),FALSE)</f>
        <v>0</v>
      </c>
      <c r="X77" s="30">
        <f>VLOOKUP($B77,'[1]Tillförd energi'!$B$2:$AS$506,MATCH(X$3,'[1]Tillförd energi'!$B$1:$AQ$1,0),FALSE)</f>
        <v>0</v>
      </c>
      <c r="Y77" s="30">
        <f>VLOOKUP($B77,'[1]Tillförd energi'!$B$2:$AS$506,MATCH(Y$3,'[1]Tillförd energi'!$B$1:$AQ$1,0),FALSE)</f>
        <v>0</v>
      </c>
      <c r="Z77" s="30">
        <f>VLOOKUP($B77,'[1]Tillförd energi'!$B$2:$AS$506,MATCH(Z$3,'[1]Tillförd energi'!$B$1:$AQ$1,0),FALSE)</f>
        <v>0</v>
      </c>
      <c r="AA77" s="30">
        <f>VLOOKUP($B77,'[1]Tillförd energi'!$B$2:$AS$506,MATCH(AA$3,'[1]Tillförd energi'!$B$1:$AQ$1,0),FALSE)</f>
        <v>0</v>
      </c>
      <c r="AB77" s="30">
        <f>VLOOKUP($B77,'[1]Tillförd energi'!$B$2:$AS$506,MATCH(AB$3,'[1]Tillförd energi'!$B$1:$AQ$1,0),FALSE)</f>
        <v>0</v>
      </c>
      <c r="AC77" s="30">
        <f>VLOOKUP($B77,'[1]Tillförd energi'!$B$2:$AS$506,MATCH(AC$3,'[1]Tillförd energi'!$B$1:$AQ$1,0),FALSE)</f>
        <v>0</v>
      </c>
      <c r="AD77" s="30">
        <f>VLOOKUP($B77,'[1]Tillförd energi'!$B$2:$AS$506,MATCH(AD$3,'[1]Tillförd energi'!$B$1:$AQ$1,0),FALSE)</f>
        <v>0</v>
      </c>
      <c r="AF77" s="30">
        <f>VLOOKUP($B77,'[1]Tillförd energi'!$B$2:$AS$506,MATCH(AF$3,'[1]Tillförd energi'!$B$1:$AQ$1,0),FALSE)</f>
        <v>0.04</v>
      </c>
      <c r="AH77" s="30">
        <f>IFERROR(VLOOKUP(B77,[1]Miljö!$B$1:$S$476,9,FALSE)/1,0)</f>
        <v>0</v>
      </c>
      <c r="AJ77" s="35">
        <f>IFERROR(VLOOKUP($B77,[1]Miljö!$B$1:$S$500,MATCH("hjälpel exklusive kraftvärme (GWh)",[1]Miljö!$B$1:$V$1,0),FALSE)/1,"")</f>
        <v>0.04</v>
      </c>
      <c r="AK77" s="35">
        <f t="shared" si="4"/>
        <v>0.04</v>
      </c>
      <c r="AL77" s="35">
        <f>VLOOKUP($B77,'[1]Slutlig allokering'!$B$2:$AL$462,MATCH("Hjälpel kraftvärme",'[1]Slutlig allokering'!$B$2:$AL$2,0),FALSE)</f>
        <v>0</v>
      </c>
      <c r="AN77" s="30">
        <f t="shared" si="5"/>
        <v>2.1339999999999999</v>
      </c>
      <c r="AO77" s="30">
        <f t="shared" si="6"/>
        <v>2.1339999999999999</v>
      </c>
      <c r="AP77" s="30">
        <f>IF(ISERROR(1/VLOOKUP($B77,[1]Leveranser!$B$1:$S$500,MATCH("såld värme (gwh)",[1]Leveranser!$B$1:$S$1,0),FALSE)),"",VLOOKUP($B77,[1]Leveranser!$B$1:$S$500,MATCH("såld värme (gwh)",[1]Leveranser!$B$1:$S$1,0),FALSE))</f>
        <v>1.58</v>
      </c>
      <c r="AQ77" s="30">
        <f>VLOOKUP($B77,[1]Leveranser!$B$1:$Y$500,MATCH("Totalt såld fjärrvärme till andra fjärrvärmeföretag",[1]Leveranser!$B$1:$AA$1,0),FALSE)</f>
        <v>0</v>
      </c>
      <c r="AR77" s="30">
        <f>IF(ISERROR(1/VLOOKUP($B77,[1]Miljö!$B$1:$S$500,MATCH("Såld mängd produktionsspecifik fjärrvärme (GWh)",[1]Miljö!$B$1:$R$1,0),FALSE)),0,VLOOKUP($B77,[1]Miljö!$B$1:$S$500,MATCH("Såld mängd produktionsspecifik fjärrvärme (GWh)",[1]Miljö!$B$1:$R$1,0),FALSE))</f>
        <v>0</v>
      </c>
      <c r="AS77" s="36">
        <f t="shared" si="7"/>
        <v>0.74039362699156519</v>
      </c>
      <c r="AU77" s="30" t="str">
        <f>VLOOKUP($B77,'[1]Miljövärden urval för publ'!$B$2:$I$486,7,FALSE)</f>
        <v>Ja</v>
      </c>
    </row>
    <row r="78" spans="1:47" ht="15">
      <c r="A78" t="s">
        <v>224</v>
      </c>
      <c r="B78" t="s">
        <v>226</v>
      </c>
      <c r="C78" s="30">
        <f>VLOOKUP($B78,'[1]Tillförd energi'!$B$2:$AS$506,MATCH(C$3,'[1]Tillförd energi'!$B$1:$AQ$1,0),FALSE)</f>
        <v>0</v>
      </c>
      <c r="D78" s="30">
        <f>VLOOKUP($B78,'[1]Tillförd energi'!$B$2:$AS$506,MATCH(D$3,'[1]Tillförd energi'!$B$1:$AQ$1,0),FALSE)</f>
        <v>0</v>
      </c>
      <c r="E78" s="30">
        <f>VLOOKUP($B78,'[1]Tillförd energi'!$B$2:$AS$506,MATCH(E$3,'[1]Tillförd energi'!$B$1:$AQ$1,0),FALSE)</f>
        <v>0</v>
      </c>
      <c r="F78" s="30">
        <f>VLOOKUP($B78,'[1]Tillförd energi'!$B$2:$AS$506,MATCH(F$3,'[1]Tillförd energi'!$B$1:$AQ$1,0),FALSE)</f>
        <v>0</v>
      </c>
      <c r="G78" s="30">
        <f>VLOOKUP($B78,'[1]Tillförd energi'!$B$2:$AS$506,MATCH(G$3,'[1]Tillförd energi'!$B$1:$AQ$1,0),FALSE)</f>
        <v>0</v>
      </c>
      <c r="H78" s="30">
        <f>VLOOKUP($B78,'[1]Tillförd energi'!$B$2:$AS$506,MATCH(H$3,'[1]Tillförd energi'!$B$1:$AQ$1,0),FALSE)</f>
        <v>0</v>
      </c>
      <c r="I78" s="30">
        <f>VLOOKUP($B78,'[1]Tillförd energi'!$B$2:$AS$506,MATCH(I$3,'[1]Tillförd energi'!$B$1:$AQ$1,0),FALSE)</f>
        <v>0</v>
      </c>
      <c r="J78" s="30">
        <f>VLOOKUP($B78,'[1]Tillförd energi'!$B$2:$AS$506,MATCH(J$3,'[1]Tillförd energi'!$B$1:$AQ$1,0),FALSE)</f>
        <v>0</v>
      </c>
      <c r="K78" s="30">
        <f>VLOOKUP($B78,'[1]Tillförd energi'!$B$2:$AS$506,MATCH(K$3,'[1]Tillförd energi'!$B$1:$AQ$1,0),FALSE)</f>
        <v>0</v>
      </c>
      <c r="L78" s="30">
        <f>VLOOKUP($B78,'[1]Tillförd energi'!$B$2:$AS$506,MATCH(L$3,'[1]Tillförd energi'!$B$1:$AQ$1,0),FALSE)</f>
        <v>0</v>
      </c>
      <c r="M78" s="30">
        <f>VLOOKUP($B78,'[1]Tillförd energi'!$B$2:$AS$506,MATCH(M$3,'[1]Tillförd energi'!$B$1:$AQ$1,0),FALSE)</f>
        <v>0</v>
      </c>
      <c r="N78" s="30">
        <f>VLOOKUP($B78,'[1]Tillförd energi'!$B$2:$AS$506,MATCH(N$3,'[1]Tillförd energi'!$B$1:$AQ$1,0),FALSE)</f>
        <v>0</v>
      </c>
      <c r="O78" s="30">
        <f>VLOOKUP($B78,'[1]Tillförd energi'!$B$2:$AS$506,MATCH(O$3,'[1]Tillförd energi'!$B$1:$AQ$1,0),FALSE)</f>
        <v>0</v>
      </c>
      <c r="P78" s="30">
        <f>VLOOKUP($B78,'[1]Tillförd energi'!$B$2:$AS$506,MATCH(P$3,'[1]Tillförd energi'!$B$1:$AQ$1,0),FALSE)</f>
        <v>0</v>
      </c>
      <c r="Q78" s="30">
        <f>VLOOKUP($B78,'[1]Tillförd energi'!$B$2:$AS$506,MATCH(Q$3,'[1]Tillförd energi'!$B$1:$AQ$1,0),FALSE)</f>
        <v>0</v>
      </c>
      <c r="R78" s="30">
        <f>VLOOKUP($B78,'[1]Tillförd energi'!$B$2:$AS$506,MATCH(R$3,'[1]Tillförd energi'!$B$1:$AQ$1,0),FALSE)</f>
        <v>13.673999999999999</v>
      </c>
      <c r="S78" s="30">
        <f>VLOOKUP($B78,'[1]Tillförd energi'!$B$2:$AS$506,MATCH(S$3,'[1]Tillförd energi'!$B$1:$AQ$1,0),FALSE)</f>
        <v>0</v>
      </c>
      <c r="T78" s="30">
        <f>VLOOKUP($B78,'[1]Tillförd energi'!$B$2:$AS$506,MATCH(T$3,'[1]Tillförd energi'!$B$1:$AQ$1,0),FALSE)</f>
        <v>0</v>
      </c>
      <c r="U78" s="30">
        <f>VLOOKUP($B78,'[1]Tillförd energi'!$B$2:$AS$506,MATCH(U$3,'[1]Tillförd energi'!$B$1:$AQ$1,0),FALSE)</f>
        <v>0</v>
      </c>
      <c r="V78" s="30">
        <f>VLOOKUP($B78,'[1]Tillförd energi'!$B$2:$AS$506,MATCH(V$3,'[1]Tillförd energi'!$B$1:$AQ$1,0),FALSE)</f>
        <v>0.247</v>
      </c>
      <c r="W78" s="30">
        <f>VLOOKUP($B78,'[1]Tillförd energi'!$B$2:$AS$506,MATCH(W$3,'[1]Tillförd energi'!$B$1:$AQ$1,0),FALSE)</f>
        <v>0</v>
      </c>
      <c r="X78" s="30">
        <f>VLOOKUP($B78,'[1]Tillförd energi'!$B$2:$AS$506,MATCH(X$3,'[1]Tillförd energi'!$B$1:$AQ$1,0),FALSE)</f>
        <v>0</v>
      </c>
      <c r="Y78" s="30">
        <f>VLOOKUP($B78,'[1]Tillförd energi'!$B$2:$AS$506,MATCH(Y$3,'[1]Tillförd energi'!$B$1:$AQ$1,0),FALSE)</f>
        <v>0</v>
      </c>
      <c r="Z78" s="30">
        <f>VLOOKUP($B78,'[1]Tillförd energi'!$B$2:$AS$506,MATCH(Z$3,'[1]Tillförd energi'!$B$1:$AQ$1,0),FALSE)</f>
        <v>0</v>
      </c>
      <c r="AA78" s="30">
        <f>VLOOKUP($B78,'[1]Tillförd energi'!$B$2:$AS$506,MATCH(AA$3,'[1]Tillförd energi'!$B$1:$AQ$1,0),FALSE)</f>
        <v>0</v>
      </c>
      <c r="AB78" s="30">
        <f>VLOOKUP($B78,'[1]Tillförd energi'!$B$2:$AS$506,MATCH(AB$3,'[1]Tillförd energi'!$B$1:$AQ$1,0),FALSE)</f>
        <v>0</v>
      </c>
      <c r="AC78" s="30">
        <f>VLOOKUP($B78,'[1]Tillförd energi'!$B$2:$AS$506,MATCH(AC$3,'[1]Tillförd energi'!$B$1:$AQ$1,0),FALSE)</f>
        <v>0</v>
      </c>
      <c r="AD78" s="30">
        <f>VLOOKUP($B78,'[1]Tillförd energi'!$B$2:$AS$506,MATCH(AD$3,'[1]Tillförd energi'!$B$1:$AQ$1,0),FALSE)</f>
        <v>0</v>
      </c>
      <c r="AF78" s="30">
        <f>VLOOKUP($B78,'[1]Tillförd energi'!$B$2:$AS$506,MATCH(AF$3,'[1]Tillförd energi'!$B$1:$AQ$1,0),FALSE)</f>
        <v>0.17</v>
      </c>
      <c r="AH78" s="30">
        <f>IFERROR(VLOOKUP(B78,[1]Miljö!$B$1:$S$476,9,FALSE)/1,0)</f>
        <v>0</v>
      </c>
      <c r="AJ78" s="35">
        <f>IFERROR(VLOOKUP($B78,[1]Miljö!$B$1:$S$500,MATCH("hjälpel exklusive kraftvärme (GWh)",[1]Miljö!$B$1:$V$1,0),FALSE)/1,"")</f>
        <v>0.17</v>
      </c>
      <c r="AK78" s="35">
        <f t="shared" si="4"/>
        <v>0.17</v>
      </c>
      <c r="AL78" s="35">
        <f>VLOOKUP($B78,'[1]Slutlig allokering'!$B$2:$AL$462,MATCH("Hjälpel kraftvärme",'[1]Slutlig allokering'!$B$2:$AL$2,0),FALSE)</f>
        <v>0</v>
      </c>
      <c r="AN78" s="30">
        <f t="shared" si="5"/>
        <v>14.090999999999999</v>
      </c>
      <c r="AO78" s="30">
        <f t="shared" si="6"/>
        <v>14.090999999999999</v>
      </c>
      <c r="AP78" s="30">
        <f>IF(ISERROR(1/VLOOKUP($B78,[1]Leveranser!$B$1:$S$500,MATCH("såld värme (gwh)",[1]Leveranser!$B$1:$S$1,0),FALSE)),"",VLOOKUP($B78,[1]Leveranser!$B$1:$S$500,MATCH("såld värme (gwh)",[1]Leveranser!$B$1:$S$1,0),FALSE))</f>
        <v>11.672000000000001</v>
      </c>
      <c r="AQ78" s="30">
        <f>VLOOKUP($B78,[1]Leveranser!$B$1:$Y$500,MATCH("Totalt såld fjärrvärme till andra fjärrvärmeföretag",[1]Leveranser!$B$1:$AA$1,0),FALSE)</f>
        <v>0</v>
      </c>
      <c r="AR78" s="30">
        <f>IF(ISERROR(1/VLOOKUP($B78,[1]Miljö!$B$1:$S$500,MATCH("Såld mängd produktionsspecifik fjärrvärme (GWh)",[1]Miljö!$B$1:$R$1,0),FALSE)),0,VLOOKUP($B78,[1]Miljö!$B$1:$S$500,MATCH("Såld mängd produktionsspecifik fjärrvärme (GWh)",[1]Miljö!$B$1:$R$1,0),FALSE))</f>
        <v>0</v>
      </c>
      <c r="AS78" s="36">
        <f t="shared" si="7"/>
        <v>0.8283301398055497</v>
      </c>
      <c r="AU78" s="30" t="str">
        <f>VLOOKUP($B78,'[1]Miljövärden urval för publ'!$B$2:$I$486,7,FALSE)</f>
        <v>Ja</v>
      </c>
    </row>
    <row r="79" spans="1:47" ht="15">
      <c r="A79" s="37" t="s">
        <v>352</v>
      </c>
      <c r="B79" s="37" t="s">
        <v>353</v>
      </c>
      <c r="C79" s="30">
        <f>VLOOKUP($B79,'[1]Tillförd energi'!$B$2:$AS$506,MATCH(C$3,'[1]Tillförd energi'!$B$1:$AQ$1,0),FALSE)</f>
        <v>0</v>
      </c>
      <c r="D79" s="30">
        <f>VLOOKUP($B79,'[1]Tillförd energi'!$B$2:$AS$506,MATCH(D$3,'[1]Tillförd energi'!$B$1:$AQ$1,0),FALSE)</f>
        <v>0.235294</v>
      </c>
      <c r="E79" s="30">
        <f>VLOOKUP($B79,'[1]Tillförd energi'!$B$2:$AS$506,MATCH(E$3,'[1]Tillförd energi'!$B$1:$AQ$1,0),FALSE)</f>
        <v>0</v>
      </c>
      <c r="F79" s="30">
        <f>VLOOKUP($B79,'[1]Tillförd energi'!$B$2:$AS$506,MATCH(F$3,'[1]Tillförd energi'!$B$1:$AQ$1,0),FALSE)</f>
        <v>0</v>
      </c>
      <c r="G79" s="30">
        <f>VLOOKUP($B79,'[1]Tillförd energi'!$B$2:$AS$506,MATCH(G$3,'[1]Tillförd energi'!$B$1:$AQ$1,0),FALSE)</f>
        <v>0</v>
      </c>
      <c r="H79" s="30">
        <f>VLOOKUP($B79,'[1]Tillförd energi'!$B$2:$AS$506,MATCH(H$3,'[1]Tillförd energi'!$B$1:$AQ$1,0),FALSE)</f>
        <v>0</v>
      </c>
      <c r="I79" s="30">
        <f>VLOOKUP($B79,'[1]Tillförd energi'!$B$2:$AS$506,MATCH(I$3,'[1]Tillförd energi'!$B$1:$AQ$1,0),FALSE)</f>
        <v>0</v>
      </c>
      <c r="J79" s="30">
        <f>VLOOKUP($B79,'[1]Tillförd energi'!$B$2:$AS$506,MATCH(J$3,'[1]Tillförd energi'!$B$1:$AQ$1,0),FALSE)</f>
        <v>0</v>
      </c>
      <c r="K79" s="30">
        <f>VLOOKUP($B79,'[1]Tillförd energi'!$B$2:$AS$506,MATCH(K$3,'[1]Tillförd energi'!$B$1:$AQ$1,0),FALSE)</f>
        <v>0</v>
      </c>
      <c r="L79" s="30">
        <f>VLOOKUP($B79,'[1]Tillförd energi'!$B$2:$AS$506,MATCH(L$3,'[1]Tillförd energi'!$B$1:$AQ$1,0),FALSE)</f>
        <v>0</v>
      </c>
      <c r="M79" s="30">
        <f>VLOOKUP($B79,'[1]Tillförd energi'!$B$2:$AS$506,MATCH(M$3,'[1]Tillförd energi'!$B$1:$AQ$1,0),FALSE)</f>
        <v>0</v>
      </c>
      <c r="N79" s="30">
        <f>VLOOKUP($B79,'[1]Tillförd energi'!$B$2:$AS$506,MATCH(N$3,'[1]Tillförd energi'!$B$1:$AQ$1,0),FALSE)</f>
        <v>0</v>
      </c>
      <c r="O79" s="30">
        <f>VLOOKUP($B79,'[1]Tillförd energi'!$B$2:$AS$506,MATCH(O$3,'[1]Tillförd energi'!$B$1:$AQ$1,0),FALSE)</f>
        <v>0</v>
      </c>
      <c r="P79" s="30">
        <f>VLOOKUP($B79,'[1]Tillförd energi'!$B$2:$AS$506,MATCH(P$3,'[1]Tillförd energi'!$B$1:$AQ$1,0),FALSE)</f>
        <v>11.2941</v>
      </c>
      <c r="Q79" s="30">
        <f>VLOOKUP($B79,'[1]Tillförd energi'!$B$2:$AS$506,MATCH(Q$3,'[1]Tillförd energi'!$B$1:$AQ$1,0),FALSE)</f>
        <v>0</v>
      </c>
      <c r="R79" s="30">
        <f>VLOOKUP($B79,'[1]Tillförd energi'!$B$2:$AS$506,MATCH(R$3,'[1]Tillförd energi'!$B$1:$AQ$1,0),FALSE)</f>
        <v>0</v>
      </c>
      <c r="S79" s="30">
        <f>VLOOKUP($B79,'[1]Tillförd energi'!$B$2:$AS$506,MATCH(S$3,'[1]Tillförd energi'!$B$1:$AQ$1,0),FALSE)</f>
        <v>0</v>
      </c>
      <c r="T79" s="30">
        <f>VLOOKUP($B79,'[1]Tillförd energi'!$B$2:$AS$506,MATCH(T$3,'[1]Tillförd energi'!$B$1:$AQ$1,0),FALSE)</f>
        <v>0</v>
      </c>
      <c r="U79" s="30">
        <f>VLOOKUP($B79,'[1]Tillförd energi'!$B$2:$AS$506,MATCH(U$3,'[1]Tillförd energi'!$B$1:$AQ$1,0),FALSE)</f>
        <v>0</v>
      </c>
      <c r="V79" s="30">
        <f>VLOOKUP($B79,'[1]Tillförd energi'!$B$2:$AS$506,MATCH(V$3,'[1]Tillförd energi'!$B$1:$AQ$1,0),FALSE)</f>
        <v>0</v>
      </c>
      <c r="W79" s="30">
        <f>VLOOKUP($B79,'[1]Tillförd energi'!$B$2:$AS$506,MATCH(W$3,'[1]Tillförd energi'!$B$1:$AQ$1,0),FALSE)</f>
        <v>0</v>
      </c>
      <c r="X79" s="30">
        <f>VLOOKUP($B79,'[1]Tillförd energi'!$B$2:$AS$506,MATCH(X$3,'[1]Tillförd energi'!$B$1:$AQ$1,0),FALSE)</f>
        <v>0</v>
      </c>
      <c r="Y79" s="30">
        <f>VLOOKUP($B79,'[1]Tillförd energi'!$B$2:$AS$506,MATCH(Y$3,'[1]Tillförd energi'!$B$1:$AQ$1,0),FALSE)</f>
        <v>0</v>
      </c>
      <c r="Z79" s="30">
        <f>VLOOKUP($B79,'[1]Tillförd energi'!$B$2:$AS$506,MATCH(Z$3,'[1]Tillförd energi'!$B$1:$AQ$1,0),FALSE)</f>
        <v>0</v>
      </c>
      <c r="AA79" s="30">
        <f>VLOOKUP($B79,'[1]Tillförd energi'!$B$2:$AS$506,MATCH(AA$3,'[1]Tillförd energi'!$B$1:$AQ$1,0),FALSE)</f>
        <v>0</v>
      </c>
      <c r="AB79" s="30">
        <f>VLOOKUP($B79,'[1]Tillförd energi'!$B$2:$AS$506,MATCH(AB$3,'[1]Tillförd energi'!$B$1:$AQ$1,0),FALSE)</f>
        <v>0</v>
      </c>
      <c r="AC79" s="30">
        <f>VLOOKUP($B79,'[1]Tillförd energi'!$B$2:$AS$506,MATCH(AC$3,'[1]Tillförd energi'!$B$1:$AQ$1,0),FALSE)</f>
        <v>0</v>
      </c>
      <c r="AD79" s="30">
        <f>VLOOKUP($B79,'[1]Tillförd energi'!$B$2:$AS$506,MATCH(AD$3,'[1]Tillförd energi'!$B$1:$AQ$1,0),FALSE)</f>
        <v>0</v>
      </c>
      <c r="AF79" s="30">
        <f>VLOOKUP($B79,'[1]Tillförd energi'!$B$2:$AS$506,MATCH(AF$3,'[1]Tillförd energi'!$B$1:$AQ$1,0),FALSE)</f>
        <v>0.26400000000000001</v>
      </c>
      <c r="AH79" s="30">
        <f>IFERROR(VLOOKUP(B79,[1]Miljö!$B$1:$S$476,9,FALSE)/1,0)</f>
        <v>0</v>
      </c>
      <c r="AJ79" s="35" t="str">
        <f>IFERROR(VLOOKUP($B79,[1]Miljö!$B$1:$S$500,MATCH("hjälpel exklusive kraftvärme (GWh)",[1]Miljö!$B$1:$V$1,0),FALSE)/1,"")</f>
        <v/>
      </c>
      <c r="AK79" s="35">
        <f t="shared" si="4"/>
        <v>0.26400000000000001</v>
      </c>
      <c r="AL79" s="35">
        <f>VLOOKUP($B79,'[1]Slutlig allokering'!$B$2:$AL$462,MATCH("Hjälpel kraftvärme",'[1]Slutlig allokering'!$B$2:$AL$2,0),FALSE)</f>
        <v>0</v>
      </c>
      <c r="AN79" s="30">
        <f t="shared" si="5"/>
        <v>11.793393999999999</v>
      </c>
      <c r="AO79" s="30">
        <f t="shared" si="6"/>
        <v>11.793393999999999</v>
      </c>
      <c r="AP79" s="30">
        <f>IF(ISERROR(1/VLOOKUP($B79,[1]Leveranser!$B$1:$S$500,MATCH("såld värme (gwh)",[1]Leveranser!$B$1:$S$1,0),FALSE)),"",VLOOKUP($B79,[1]Leveranser!$B$1:$S$500,MATCH("såld värme (gwh)",[1]Leveranser!$B$1:$S$1,0),FALSE))</f>
        <v>8.8000000000000007</v>
      </c>
      <c r="AQ79" s="30">
        <f>VLOOKUP($B79,[1]Leveranser!$B$1:$Y$500,MATCH("Totalt såld fjärrvärme till andra fjärrvärmeföretag",[1]Leveranser!$B$1:$AA$1,0),FALSE)</f>
        <v>0</v>
      </c>
      <c r="AR79" s="30">
        <f>IF(ISERROR(1/VLOOKUP($B79,[1]Miljö!$B$1:$S$500,MATCH("Såld mängd produktionsspecifik fjärrvärme (GWh)",[1]Miljö!$B$1:$R$1,0),FALSE)),0,VLOOKUP($B79,[1]Miljö!$B$1:$S$500,MATCH("Såld mängd produktionsspecifik fjärrvärme (GWh)",[1]Miljö!$B$1:$R$1,0),FALSE))</f>
        <v>0</v>
      </c>
      <c r="AS79" s="36">
        <f t="shared" si="7"/>
        <v>0.74618044644315296</v>
      </c>
      <c r="AU79" s="30" t="str">
        <f>VLOOKUP($B79,'[1]Miljövärden urval för publ'!$B$2:$I$486,7,FALSE)</f>
        <v>Ja</v>
      </c>
    </row>
    <row r="80" spans="1:47" ht="15">
      <c r="A80" t="s">
        <v>89</v>
      </c>
      <c r="B80" t="s">
        <v>96</v>
      </c>
      <c r="C80" s="30">
        <f>VLOOKUP($B80,'[1]Tillförd energi'!$B$2:$AS$506,MATCH(C$3,'[1]Tillförd energi'!$B$1:$AQ$1,0),FALSE)</f>
        <v>0</v>
      </c>
      <c r="D80" s="30">
        <f>VLOOKUP($B80,'[1]Tillförd energi'!$B$2:$AS$506,MATCH(D$3,'[1]Tillförd energi'!$B$1:$AQ$1,0),FALSE)</f>
        <v>0.2</v>
      </c>
      <c r="E80" s="30">
        <f>VLOOKUP($B80,'[1]Tillförd energi'!$B$2:$AS$506,MATCH(E$3,'[1]Tillförd energi'!$B$1:$AQ$1,0),FALSE)</f>
        <v>0</v>
      </c>
      <c r="F80" s="30">
        <f>VLOOKUP($B80,'[1]Tillförd energi'!$B$2:$AS$506,MATCH(F$3,'[1]Tillförd energi'!$B$1:$AQ$1,0),FALSE)</f>
        <v>0</v>
      </c>
      <c r="G80" s="30">
        <f>VLOOKUP($B80,'[1]Tillförd energi'!$B$2:$AS$506,MATCH(G$3,'[1]Tillförd energi'!$B$1:$AQ$1,0),FALSE)</f>
        <v>1</v>
      </c>
      <c r="H80" s="30">
        <f>VLOOKUP($B80,'[1]Tillförd energi'!$B$2:$AS$506,MATCH(H$3,'[1]Tillförd energi'!$B$1:$AQ$1,0),FALSE)</f>
        <v>0</v>
      </c>
      <c r="I80" s="30">
        <f>VLOOKUP($B80,'[1]Tillförd energi'!$B$2:$AS$506,MATCH(I$3,'[1]Tillförd energi'!$B$1:$AQ$1,0),FALSE)</f>
        <v>0</v>
      </c>
      <c r="J80" s="30">
        <f>VLOOKUP($B80,'[1]Tillförd energi'!$B$2:$AS$506,MATCH(J$3,'[1]Tillförd energi'!$B$1:$AQ$1,0),FALSE)</f>
        <v>0</v>
      </c>
      <c r="K80" s="30">
        <f>VLOOKUP($B80,'[1]Tillförd energi'!$B$2:$AS$506,MATCH(K$3,'[1]Tillförd energi'!$B$1:$AQ$1,0),FALSE)</f>
        <v>0</v>
      </c>
      <c r="L80" s="30">
        <f>VLOOKUP($B80,'[1]Tillförd energi'!$B$2:$AS$506,MATCH(L$3,'[1]Tillförd energi'!$B$1:$AQ$1,0),FALSE)</f>
        <v>0</v>
      </c>
      <c r="M80" s="30">
        <f>VLOOKUP($B80,'[1]Tillförd energi'!$B$2:$AS$506,MATCH(M$3,'[1]Tillförd energi'!$B$1:$AQ$1,0),FALSE)</f>
        <v>0</v>
      </c>
      <c r="N80" s="30">
        <f>VLOOKUP($B80,'[1]Tillförd energi'!$B$2:$AS$506,MATCH(N$3,'[1]Tillförd energi'!$B$1:$AQ$1,0),FALSE)</f>
        <v>0</v>
      </c>
      <c r="O80" s="30">
        <f>VLOOKUP($B80,'[1]Tillförd energi'!$B$2:$AS$506,MATCH(O$3,'[1]Tillförd energi'!$B$1:$AQ$1,0),FALSE)</f>
        <v>7.4</v>
      </c>
      <c r="P80" s="30">
        <f>VLOOKUP($B80,'[1]Tillförd energi'!$B$2:$AS$506,MATCH(P$3,'[1]Tillförd energi'!$B$1:$AQ$1,0),FALSE)</f>
        <v>0</v>
      </c>
      <c r="Q80" s="30">
        <f>VLOOKUP($B80,'[1]Tillförd energi'!$B$2:$AS$506,MATCH(Q$3,'[1]Tillförd energi'!$B$1:$AQ$1,0),FALSE)</f>
        <v>0</v>
      </c>
      <c r="R80" s="30">
        <f>VLOOKUP($B80,'[1]Tillförd energi'!$B$2:$AS$506,MATCH(R$3,'[1]Tillförd energi'!$B$1:$AQ$1,0),FALSE)</f>
        <v>0</v>
      </c>
      <c r="S80" s="30">
        <f>VLOOKUP($B80,'[1]Tillförd energi'!$B$2:$AS$506,MATCH(S$3,'[1]Tillförd energi'!$B$1:$AQ$1,0),FALSE)</f>
        <v>0</v>
      </c>
      <c r="T80" s="30">
        <f>VLOOKUP($B80,'[1]Tillförd energi'!$B$2:$AS$506,MATCH(T$3,'[1]Tillförd energi'!$B$1:$AQ$1,0),FALSE)</f>
        <v>0</v>
      </c>
      <c r="U80" s="30">
        <f>VLOOKUP($B80,'[1]Tillförd energi'!$B$2:$AS$506,MATCH(U$3,'[1]Tillförd energi'!$B$1:$AQ$1,0),FALSE)</f>
        <v>0</v>
      </c>
      <c r="V80" s="30">
        <f>VLOOKUP($B80,'[1]Tillförd energi'!$B$2:$AS$506,MATCH(V$3,'[1]Tillförd energi'!$B$1:$AQ$1,0),FALSE)</f>
        <v>0</v>
      </c>
      <c r="W80" s="30">
        <f>VLOOKUP($B80,'[1]Tillförd energi'!$B$2:$AS$506,MATCH(W$3,'[1]Tillförd energi'!$B$1:$AQ$1,0),FALSE)</f>
        <v>0</v>
      </c>
      <c r="X80" s="30">
        <f>VLOOKUP($B80,'[1]Tillförd energi'!$B$2:$AS$506,MATCH(X$3,'[1]Tillförd energi'!$B$1:$AQ$1,0),FALSE)</f>
        <v>0</v>
      </c>
      <c r="Y80" s="30">
        <f>VLOOKUP($B80,'[1]Tillförd energi'!$B$2:$AS$506,MATCH(Y$3,'[1]Tillförd energi'!$B$1:$AQ$1,0),FALSE)</f>
        <v>0</v>
      </c>
      <c r="Z80" s="30">
        <f>VLOOKUP($B80,'[1]Tillförd energi'!$B$2:$AS$506,MATCH(Z$3,'[1]Tillförd energi'!$B$1:$AQ$1,0),FALSE)</f>
        <v>0</v>
      </c>
      <c r="AA80" s="30">
        <f>VLOOKUP($B80,'[1]Tillförd energi'!$B$2:$AS$506,MATCH(AA$3,'[1]Tillförd energi'!$B$1:$AQ$1,0),FALSE)</f>
        <v>0</v>
      </c>
      <c r="AB80" s="30">
        <f>VLOOKUP($B80,'[1]Tillförd energi'!$B$2:$AS$506,MATCH(AB$3,'[1]Tillförd energi'!$B$1:$AQ$1,0),FALSE)</f>
        <v>0</v>
      </c>
      <c r="AC80" s="30">
        <f>VLOOKUP($B80,'[1]Tillförd energi'!$B$2:$AS$506,MATCH(AC$3,'[1]Tillförd energi'!$B$1:$AQ$1,0),FALSE)</f>
        <v>0</v>
      </c>
      <c r="AD80" s="30">
        <f>VLOOKUP($B80,'[1]Tillförd energi'!$B$2:$AS$506,MATCH(AD$3,'[1]Tillförd energi'!$B$1:$AQ$1,0),FALSE)</f>
        <v>0</v>
      </c>
      <c r="AF80" s="30">
        <f>VLOOKUP($B80,'[1]Tillförd energi'!$B$2:$AS$506,MATCH(AF$3,'[1]Tillförd energi'!$B$1:$AQ$1,0),FALSE)</f>
        <v>0.2</v>
      </c>
      <c r="AH80" s="30">
        <f>IFERROR(VLOOKUP(B80,[1]Miljö!$B$1:$S$476,9,FALSE)/1,0)</f>
        <v>0</v>
      </c>
      <c r="AJ80" s="35">
        <f>IFERROR(VLOOKUP($B80,[1]Miljö!$B$1:$S$500,MATCH("hjälpel exklusive kraftvärme (GWh)",[1]Miljö!$B$1:$V$1,0),FALSE)/1,"")</f>
        <v>0.2</v>
      </c>
      <c r="AK80" s="35">
        <f t="shared" si="4"/>
        <v>0.2</v>
      </c>
      <c r="AL80" s="35">
        <f>VLOOKUP($B80,'[1]Slutlig allokering'!$B$2:$AL$462,MATCH("Hjälpel kraftvärme",'[1]Slutlig allokering'!$B$2:$AL$2,0),FALSE)</f>
        <v>0</v>
      </c>
      <c r="AN80" s="30">
        <f t="shared" si="5"/>
        <v>8.7999999999999989</v>
      </c>
      <c r="AO80" s="30">
        <f t="shared" si="6"/>
        <v>8.7999999999999989</v>
      </c>
      <c r="AP80" s="30">
        <f>IF(ISERROR(1/VLOOKUP($B80,[1]Leveranser!$B$1:$S$500,MATCH("såld värme (gwh)",[1]Leveranser!$B$1:$S$1,0),FALSE)),"",VLOOKUP($B80,[1]Leveranser!$B$1:$S$500,MATCH("såld värme (gwh)",[1]Leveranser!$B$1:$S$1,0),FALSE))</f>
        <v>8.1</v>
      </c>
      <c r="AQ80" s="30">
        <f>VLOOKUP($B80,[1]Leveranser!$B$1:$Y$500,MATCH("Totalt såld fjärrvärme till andra fjärrvärmeföretag",[1]Leveranser!$B$1:$AA$1,0),FALSE)</f>
        <v>0</v>
      </c>
      <c r="AR80" s="30">
        <f>IF(ISERROR(1/VLOOKUP($B80,[1]Miljö!$B$1:$S$500,MATCH("Såld mängd produktionsspecifik fjärrvärme (GWh)",[1]Miljö!$B$1:$R$1,0),FALSE)),0,VLOOKUP($B80,[1]Miljö!$B$1:$S$500,MATCH("Såld mängd produktionsspecifik fjärrvärme (GWh)",[1]Miljö!$B$1:$R$1,0),FALSE))</f>
        <v>0</v>
      </c>
      <c r="AS80" s="36">
        <f t="shared" si="7"/>
        <v>0.92045454545454553</v>
      </c>
      <c r="AU80" s="30" t="str">
        <f>VLOOKUP($B80,'[1]Miljövärden urval för publ'!$B$2:$I$486,7,FALSE)</f>
        <v>Ja</v>
      </c>
    </row>
    <row r="81" spans="1:47" ht="15">
      <c r="A81" t="s">
        <v>245</v>
      </c>
      <c r="B81" t="s">
        <v>249</v>
      </c>
      <c r="C81" s="30">
        <f>VLOOKUP($B81,'[1]Tillförd energi'!$B$2:$AS$506,MATCH(C$3,'[1]Tillförd energi'!$B$1:$AQ$1,0),FALSE)</f>
        <v>0</v>
      </c>
      <c r="D81" s="30">
        <f>VLOOKUP($B81,'[1]Tillförd energi'!$B$2:$AS$506,MATCH(D$3,'[1]Tillförd energi'!$B$1:$AQ$1,0),FALSE)</f>
        <v>0</v>
      </c>
      <c r="E81" s="30">
        <f>VLOOKUP($B81,'[1]Tillförd energi'!$B$2:$AS$506,MATCH(E$3,'[1]Tillförd energi'!$B$1:$AQ$1,0),FALSE)</f>
        <v>0</v>
      </c>
      <c r="F81" s="30">
        <f>VLOOKUP($B81,'[1]Tillförd energi'!$B$2:$AS$506,MATCH(F$3,'[1]Tillförd energi'!$B$1:$AQ$1,0),FALSE)</f>
        <v>0</v>
      </c>
      <c r="G81" s="30">
        <f>VLOOKUP($B81,'[1]Tillförd energi'!$B$2:$AS$506,MATCH(G$3,'[1]Tillförd energi'!$B$1:$AQ$1,0),FALSE)</f>
        <v>0</v>
      </c>
      <c r="H81" s="30">
        <f>VLOOKUP($B81,'[1]Tillförd energi'!$B$2:$AS$506,MATCH(H$3,'[1]Tillförd energi'!$B$1:$AQ$1,0),FALSE)</f>
        <v>0</v>
      </c>
      <c r="I81" s="30">
        <f>VLOOKUP($B81,'[1]Tillförd energi'!$B$2:$AS$506,MATCH(I$3,'[1]Tillförd energi'!$B$1:$AQ$1,0),FALSE)</f>
        <v>0</v>
      </c>
      <c r="J81" s="30">
        <f>VLOOKUP($B81,'[1]Tillförd energi'!$B$2:$AS$506,MATCH(J$3,'[1]Tillförd energi'!$B$1:$AQ$1,0),FALSE)</f>
        <v>0</v>
      </c>
      <c r="K81" s="30">
        <f>VLOOKUP($B81,'[1]Tillförd energi'!$B$2:$AS$506,MATCH(K$3,'[1]Tillförd energi'!$B$1:$AQ$1,0),FALSE)</f>
        <v>0</v>
      </c>
      <c r="L81" s="30">
        <f>VLOOKUP($B81,'[1]Tillförd energi'!$B$2:$AS$506,MATCH(L$3,'[1]Tillförd energi'!$B$1:$AQ$1,0),FALSE)</f>
        <v>0</v>
      </c>
      <c r="M81" s="30">
        <f>VLOOKUP($B81,'[1]Tillförd energi'!$B$2:$AS$506,MATCH(M$3,'[1]Tillförd energi'!$B$1:$AQ$1,0),FALSE)</f>
        <v>0</v>
      </c>
      <c r="N81" s="30">
        <f>VLOOKUP($B81,'[1]Tillförd energi'!$B$2:$AS$506,MATCH(N$3,'[1]Tillförd energi'!$B$1:$AQ$1,0),FALSE)</f>
        <v>0</v>
      </c>
      <c r="O81" s="30">
        <f>VLOOKUP($B81,'[1]Tillförd energi'!$B$2:$AS$506,MATCH(O$3,'[1]Tillförd energi'!$B$1:$AQ$1,0),FALSE)</f>
        <v>0</v>
      </c>
      <c r="P81" s="30">
        <f>VLOOKUP($B81,'[1]Tillförd energi'!$B$2:$AS$506,MATCH(P$3,'[1]Tillförd energi'!$B$1:$AQ$1,0),FALSE)</f>
        <v>0</v>
      </c>
      <c r="Q81" s="30">
        <f>VLOOKUP($B81,'[1]Tillförd energi'!$B$2:$AS$506,MATCH(Q$3,'[1]Tillförd energi'!$B$1:$AQ$1,0),FALSE)</f>
        <v>0</v>
      </c>
      <c r="R81" s="30">
        <f>VLOOKUP($B81,'[1]Tillförd energi'!$B$2:$AS$506,MATCH(R$3,'[1]Tillförd energi'!$B$1:$AQ$1,0),FALSE)</f>
        <v>0</v>
      </c>
      <c r="S81" s="30">
        <f>VLOOKUP($B81,'[1]Tillförd energi'!$B$2:$AS$506,MATCH(S$3,'[1]Tillförd energi'!$B$1:$AQ$1,0),FALSE)</f>
        <v>0</v>
      </c>
      <c r="T81" s="30">
        <f>VLOOKUP($B81,'[1]Tillförd energi'!$B$2:$AS$506,MATCH(T$3,'[1]Tillförd energi'!$B$1:$AQ$1,0),FALSE)</f>
        <v>0</v>
      </c>
      <c r="U81" s="30">
        <f>VLOOKUP($B81,'[1]Tillförd energi'!$B$2:$AS$506,MATCH(U$3,'[1]Tillförd energi'!$B$1:$AQ$1,0),FALSE)</f>
        <v>0</v>
      </c>
      <c r="V81" s="30">
        <f>VLOOKUP($B81,'[1]Tillförd energi'!$B$2:$AS$506,MATCH(V$3,'[1]Tillförd energi'!$B$1:$AQ$1,0),FALSE)</f>
        <v>0</v>
      </c>
      <c r="W81" s="30">
        <f>VLOOKUP($B81,'[1]Tillförd energi'!$B$2:$AS$506,MATCH(W$3,'[1]Tillförd energi'!$B$1:$AQ$1,0),FALSE)</f>
        <v>0</v>
      </c>
      <c r="X81" s="30">
        <f>VLOOKUP($B81,'[1]Tillförd energi'!$B$2:$AS$506,MATCH(X$3,'[1]Tillförd energi'!$B$1:$AQ$1,0),FALSE)</f>
        <v>0</v>
      </c>
      <c r="Y81" s="30">
        <f>VLOOKUP($B81,'[1]Tillförd energi'!$B$2:$AS$506,MATCH(Y$3,'[1]Tillförd energi'!$B$1:$AQ$1,0),FALSE)</f>
        <v>0</v>
      </c>
      <c r="Z81" s="30">
        <f>VLOOKUP($B81,'[1]Tillförd energi'!$B$2:$AS$506,MATCH(Z$3,'[1]Tillförd energi'!$B$1:$AQ$1,0),FALSE)</f>
        <v>0</v>
      </c>
      <c r="AA81" s="30">
        <f>VLOOKUP($B81,'[1]Tillförd energi'!$B$2:$AS$506,MATCH(AA$3,'[1]Tillförd energi'!$B$1:$AQ$1,0),FALSE)</f>
        <v>0</v>
      </c>
      <c r="AB81" s="30">
        <f>VLOOKUP($B81,'[1]Tillförd energi'!$B$2:$AS$506,MATCH(AB$3,'[1]Tillförd energi'!$B$1:$AQ$1,0),FALSE)</f>
        <v>0</v>
      </c>
      <c r="AC81" s="30">
        <f>VLOOKUP($B81,'[1]Tillförd energi'!$B$2:$AS$506,MATCH(AC$3,'[1]Tillförd energi'!$B$1:$AQ$1,0),FALSE)</f>
        <v>0</v>
      </c>
      <c r="AD81" s="30">
        <f>VLOOKUP($B81,'[1]Tillförd energi'!$B$2:$AS$506,MATCH(AD$3,'[1]Tillförd energi'!$B$1:$AQ$1,0),FALSE)</f>
        <v>0</v>
      </c>
      <c r="AF81" s="30">
        <f>VLOOKUP($B81,'[1]Tillförd energi'!$B$2:$AS$506,MATCH(AF$3,'[1]Tillförd energi'!$B$1:$AQ$1,0),FALSE)</f>
        <v>0</v>
      </c>
      <c r="AH81" s="30">
        <f>IFERROR(VLOOKUP(B81,[1]Miljö!$B$1:$S$476,9,FALSE)/1,0)</f>
        <v>0</v>
      </c>
      <c r="AJ81" s="35" t="str">
        <f>IFERROR(VLOOKUP($B81,[1]Miljö!$B$1:$S$500,MATCH("hjälpel exklusive kraftvärme (GWh)",[1]Miljö!$B$1:$V$1,0),FALSE)/1,"")</f>
        <v/>
      </c>
      <c r="AK81" s="35">
        <f t="shared" si="4"/>
        <v>0</v>
      </c>
      <c r="AL81" s="35">
        <f>VLOOKUP($B81,'[1]Slutlig allokering'!$B$2:$AL$462,MATCH("Hjälpel kraftvärme",'[1]Slutlig allokering'!$B$2:$AL$2,0),FALSE)</f>
        <v>0</v>
      </c>
      <c r="AN81" s="30">
        <f t="shared" si="5"/>
        <v>0</v>
      </c>
      <c r="AO81" s="30">
        <f t="shared" si="6"/>
        <v>0</v>
      </c>
      <c r="AP81" s="30" t="str">
        <f>IF(ISERROR(1/VLOOKUP($B81,[1]Leveranser!$B$1:$S$500,MATCH("såld värme (gwh)",[1]Leveranser!$B$1:$S$1,0),FALSE)),"",VLOOKUP($B81,[1]Leveranser!$B$1:$S$500,MATCH("såld värme (gwh)",[1]Leveranser!$B$1:$S$1,0),FALSE))</f>
        <v/>
      </c>
      <c r="AQ81" s="30">
        <f>VLOOKUP($B81,[1]Leveranser!$B$1:$Y$500,MATCH("Totalt såld fjärrvärme till andra fjärrvärmeföretag",[1]Leveranser!$B$1:$AA$1,0),FALSE)</f>
        <v>0</v>
      </c>
      <c r="AR81" s="30">
        <f>IF(ISERROR(1/VLOOKUP($B81,[1]Miljö!$B$1:$S$500,MATCH("Såld mängd produktionsspecifik fjärrvärme (GWh)",[1]Miljö!$B$1:$R$1,0),FALSE)),0,VLOOKUP($B81,[1]Miljö!$B$1:$S$500,MATCH("Såld mängd produktionsspecifik fjärrvärme (GWh)",[1]Miljö!$B$1:$R$1,0),FALSE))</f>
        <v>0</v>
      </c>
      <c r="AS81" s="36" t="str">
        <f t="shared" si="7"/>
        <v/>
      </c>
      <c r="AU81" s="30" t="str">
        <f>VLOOKUP($B81,'[1]Miljövärden urval för publ'!$B$2:$I$486,7,FALSE)</f>
        <v>Nej</v>
      </c>
    </row>
    <row r="82" spans="1:47" ht="15">
      <c r="A82" t="s">
        <v>211</v>
      </c>
      <c r="B82" t="s">
        <v>213</v>
      </c>
      <c r="C82" s="30">
        <f>VLOOKUP($B82,'[1]Tillförd energi'!$B$2:$AS$506,MATCH(C$3,'[1]Tillförd energi'!$B$1:$AQ$1,0),FALSE)</f>
        <v>0</v>
      </c>
      <c r="D82" s="30">
        <f>VLOOKUP($B82,'[1]Tillförd energi'!$B$2:$AS$506,MATCH(D$3,'[1]Tillförd energi'!$B$1:$AQ$1,0),FALSE)</f>
        <v>1.1299999999999999</v>
      </c>
      <c r="E82" s="30">
        <f>VLOOKUP($B82,'[1]Tillförd energi'!$B$2:$AS$506,MATCH(E$3,'[1]Tillförd energi'!$B$1:$AQ$1,0),FALSE)</f>
        <v>0</v>
      </c>
      <c r="F82" s="30">
        <f>VLOOKUP($B82,'[1]Tillförd energi'!$B$2:$AS$506,MATCH(F$3,'[1]Tillförd energi'!$B$1:$AQ$1,0),FALSE)</f>
        <v>0</v>
      </c>
      <c r="G82" s="30">
        <f>VLOOKUP($B82,'[1]Tillförd energi'!$B$2:$AS$506,MATCH(G$3,'[1]Tillförd energi'!$B$1:$AQ$1,0),FALSE)</f>
        <v>0</v>
      </c>
      <c r="H82" s="30">
        <f>VLOOKUP($B82,'[1]Tillförd energi'!$B$2:$AS$506,MATCH(H$3,'[1]Tillförd energi'!$B$1:$AQ$1,0),FALSE)</f>
        <v>0</v>
      </c>
      <c r="I82" s="30">
        <f>VLOOKUP($B82,'[1]Tillförd energi'!$B$2:$AS$506,MATCH(I$3,'[1]Tillförd energi'!$B$1:$AQ$1,0),FALSE)</f>
        <v>0</v>
      </c>
      <c r="J82" s="30">
        <f>VLOOKUP($B82,'[1]Tillförd energi'!$B$2:$AS$506,MATCH(J$3,'[1]Tillförd energi'!$B$1:$AQ$1,0),FALSE)</f>
        <v>0</v>
      </c>
      <c r="K82" s="30">
        <f>VLOOKUP($B82,'[1]Tillförd energi'!$B$2:$AS$506,MATCH(K$3,'[1]Tillförd energi'!$B$1:$AQ$1,0),FALSE)</f>
        <v>0</v>
      </c>
      <c r="L82" s="30">
        <f>VLOOKUP($B82,'[1]Tillförd energi'!$B$2:$AS$506,MATCH(L$3,'[1]Tillförd energi'!$B$1:$AQ$1,0),FALSE)</f>
        <v>0</v>
      </c>
      <c r="M82" s="30">
        <f>VLOOKUP($B82,'[1]Tillförd energi'!$B$2:$AS$506,MATCH(M$3,'[1]Tillförd energi'!$B$1:$AQ$1,0),FALSE)</f>
        <v>0</v>
      </c>
      <c r="N82" s="30">
        <f>VLOOKUP($B82,'[1]Tillförd energi'!$B$2:$AS$506,MATCH(N$3,'[1]Tillförd energi'!$B$1:$AQ$1,0),FALSE)</f>
        <v>0</v>
      </c>
      <c r="O82" s="30">
        <f>VLOOKUP($B82,'[1]Tillförd energi'!$B$2:$AS$506,MATCH(O$3,'[1]Tillförd energi'!$B$1:$AQ$1,0),FALSE)</f>
        <v>5.15</v>
      </c>
      <c r="P82" s="30">
        <f>VLOOKUP($B82,'[1]Tillförd energi'!$B$2:$AS$506,MATCH(P$3,'[1]Tillförd energi'!$B$1:$AQ$1,0),FALSE)</f>
        <v>0</v>
      </c>
      <c r="Q82" s="30">
        <f>VLOOKUP($B82,'[1]Tillförd energi'!$B$2:$AS$506,MATCH(Q$3,'[1]Tillförd energi'!$B$1:$AQ$1,0),FALSE)</f>
        <v>0</v>
      </c>
      <c r="R82" s="30">
        <f>VLOOKUP($B82,'[1]Tillförd energi'!$B$2:$AS$506,MATCH(R$3,'[1]Tillförd energi'!$B$1:$AQ$1,0),FALSE)</f>
        <v>0</v>
      </c>
      <c r="S82" s="30">
        <f>VLOOKUP($B82,'[1]Tillförd energi'!$B$2:$AS$506,MATCH(S$3,'[1]Tillförd energi'!$B$1:$AQ$1,0),FALSE)</f>
        <v>0</v>
      </c>
      <c r="T82" s="30">
        <f>VLOOKUP($B82,'[1]Tillförd energi'!$B$2:$AS$506,MATCH(T$3,'[1]Tillförd energi'!$B$1:$AQ$1,0),FALSE)</f>
        <v>0</v>
      </c>
      <c r="U82" s="30">
        <f>VLOOKUP($B82,'[1]Tillförd energi'!$B$2:$AS$506,MATCH(U$3,'[1]Tillförd energi'!$B$1:$AQ$1,0),FALSE)</f>
        <v>0</v>
      </c>
      <c r="V82" s="30">
        <f>VLOOKUP($B82,'[1]Tillförd energi'!$B$2:$AS$506,MATCH(V$3,'[1]Tillförd energi'!$B$1:$AQ$1,0),FALSE)</f>
        <v>0</v>
      </c>
      <c r="W82" s="30">
        <f>VLOOKUP($B82,'[1]Tillförd energi'!$B$2:$AS$506,MATCH(W$3,'[1]Tillförd energi'!$B$1:$AQ$1,0),FALSE)</f>
        <v>0</v>
      </c>
      <c r="X82" s="30">
        <f>VLOOKUP($B82,'[1]Tillförd energi'!$B$2:$AS$506,MATCH(X$3,'[1]Tillförd energi'!$B$1:$AQ$1,0),FALSE)</f>
        <v>0</v>
      </c>
      <c r="Y82" s="30">
        <f>VLOOKUP($B82,'[1]Tillförd energi'!$B$2:$AS$506,MATCH(Y$3,'[1]Tillförd energi'!$B$1:$AQ$1,0),FALSE)</f>
        <v>0</v>
      </c>
      <c r="Z82" s="30">
        <f>VLOOKUP($B82,'[1]Tillförd energi'!$B$2:$AS$506,MATCH(Z$3,'[1]Tillförd energi'!$B$1:$AQ$1,0),FALSE)</f>
        <v>0</v>
      </c>
      <c r="AA82" s="30">
        <f>VLOOKUP($B82,'[1]Tillförd energi'!$B$2:$AS$506,MATCH(AA$3,'[1]Tillförd energi'!$B$1:$AQ$1,0),FALSE)</f>
        <v>0</v>
      </c>
      <c r="AB82" s="30">
        <f>VLOOKUP($B82,'[1]Tillförd energi'!$B$2:$AS$506,MATCH(AB$3,'[1]Tillförd energi'!$B$1:$AQ$1,0),FALSE)</f>
        <v>0</v>
      </c>
      <c r="AC82" s="30">
        <f>VLOOKUP($B82,'[1]Tillförd energi'!$B$2:$AS$506,MATCH(AC$3,'[1]Tillförd energi'!$B$1:$AQ$1,0),FALSE)</f>
        <v>0</v>
      </c>
      <c r="AD82" s="30">
        <f>VLOOKUP($B82,'[1]Tillförd energi'!$B$2:$AS$506,MATCH(AD$3,'[1]Tillförd energi'!$B$1:$AQ$1,0),FALSE)</f>
        <v>0</v>
      </c>
      <c r="AF82" s="30">
        <f>VLOOKUP($B82,'[1]Tillförd energi'!$B$2:$AS$506,MATCH(AF$3,'[1]Tillförd energi'!$B$1:$AQ$1,0),FALSE)</f>
        <v>9.8100000000000007E-2</v>
      </c>
      <c r="AH82" s="30">
        <f>IFERROR(VLOOKUP(B82,[1]Miljö!$B$1:$S$476,9,FALSE)/1,0)</f>
        <v>0</v>
      </c>
      <c r="AJ82" s="35" t="str">
        <f>IFERROR(VLOOKUP($B82,[1]Miljö!$B$1:$S$500,MATCH("hjälpel exklusive kraftvärme (GWh)",[1]Miljö!$B$1:$V$1,0),FALSE)/1,"")</f>
        <v/>
      </c>
      <c r="AK82" s="35">
        <f t="shared" si="4"/>
        <v>9.8099999999999993E-2</v>
      </c>
      <c r="AL82" s="35">
        <f>VLOOKUP($B82,'[1]Slutlig allokering'!$B$2:$AL$462,MATCH("Hjälpel kraftvärme",'[1]Slutlig allokering'!$B$2:$AL$2,0),FALSE)</f>
        <v>0</v>
      </c>
      <c r="AN82" s="30">
        <f t="shared" si="5"/>
        <v>6.3780999999999999</v>
      </c>
      <c r="AO82" s="30">
        <f t="shared" si="6"/>
        <v>6.3780999999999999</v>
      </c>
      <c r="AP82" s="30">
        <f>IF(ISERROR(1/VLOOKUP($B82,[1]Leveranser!$B$1:$S$500,MATCH("såld värme (gwh)",[1]Leveranser!$B$1:$S$1,0),FALSE)),"",VLOOKUP($B82,[1]Leveranser!$B$1:$S$500,MATCH("såld värme (gwh)",[1]Leveranser!$B$1:$S$1,0),FALSE))</f>
        <v>3.27</v>
      </c>
      <c r="AQ82" s="30">
        <f>VLOOKUP($B82,[1]Leveranser!$B$1:$Y$500,MATCH("Totalt såld fjärrvärme till andra fjärrvärmeföretag",[1]Leveranser!$B$1:$AA$1,0),FALSE)</f>
        <v>0</v>
      </c>
      <c r="AR82" s="30">
        <f>IF(ISERROR(1/VLOOKUP($B82,[1]Miljö!$B$1:$S$500,MATCH("Såld mängd produktionsspecifik fjärrvärme (GWh)",[1]Miljö!$B$1:$R$1,0),FALSE)),0,VLOOKUP($B82,[1]Miljö!$B$1:$S$500,MATCH("Såld mängd produktionsspecifik fjärrvärme (GWh)",[1]Miljö!$B$1:$R$1,0),FALSE))</f>
        <v>0</v>
      </c>
      <c r="AS82" s="36">
        <f t="shared" si="7"/>
        <v>0.51269186748404694</v>
      </c>
      <c r="AU82" s="30" t="str">
        <f>VLOOKUP($B82,'[1]Miljövärden urval för publ'!$B$2:$I$486,7,FALSE)</f>
        <v>Ja</v>
      </c>
    </row>
    <row r="83" spans="1:47" ht="15">
      <c r="A83" t="s">
        <v>115</v>
      </c>
      <c r="B83" t="s">
        <v>117</v>
      </c>
      <c r="C83" s="30">
        <f>VLOOKUP($B83,'[1]Tillförd energi'!$B$2:$AS$506,MATCH(C$3,'[1]Tillförd energi'!$B$1:$AQ$1,0),FALSE)</f>
        <v>0</v>
      </c>
      <c r="D83" s="30">
        <f>VLOOKUP($B83,'[1]Tillförd energi'!$B$2:$AS$506,MATCH(D$3,'[1]Tillförd energi'!$B$1:$AQ$1,0),FALSE)</f>
        <v>1.27</v>
      </c>
      <c r="E83" s="30">
        <f>VLOOKUP($B83,'[1]Tillförd energi'!$B$2:$AS$506,MATCH(E$3,'[1]Tillförd energi'!$B$1:$AQ$1,0),FALSE)</f>
        <v>0</v>
      </c>
      <c r="F83" s="30">
        <f>VLOOKUP($B83,'[1]Tillförd energi'!$B$2:$AS$506,MATCH(F$3,'[1]Tillförd energi'!$B$1:$AQ$1,0),FALSE)</f>
        <v>0</v>
      </c>
      <c r="G83" s="30">
        <f>VLOOKUP($B83,'[1]Tillförd energi'!$B$2:$AS$506,MATCH(G$3,'[1]Tillförd energi'!$B$1:$AQ$1,0),FALSE)</f>
        <v>0</v>
      </c>
      <c r="H83" s="30">
        <f>VLOOKUP($B83,'[1]Tillförd energi'!$B$2:$AS$506,MATCH(H$3,'[1]Tillförd energi'!$B$1:$AQ$1,0),FALSE)</f>
        <v>0</v>
      </c>
      <c r="I83" s="30">
        <f>VLOOKUP($B83,'[1]Tillförd energi'!$B$2:$AS$506,MATCH(I$3,'[1]Tillförd energi'!$B$1:$AQ$1,0),FALSE)</f>
        <v>0</v>
      </c>
      <c r="J83" s="30">
        <f>VLOOKUP($B83,'[1]Tillförd energi'!$B$2:$AS$506,MATCH(J$3,'[1]Tillförd energi'!$B$1:$AQ$1,0),FALSE)</f>
        <v>0</v>
      </c>
      <c r="K83" s="30">
        <f>VLOOKUP($B83,'[1]Tillförd energi'!$B$2:$AS$506,MATCH(K$3,'[1]Tillförd energi'!$B$1:$AQ$1,0),FALSE)</f>
        <v>0</v>
      </c>
      <c r="L83" s="30">
        <f>VLOOKUP($B83,'[1]Tillförd energi'!$B$2:$AS$506,MATCH(L$3,'[1]Tillförd energi'!$B$1:$AQ$1,0),FALSE)</f>
        <v>0</v>
      </c>
      <c r="M83" s="30">
        <f>VLOOKUP($B83,'[1]Tillförd energi'!$B$2:$AS$506,MATCH(M$3,'[1]Tillförd energi'!$B$1:$AQ$1,0),FALSE)</f>
        <v>0</v>
      </c>
      <c r="N83" s="30">
        <f>VLOOKUP($B83,'[1]Tillförd energi'!$B$2:$AS$506,MATCH(N$3,'[1]Tillförd energi'!$B$1:$AQ$1,0),FALSE)</f>
        <v>0</v>
      </c>
      <c r="O83" s="30">
        <f>VLOOKUP($B83,'[1]Tillförd energi'!$B$2:$AS$506,MATCH(O$3,'[1]Tillförd energi'!$B$1:$AQ$1,0),FALSE)</f>
        <v>0</v>
      </c>
      <c r="P83" s="30">
        <f>VLOOKUP($B83,'[1]Tillförd energi'!$B$2:$AS$506,MATCH(P$3,'[1]Tillförd energi'!$B$1:$AQ$1,0),FALSE)</f>
        <v>0</v>
      </c>
      <c r="Q83" s="30">
        <f>VLOOKUP($B83,'[1]Tillförd energi'!$B$2:$AS$506,MATCH(Q$3,'[1]Tillförd energi'!$B$1:$AQ$1,0),FALSE)</f>
        <v>3.18</v>
      </c>
      <c r="R83" s="30">
        <f>VLOOKUP($B83,'[1]Tillförd energi'!$B$2:$AS$506,MATCH(R$3,'[1]Tillförd energi'!$B$1:$AQ$1,0),FALSE)</f>
        <v>23.04</v>
      </c>
      <c r="S83" s="30">
        <f>VLOOKUP($B83,'[1]Tillförd energi'!$B$2:$AS$506,MATCH(S$3,'[1]Tillförd energi'!$B$1:$AQ$1,0),FALSE)</f>
        <v>0</v>
      </c>
      <c r="T83" s="30">
        <f>VLOOKUP($B83,'[1]Tillförd energi'!$B$2:$AS$506,MATCH(T$3,'[1]Tillförd energi'!$B$1:$AQ$1,0),FALSE)</f>
        <v>0</v>
      </c>
      <c r="U83" s="30">
        <f>VLOOKUP($B83,'[1]Tillförd energi'!$B$2:$AS$506,MATCH(U$3,'[1]Tillförd energi'!$B$1:$AQ$1,0),FALSE)</f>
        <v>0</v>
      </c>
      <c r="V83" s="30">
        <f>VLOOKUP($B83,'[1]Tillförd energi'!$B$2:$AS$506,MATCH(V$3,'[1]Tillförd energi'!$B$1:$AQ$1,0),FALSE)</f>
        <v>0</v>
      </c>
      <c r="W83" s="30">
        <f>VLOOKUP($B83,'[1]Tillförd energi'!$B$2:$AS$506,MATCH(W$3,'[1]Tillförd energi'!$B$1:$AQ$1,0),FALSE)</f>
        <v>0</v>
      </c>
      <c r="X83" s="30">
        <f>VLOOKUP($B83,'[1]Tillförd energi'!$B$2:$AS$506,MATCH(X$3,'[1]Tillförd energi'!$B$1:$AQ$1,0),FALSE)</f>
        <v>0</v>
      </c>
      <c r="Y83" s="30">
        <f>VLOOKUP($B83,'[1]Tillförd energi'!$B$2:$AS$506,MATCH(Y$3,'[1]Tillförd energi'!$B$1:$AQ$1,0),FALSE)</f>
        <v>0</v>
      </c>
      <c r="Z83" s="30">
        <f>VLOOKUP($B83,'[1]Tillförd energi'!$B$2:$AS$506,MATCH(Z$3,'[1]Tillförd energi'!$B$1:$AQ$1,0),FALSE)</f>
        <v>0</v>
      </c>
      <c r="AA83" s="30">
        <f>VLOOKUP($B83,'[1]Tillförd energi'!$B$2:$AS$506,MATCH(AA$3,'[1]Tillförd energi'!$B$1:$AQ$1,0),FALSE)</f>
        <v>0</v>
      </c>
      <c r="AB83" s="30">
        <f>VLOOKUP($B83,'[1]Tillförd energi'!$B$2:$AS$506,MATCH(AB$3,'[1]Tillförd energi'!$B$1:$AQ$1,0),FALSE)</f>
        <v>0</v>
      </c>
      <c r="AC83" s="30">
        <f>VLOOKUP($B83,'[1]Tillförd energi'!$B$2:$AS$506,MATCH(AC$3,'[1]Tillförd energi'!$B$1:$AQ$1,0),FALSE)</f>
        <v>0</v>
      </c>
      <c r="AD83" s="30">
        <f>VLOOKUP($B83,'[1]Tillförd energi'!$B$2:$AS$506,MATCH(AD$3,'[1]Tillförd energi'!$B$1:$AQ$1,0),FALSE)</f>
        <v>0</v>
      </c>
      <c r="AF83" s="30">
        <f>VLOOKUP($B83,'[1]Tillförd energi'!$B$2:$AS$506,MATCH(AF$3,'[1]Tillförd energi'!$B$1:$AQ$1,0),FALSE)</f>
        <v>0.35</v>
      </c>
      <c r="AH83" s="30">
        <f>IFERROR(VLOOKUP(B83,[1]Miljö!$B$1:$S$476,9,FALSE)/1,0)</f>
        <v>0</v>
      </c>
      <c r="AJ83" s="35">
        <f>IFERROR(VLOOKUP($B83,[1]Miljö!$B$1:$S$500,MATCH("hjälpel exklusive kraftvärme (GWh)",[1]Miljö!$B$1:$V$1,0),FALSE)/1,"")</f>
        <v>0.35</v>
      </c>
      <c r="AK83" s="35">
        <f t="shared" si="4"/>
        <v>0.35</v>
      </c>
      <c r="AL83" s="35">
        <f>VLOOKUP($B83,'[1]Slutlig allokering'!$B$2:$AL$462,MATCH("Hjälpel kraftvärme",'[1]Slutlig allokering'!$B$2:$AL$2,0),FALSE)</f>
        <v>0</v>
      </c>
      <c r="AN83" s="30">
        <f t="shared" si="5"/>
        <v>27.84</v>
      </c>
      <c r="AO83" s="30">
        <f t="shared" si="6"/>
        <v>27.84</v>
      </c>
      <c r="AP83" s="30">
        <f>IF(ISERROR(1/VLOOKUP($B83,[1]Leveranser!$B$1:$S$500,MATCH("såld värme (gwh)",[1]Leveranser!$B$1:$S$1,0),FALSE)),"",VLOOKUP($B83,[1]Leveranser!$B$1:$S$500,MATCH("såld värme (gwh)",[1]Leveranser!$B$1:$S$1,0),FALSE))</f>
        <v>19.709</v>
      </c>
      <c r="AQ83" s="30">
        <f>VLOOKUP($B83,[1]Leveranser!$B$1:$Y$500,MATCH("Totalt såld fjärrvärme till andra fjärrvärmeföretag",[1]Leveranser!$B$1:$AA$1,0),FALSE)</f>
        <v>0</v>
      </c>
      <c r="AR83" s="30">
        <f>IF(ISERROR(1/VLOOKUP($B83,[1]Miljö!$B$1:$S$500,MATCH("Såld mängd produktionsspecifik fjärrvärme (GWh)",[1]Miljö!$B$1:$R$1,0),FALSE)),0,VLOOKUP($B83,[1]Miljö!$B$1:$S$500,MATCH("Såld mängd produktionsspecifik fjärrvärme (GWh)",[1]Miljö!$B$1:$R$1,0),FALSE))</f>
        <v>0</v>
      </c>
      <c r="AS83" s="36">
        <f t="shared" si="7"/>
        <v>0.70793821839080462</v>
      </c>
      <c r="AU83" s="30" t="str">
        <f>VLOOKUP($B83,'[1]Miljövärden urval för publ'!$B$2:$I$486,7,FALSE)</f>
        <v>Ja</v>
      </c>
    </row>
    <row r="84" spans="1:47" ht="15">
      <c r="A84" t="s">
        <v>383</v>
      </c>
      <c r="B84" t="s">
        <v>385</v>
      </c>
      <c r="C84" s="30">
        <f>VLOOKUP($B84,'[1]Tillförd energi'!$B$2:$AS$506,MATCH(C$3,'[1]Tillförd energi'!$B$1:$AQ$1,0),FALSE)</f>
        <v>0</v>
      </c>
      <c r="D84" s="30">
        <f>VLOOKUP($B84,'[1]Tillförd energi'!$B$2:$AS$506,MATCH(D$3,'[1]Tillförd energi'!$B$1:$AQ$1,0),FALSE)</f>
        <v>0.22</v>
      </c>
      <c r="E84" s="30">
        <f>VLOOKUP($B84,'[1]Tillförd energi'!$B$2:$AS$506,MATCH(E$3,'[1]Tillförd energi'!$B$1:$AQ$1,0),FALSE)</f>
        <v>0</v>
      </c>
      <c r="F84" s="30">
        <f>VLOOKUP($B84,'[1]Tillförd energi'!$B$2:$AS$506,MATCH(F$3,'[1]Tillförd energi'!$B$1:$AQ$1,0),FALSE)</f>
        <v>0</v>
      </c>
      <c r="G84" s="30">
        <f>VLOOKUP($B84,'[1]Tillförd energi'!$B$2:$AS$506,MATCH(G$3,'[1]Tillförd energi'!$B$1:$AQ$1,0),FALSE)</f>
        <v>0</v>
      </c>
      <c r="H84" s="30">
        <f>VLOOKUP($B84,'[1]Tillförd energi'!$B$2:$AS$506,MATCH(H$3,'[1]Tillförd energi'!$B$1:$AQ$1,0),FALSE)</f>
        <v>0</v>
      </c>
      <c r="I84" s="30">
        <f>VLOOKUP($B84,'[1]Tillförd energi'!$B$2:$AS$506,MATCH(I$3,'[1]Tillförd energi'!$B$1:$AQ$1,0),FALSE)</f>
        <v>0</v>
      </c>
      <c r="J84" s="30">
        <f>VLOOKUP($B84,'[1]Tillförd energi'!$B$2:$AS$506,MATCH(J$3,'[1]Tillförd energi'!$B$1:$AQ$1,0),FALSE)</f>
        <v>0</v>
      </c>
      <c r="K84" s="30">
        <f>VLOOKUP($B84,'[1]Tillförd energi'!$B$2:$AS$506,MATCH(K$3,'[1]Tillförd energi'!$B$1:$AQ$1,0),FALSE)</f>
        <v>0</v>
      </c>
      <c r="L84" s="30">
        <f>VLOOKUP($B84,'[1]Tillförd energi'!$B$2:$AS$506,MATCH(L$3,'[1]Tillförd energi'!$B$1:$AQ$1,0),FALSE)</f>
        <v>0</v>
      </c>
      <c r="M84" s="30">
        <f>VLOOKUP($B84,'[1]Tillförd energi'!$B$2:$AS$506,MATCH(M$3,'[1]Tillförd energi'!$B$1:$AQ$1,0),FALSE)</f>
        <v>0</v>
      </c>
      <c r="N84" s="30">
        <f>VLOOKUP($B84,'[1]Tillförd energi'!$B$2:$AS$506,MATCH(N$3,'[1]Tillförd energi'!$B$1:$AQ$1,0),FALSE)</f>
        <v>0</v>
      </c>
      <c r="O84" s="30">
        <f>VLOOKUP($B84,'[1]Tillförd energi'!$B$2:$AS$506,MATCH(O$3,'[1]Tillförd energi'!$B$1:$AQ$1,0),FALSE)</f>
        <v>0</v>
      </c>
      <c r="P84" s="30">
        <f>VLOOKUP($B84,'[1]Tillförd energi'!$B$2:$AS$506,MATCH(P$3,'[1]Tillförd energi'!$B$1:$AQ$1,0),FALSE)</f>
        <v>0</v>
      </c>
      <c r="Q84" s="30">
        <f>VLOOKUP($B84,'[1]Tillförd energi'!$B$2:$AS$506,MATCH(Q$3,'[1]Tillförd energi'!$B$1:$AQ$1,0),FALSE)</f>
        <v>0</v>
      </c>
      <c r="R84" s="30">
        <f>VLOOKUP($B84,'[1]Tillförd energi'!$B$2:$AS$506,MATCH(R$3,'[1]Tillförd energi'!$B$1:$AQ$1,0),FALSE)</f>
        <v>10.27</v>
      </c>
      <c r="S84" s="30">
        <f>VLOOKUP($B84,'[1]Tillförd energi'!$B$2:$AS$506,MATCH(S$3,'[1]Tillförd energi'!$B$1:$AQ$1,0),FALSE)</f>
        <v>0</v>
      </c>
      <c r="T84" s="30">
        <f>VLOOKUP($B84,'[1]Tillförd energi'!$B$2:$AS$506,MATCH(T$3,'[1]Tillförd energi'!$B$1:$AQ$1,0),FALSE)</f>
        <v>0</v>
      </c>
      <c r="U84" s="30">
        <f>VLOOKUP($B84,'[1]Tillförd energi'!$B$2:$AS$506,MATCH(U$3,'[1]Tillförd energi'!$B$1:$AQ$1,0),FALSE)</f>
        <v>0</v>
      </c>
      <c r="V84" s="30">
        <f>VLOOKUP($B84,'[1]Tillförd energi'!$B$2:$AS$506,MATCH(V$3,'[1]Tillförd energi'!$B$1:$AQ$1,0),FALSE)</f>
        <v>0</v>
      </c>
      <c r="W84" s="30">
        <f>VLOOKUP($B84,'[1]Tillförd energi'!$B$2:$AS$506,MATCH(W$3,'[1]Tillförd energi'!$B$1:$AQ$1,0),FALSE)</f>
        <v>0</v>
      </c>
      <c r="X84" s="30">
        <f>VLOOKUP($B84,'[1]Tillförd energi'!$B$2:$AS$506,MATCH(X$3,'[1]Tillförd energi'!$B$1:$AQ$1,0),FALSE)</f>
        <v>0</v>
      </c>
      <c r="Y84" s="30">
        <f>VLOOKUP($B84,'[1]Tillförd energi'!$B$2:$AS$506,MATCH(Y$3,'[1]Tillförd energi'!$B$1:$AQ$1,0),FALSE)</f>
        <v>0</v>
      </c>
      <c r="Z84" s="30">
        <f>VLOOKUP($B84,'[1]Tillförd energi'!$B$2:$AS$506,MATCH(Z$3,'[1]Tillförd energi'!$B$1:$AQ$1,0),FALSE)</f>
        <v>0</v>
      </c>
      <c r="AA84" s="30">
        <f>VLOOKUP($B84,'[1]Tillförd energi'!$B$2:$AS$506,MATCH(AA$3,'[1]Tillförd energi'!$B$1:$AQ$1,0),FALSE)</f>
        <v>0</v>
      </c>
      <c r="AB84" s="30">
        <f>VLOOKUP($B84,'[1]Tillförd energi'!$B$2:$AS$506,MATCH(AB$3,'[1]Tillförd energi'!$B$1:$AQ$1,0),FALSE)</f>
        <v>0</v>
      </c>
      <c r="AC84" s="30">
        <f>VLOOKUP($B84,'[1]Tillförd energi'!$B$2:$AS$506,MATCH(AC$3,'[1]Tillförd energi'!$B$1:$AQ$1,0),FALSE)</f>
        <v>0</v>
      </c>
      <c r="AD84" s="30">
        <f>VLOOKUP($B84,'[1]Tillförd energi'!$B$2:$AS$506,MATCH(AD$3,'[1]Tillförd energi'!$B$1:$AQ$1,0),FALSE)</f>
        <v>0</v>
      </c>
      <c r="AF84" s="30">
        <f>VLOOKUP($B84,'[1]Tillförd energi'!$B$2:$AS$506,MATCH(AF$3,'[1]Tillförd energi'!$B$1:$AQ$1,0),FALSE)</f>
        <v>0.23</v>
      </c>
      <c r="AH84" s="30">
        <f>IFERROR(VLOOKUP(B84,[1]Miljö!$B$1:$S$476,9,FALSE)/1,0)</f>
        <v>0</v>
      </c>
      <c r="AJ84" s="35">
        <f>IFERROR(VLOOKUP($B84,[1]Miljö!$B$1:$S$500,MATCH("hjälpel exklusive kraftvärme (GWh)",[1]Miljö!$B$1:$V$1,0),FALSE)/1,"")</f>
        <v>0.23</v>
      </c>
      <c r="AK84" s="35">
        <f t="shared" si="4"/>
        <v>0.23</v>
      </c>
      <c r="AL84" s="35">
        <f>VLOOKUP($B84,'[1]Slutlig allokering'!$B$2:$AL$462,MATCH("Hjälpel kraftvärme",'[1]Slutlig allokering'!$B$2:$AL$2,0),FALSE)</f>
        <v>0</v>
      </c>
      <c r="AN84" s="30">
        <f t="shared" si="5"/>
        <v>10.72</v>
      </c>
      <c r="AO84" s="30">
        <f t="shared" si="6"/>
        <v>10.72</v>
      </c>
      <c r="AP84" s="30">
        <f>IF(ISERROR(1/VLOOKUP($B84,[1]Leveranser!$B$1:$S$500,MATCH("såld värme (gwh)",[1]Leveranser!$B$1:$S$1,0),FALSE)),"",VLOOKUP($B84,[1]Leveranser!$B$1:$S$500,MATCH("såld värme (gwh)",[1]Leveranser!$B$1:$S$1,0),FALSE))</f>
        <v>8.07</v>
      </c>
      <c r="AQ84" s="30">
        <f>VLOOKUP($B84,[1]Leveranser!$B$1:$Y$500,MATCH("Totalt såld fjärrvärme till andra fjärrvärmeföretag",[1]Leveranser!$B$1:$AA$1,0),FALSE)</f>
        <v>0</v>
      </c>
      <c r="AR84" s="30">
        <f>IF(ISERROR(1/VLOOKUP($B84,[1]Miljö!$B$1:$S$500,MATCH("Såld mängd produktionsspecifik fjärrvärme (GWh)",[1]Miljö!$B$1:$R$1,0),FALSE)),0,VLOOKUP($B84,[1]Miljö!$B$1:$S$500,MATCH("Såld mängd produktionsspecifik fjärrvärme (GWh)",[1]Miljö!$B$1:$R$1,0),FALSE))</f>
        <v>0</v>
      </c>
      <c r="AS84" s="36">
        <f t="shared" si="7"/>
        <v>0.75279850746268651</v>
      </c>
      <c r="AU84" s="30" t="str">
        <f>VLOOKUP($B84,'[1]Miljövärden urval för publ'!$B$2:$I$486,7,FALSE)</f>
        <v>Ja</v>
      </c>
    </row>
    <row r="85" spans="1:47" ht="15">
      <c r="A85" t="s">
        <v>651</v>
      </c>
      <c r="B85" t="s">
        <v>652</v>
      </c>
      <c r="C85" s="30">
        <f>VLOOKUP($B85,'[1]Tillförd energi'!$B$2:$AS$506,MATCH(C$3,'[1]Tillförd energi'!$B$1:$AQ$1,0),FALSE)</f>
        <v>0</v>
      </c>
      <c r="D85" s="30">
        <f>VLOOKUP($B85,'[1]Tillförd energi'!$B$2:$AS$506,MATCH(D$3,'[1]Tillförd energi'!$B$1:$AQ$1,0),FALSE)</f>
        <v>0</v>
      </c>
      <c r="E85" s="30">
        <f>VLOOKUP($B85,'[1]Tillförd energi'!$B$2:$AS$506,MATCH(E$3,'[1]Tillförd energi'!$B$1:$AQ$1,0),FALSE)</f>
        <v>0</v>
      </c>
      <c r="F85" s="30">
        <f>VLOOKUP($B85,'[1]Tillförd energi'!$B$2:$AS$506,MATCH(F$3,'[1]Tillförd energi'!$B$1:$AQ$1,0),FALSE)</f>
        <v>0</v>
      </c>
      <c r="G85" s="30">
        <f>VLOOKUP($B85,'[1]Tillförd energi'!$B$2:$AS$506,MATCH(G$3,'[1]Tillförd energi'!$B$1:$AQ$1,0),FALSE)</f>
        <v>0</v>
      </c>
      <c r="H85" s="30">
        <f>VLOOKUP($B85,'[1]Tillförd energi'!$B$2:$AS$506,MATCH(H$3,'[1]Tillförd energi'!$B$1:$AQ$1,0),FALSE)</f>
        <v>0</v>
      </c>
      <c r="I85" s="30">
        <f>VLOOKUP($B85,'[1]Tillförd energi'!$B$2:$AS$506,MATCH(I$3,'[1]Tillförd energi'!$B$1:$AQ$1,0),FALSE)</f>
        <v>0</v>
      </c>
      <c r="J85" s="30">
        <f>VLOOKUP($B85,'[1]Tillförd energi'!$B$2:$AS$506,MATCH(J$3,'[1]Tillförd energi'!$B$1:$AQ$1,0),FALSE)</f>
        <v>0</v>
      </c>
      <c r="K85" s="30">
        <f>VLOOKUP($B85,'[1]Tillförd energi'!$B$2:$AS$506,MATCH(K$3,'[1]Tillförd energi'!$B$1:$AQ$1,0),FALSE)</f>
        <v>0</v>
      </c>
      <c r="L85" s="30">
        <f>VLOOKUP($B85,'[1]Tillförd energi'!$B$2:$AS$506,MATCH(L$3,'[1]Tillförd energi'!$B$1:$AQ$1,0),FALSE)</f>
        <v>0</v>
      </c>
      <c r="M85" s="30">
        <f>VLOOKUP($B85,'[1]Tillförd energi'!$B$2:$AS$506,MATCH(M$3,'[1]Tillförd energi'!$B$1:$AQ$1,0),FALSE)</f>
        <v>0</v>
      </c>
      <c r="N85" s="30">
        <f>VLOOKUP($B85,'[1]Tillförd energi'!$B$2:$AS$506,MATCH(N$3,'[1]Tillförd energi'!$B$1:$AQ$1,0),FALSE)</f>
        <v>0</v>
      </c>
      <c r="O85" s="30">
        <f>VLOOKUP($B85,'[1]Tillförd energi'!$B$2:$AS$506,MATCH(O$3,'[1]Tillförd energi'!$B$1:$AQ$1,0),FALSE)</f>
        <v>0</v>
      </c>
      <c r="P85" s="30">
        <f>VLOOKUP($B85,'[1]Tillförd energi'!$B$2:$AS$506,MATCH(P$3,'[1]Tillförd energi'!$B$1:$AQ$1,0),FALSE)</f>
        <v>0</v>
      </c>
      <c r="Q85" s="30">
        <f>VLOOKUP($B85,'[1]Tillförd energi'!$B$2:$AS$506,MATCH(Q$3,'[1]Tillförd energi'!$B$1:$AQ$1,0),FALSE)</f>
        <v>0</v>
      </c>
      <c r="R85" s="30">
        <f>VLOOKUP($B85,'[1]Tillförd energi'!$B$2:$AS$506,MATCH(R$3,'[1]Tillförd energi'!$B$1:$AQ$1,0),FALSE)</f>
        <v>0</v>
      </c>
      <c r="S85" s="30">
        <f>VLOOKUP($B85,'[1]Tillförd energi'!$B$2:$AS$506,MATCH(S$3,'[1]Tillförd energi'!$B$1:$AQ$1,0),FALSE)</f>
        <v>0</v>
      </c>
      <c r="T85" s="30">
        <f>VLOOKUP($B85,'[1]Tillförd energi'!$B$2:$AS$506,MATCH(T$3,'[1]Tillförd energi'!$B$1:$AQ$1,0),FALSE)</f>
        <v>0</v>
      </c>
      <c r="U85" s="30">
        <f>VLOOKUP($B85,'[1]Tillförd energi'!$B$2:$AS$506,MATCH(U$3,'[1]Tillförd energi'!$B$1:$AQ$1,0),FALSE)</f>
        <v>0</v>
      </c>
      <c r="V85" s="30">
        <f>VLOOKUP($B85,'[1]Tillförd energi'!$B$2:$AS$506,MATCH(V$3,'[1]Tillförd energi'!$B$1:$AQ$1,0),FALSE)</f>
        <v>0</v>
      </c>
      <c r="W85" s="30">
        <f>VLOOKUP($B85,'[1]Tillförd energi'!$B$2:$AS$506,MATCH(W$3,'[1]Tillförd energi'!$B$1:$AQ$1,0),FALSE)</f>
        <v>0</v>
      </c>
      <c r="X85" s="30">
        <f>VLOOKUP($B85,'[1]Tillförd energi'!$B$2:$AS$506,MATCH(X$3,'[1]Tillförd energi'!$B$1:$AQ$1,0),FALSE)</f>
        <v>0</v>
      </c>
      <c r="Y85" s="30">
        <f>VLOOKUP($B85,'[1]Tillförd energi'!$B$2:$AS$506,MATCH(Y$3,'[1]Tillförd energi'!$B$1:$AQ$1,0),FALSE)</f>
        <v>0</v>
      </c>
      <c r="Z85" s="30">
        <f>VLOOKUP($B85,'[1]Tillförd energi'!$B$2:$AS$506,MATCH(Z$3,'[1]Tillförd energi'!$B$1:$AQ$1,0),FALSE)</f>
        <v>0</v>
      </c>
      <c r="AA85" s="30">
        <f>VLOOKUP($B85,'[1]Tillförd energi'!$B$2:$AS$506,MATCH(AA$3,'[1]Tillförd energi'!$B$1:$AQ$1,0),FALSE)</f>
        <v>0</v>
      </c>
      <c r="AB85" s="30">
        <f>VLOOKUP($B85,'[1]Tillförd energi'!$B$2:$AS$506,MATCH(AB$3,'[1]Tillförd energi'!$B$1:$AQ$1,0),FALSE)</f>
        <v>0</v>
      </c>
      <c r="AC85" s="30">
        <f>VLOOKUP($B85,'[1]Tillförd energi'!$B$2:$AS$506,MATCH(AC$3,'[1]Tillförd energi'!$B$1:$AQ$1,0),FALSE)</f>
        <v>0</v>
      </c>
      <c r="AD85" s="30">
        <f>VLOOKUP($B85,'[1]Tillförd energi'!$B$2:$AS$506,MATCH(AD$3,'[1]Tillförd energi'!$B$1:$AQ$1,0),FALSE)</f>
        <v>0</v>
      </c>
      <c r="AF85" s="30">
        <f>VLOOKUP($B85,'[1]Tillförd energi'!$B$2:$AS$506,MATCH(AF$3,'[1]Tillförd energi'!$B$1:$AQ$1,0),FALSE)</f>
        <v>0</v>
      </c>
      <c r="AH85" s="30">
        <f>IFERROR(VLOOKUP(B85,[1]Miljö!$B$1:$S$476,9,FALSE)/1,0)</f>
        <v>0</v>
      </c>
      <c r="AJ85" s="35" t="str">
        <f>IFERROR(VLOOKUP($B85,[1]Miljö!$B$1:$S$500,MATCH("hjälpel exklusive kraftvärme (GWh)",[1]Miljö!$B$1:$V$1,0),FALSE)/1,"")</f>
        <v/>
      </c>
      <c r="AK85" s="35">
        <f t="shared" si="4"/>
        <v>0</v>
      </c>
      <c r="AL85" s="35">
        <f>VLOOKUP($B85,'[1]Slutlig allokering'!$B$2:$AL$462,MATCH("Hjälpel kraftvärme",'[1]Slutlig allokering'!$B$2:$AL$2,0),FALSE)</f>
        <v>0</v>
      </c>
      <c r="AN85" s="30">
        <f t="shared" si="5"/>
        <v>0</v>
      </c>
      <c r="AO85" s="30">
        <f t="shared" si="6"/>
        <v>0</v>
      </c>
      <c r="AP85" s="30" t="str">
        <f>IF(ISERROR(1/VLOOKUP($B85,[1]Leveranser!$B$1:$S$500,MATCH("såld värme (gwh)",[1]Leveranser!$B$1:$S$1,0),FALSE)),"",VLOOKUP($B85,[1]Leveranser!$B$1:$S$500,MATCH("såld värme (gwh)",[1]Leveranser!$B$1:$S$1,0),FALSE))</f>
        <v/>
      </c>
      <c r="AQ85" s="30">
        <f>VLOOKUP($B85,[1]Leveranser!$B$1:$Y$500,MATCH("Totalt såld fjärrvärme till andra fjärrvärmeföretag",[1]Leveranser!$B$1:$AA$1,0),FALSE)</f>
        <v>0</v>
      </c>
      <c r="AR85" s="30">
        <f>IF(ISERROR(1/VLOOKUP($B85,[1]Miljö!$B$1:$S$500,MATCH("Såld mängd produktionsspecifik fjärrvärme (GWh)",[1]Miljö!$B$1:$R$1,0),FALSE)),0,VLOOKUP($B85,[1]Miljö!$B$1:$S$500,MATCH("Såld mängd produktionsspecifik fjärrvärme (GWh)",[1]Miljö!$B$1:$R$1,0),FALSE))</f>
        <v>0</v>
      </c>
      <c r="AS85" s="36" t="str">
        <f t="shared" si="7"/>
        <v/>
      </c>
      <c r="AU85" s="30" t="str">
        <f>VLOOKUP($B85,'[1]Miljövärden urval för publ'!$B$2:$I$486,7,FALSE)</f>
        <v>Nej</v>
      </c>
    </row>
    <row r="86" spans="1:47" ht="15">
      <c r="A86" t="s">
        <v>600</v>
      </c>
      <c r="B86" t="s">
        <v>601</v>
      </c>
      <c r="C86" s="30">
        <f>VLOOKUP($B86,'[1]Tillförd energi'!$B$2:$AS$506,MATCH(C$3,'[1]Tillförd energi'!$B$1:$AQ$1,0),FALSE)</f>
        <v>0</v>
      </c>
      <c r="D86" s="30">
        <f>VLOOKUP($B86,'[1]Tillförd energi'!$B$2:$AS$506,MATCH(D$3,'[1]Tillförd energi'!$B$1:$AQ$1,0),FALSE)</f>
        <v>5.7471300000000003E-2</v>
      </c>
      <c r="E86" s="30">
        <f>VLOOKUP($B86,'[1]Tillförd energi'!$B$2:$AS$506,MATCH(E$3,'[1]Tillförd energi'!$B$1:$AQ$1,0),FALSE)</f>
        <v>0</v>
      </c>
      <c r="F86" s="30">
        <f>VLOOKUP($B86,'[1]Tillförd energi'!$B$2:$AS$506,MATCH(F$3,'[1]Tillförd energi'!$B$1:$AQ$1,0),FALSE)</f>
        <v>0</v>
      </c>
      <c r="G86" s="30">
        <f>VLOOKUP($B86,'[1]Tillförd energi'!$B$2:$AS$506,MATCH(G$3,'[1]Tillförd energi'!$B$1:$AQ$1,0),FALSE)</f>
        <v>0</v>
      </c>
      <c r="H86" s="30">
        <f>VLOOKUP($B86,'[1]Tillförd energi'!$B$2:$AS$506,MATCH(H$3,'[1]Tillförd energi'!$B$1:$AQ$1,0),FALSE)</f>
        <v>0</v>
      </c>
      <c r="I86" s="30">
        <f>VLOOKUP($B86,'[1]Tillförd energi'!$B$2:$AS$506,MATCH(I$3,'[1]Tillförd energi'!$B$1:$AQ$1,0),FALSE)</f>
        <v>0</v>
      </c>
      <c r="J86" s="30">
        <f>VLOOKUP($B86,'[1]Tillförd energi'!$B$2:$AS$506,MATCH(J$3,'[1]Tillförd energi'!$B$1:$AQ$1,0),FALSE)</f>
        <v>0</v>
      </c>
      <c r="K86" s="30">
        <f>VLOOKUP($B86,'[1]Tillförd energi'!$B$2:$AS$506,MATCH(K$3,'[1]Tillförd energi'!$B$1:$AQ$1,0),FALSE)</f>
        <v>0</v>
      </c>
      <c r="L86" s="30">
        <f>VLOOKUP($B86,'[1]Tillförd energi'!$B$2:$AS$506,MATCH(L$3,'[1]Tillförd energi'!$B$1:$AQ$1,0),FALSE)</f>
        <v>0</v>
      </c>
      <c r="M86" s="30">
        <f>VLOOKUP($B86,'[1]Tillförd energi'!$B$2:$AS$506,MATCH(M$3,'[1]Tillförd energi'!$B$1:$AQ$1,0),FALSE)</f>
        <v>0</v>
      </c>
      <c r="N86" s="30">
        <f>VLOOKUP($B86,'[1]Tillförd energi'!$B$2:$AS$506,MATCH(N$3,'[1]Tillförd energi'!$B$1:$AQ$1,0),FALSE)</f>
        <v>0</v>
      </c>
      <c r="O86" s="30">
        <f>VLOOKUP($B86,'[1]Tillförd energi'!$B$2:$AS$506,MATCH(O$3,'[1]Tillförd energi'!$B$1:$AQ$1,0),FALSE)</f>
        <v>0</v>
      </c>
      <c r="P86" s="30">
        <f>VLOOKUP($B86,'[1]Tillförd energi'!$B$2:$AS$506,MATCH(P$3,'[1]Tillförd energi'!$B$1:$AQ$1,0),FALSE)</f>
        <v>6.0678200000000002</v>
      </c>
      <c r="Q86" s="30">
        <f>VLOOKUP($B86,'[1]Tillförd energi'!$B$2:$AS$506,MATCH(Q$3,'[1]Tillförd energi'!$B$1:$AQ$1,0),FALSE)</f>
        <v>0</v>
      </c>
      <c r="R86" s="30">
        <f>VLOOKUP($B86,'[1]Tillförd energi'!$B$2:$AS$506,MATCH(R$3,'[1]Tillförd energi'!$B$1:$AQ$1,0),FALSE)</f>
        <v>0</v>
      </c>
      <c r="S86" s="30">
        <f>VLOOKUP($B86,'[1]Tillförd energi'!$B$2:$AS$506,MATCH(S$3,'[1]Tillförd energi'!$B$1:$AQ$1,0),FALSE)</f>
        <v>0</v>
      </c>
      <c r="T86" s="30">
        <f>VLOOKUP($B86,'[1]Tillförd energi'!$B$2:$AS$506,MATCH(T$3,'[1]Tillförd energi'!$B$1:$AQ$1,0),FALSE)</f>
        <v>0</v>
      </c>
      <c r="U86" s="30">
        <f>VLOOKUP($B86,'[1]Tillförd energi'!$B$2:$AS$506,MATCH(U$3,'[1]Tillförd energi'!$B$1:$AQ$1,0),FALSE)</f>
        <v>0</v>
      </c>
      <c r="V86" s="30">
        <f>VLOOKUP($B86,'[1]Tillförd energi'!$B$2:$AS$506,MATCH(V$3,'[1]Tillförd energi'!$B$1:$AQ$1,0),FALSE)</f>
        <v>0</v>
      </c>
      <c r="W86" s="30">
        <f>VLOOKUP($B86,'[1]Tillförd energi'!$B$2:$AS$506,MATCH(W$3,'[1]Tillförd energi'!$B$1:$AQ$1,0),FALSE)</f>
        <v>0</v>
      </c>
      <c r="X86" s="30">
        <f>VLOOKUP($B86,'[1]Tillförd energi'!$B$2:$AS$506,MATCH(X$3,'[1]Tillförd energi'!$B$1:$AQ$1,0),FALSE)</f>
        <v>0</v>
      </c>
      <c r="Y86" s="30">
        <f>VLOOKUP($B86,'[1]Tillförd energi'!$B$2:$AS$506,MATCH(Y$3,'[1]Tillförd energi'!$B$1:$AQ$1,0),FALSE)</f>
        <v>0</v>
      </c>
      <c r="Z86" s="30">
        <f>VLOOKUP($B86,'[1]Tillförd energi'!$B$2:$AS$506,MATCH(Z$3,'[1]Tillförd energi'!$B$1:$AQ$1,0),FALSE)</f>
        <v>0</v>
      </c>
      <c r="AA86" s="30">
        <f>VLOOKUP($B86,'[1]Tillförd energi'!$B$2:$AS$506,MATCH(AA$3,'[1]Tillförd energi'!$B$1:$AQ$1,0),FALSE)</f>
        <v>0</v>
      </c>
      <c r="AB86" s="30">
        <f>VLOOKUP($B86,'[1]Tillförd energi'!$B$2:$AS$506,MATCH(AB$3,'[1]Tillförd energi'!$B$1:$AQ$1,0),FALSE)</f>
        <v>0</v>
      </c>
      <c r="AC86" s="30">
        <f>VLOOKUP($B86,'[1]Tillförd energi'!$B$2:$AS$506,MATCH(AC$3,'[1]Tillförd energi'!$B$1:$AQ$1,0),FALSE)</f>
        <v>0</v>
      </c>
      <c r="AD86" s="30">
        <f>VLOOKUP($B86,'[1]Tillförd energi'!$B$2:$AS$506,MATCH(AD$3,'[1]Tillförd energi'!$B$1:$AQ$1,0),FALSE)</f>
        <v>0</v>
      </c>
      <c r="AF86" s="30">
        <f>VLOOKUP($B86,'[1]Tillförd energi'!$B$2:$AS$506,MATCH(AF$3,'[1]Tillförd energi'!$B$1:$AQ$1,0),FALSE)</f>
        <v>0.12816</v>
      </c>
      <c r="AH86" s="30">
        <f>IFERROR(VLOOKUP(B86,[1]Miljö!$B$1:$S$476,9,FALSE)/1,0)</f>
        <v>0</v>
      </c>
      <c r="AJ86" s="35" t="str">
        <f>IFERROR(VLOOKUP($B86,[1]Miljö!$B$1:$S$500,MATCH("hjälpel exklusive kraftvärme (GWh)",[1]Miljö!$B$1:$V$1,0),FALSE)/1,"")</f>
        <v/>
      </c>
      <c r="AK86" s="35">
        <f t="shared" si="4"/>
        <v>0.12816</v>
      </c>
      <c r="AL86" s="35">
        <f>VLOOKUP($B86,'[1]Slutlig allokering'!$B$2:$AL$462,MATCH("Hjälpel kraftvärme",'[1]Slutlig allokering'!$B$2:$AL$2,0),FALSE)</f>
        <v>0</v>
      </c>
      <c r="AN86" s="30">
        <f t="shared" si="5"/>
        <v>6.2534513000000009</v>
      </c>
      <c r="AO86" s="30">
        <f t="shared" si="6"/>
        <v>6.2534513000000009</v>
      </c>
      <c r="AP86" s="30">
        <f>IF(ISERROR(1/VLOOKUP($B86,[1]Leveranser!$B$1:$S$500,MATCH("såld värme (gwh)",[1]Leveranser!$B$1:$S$1,0),FALSE)),"",VLOOKUP($B86,[1]Leveranser!$B$1:$S$500,MATCH("såld värme (gwh)",[1]Leveranser!$B$1:$S$1,0),FALSE))</f>
        <v>4.2720000000000002</v>
      </c>
      <c r="AQ86" s="30">
        <f>VLOOKUP($B86,[1]Leveranser!$B$1:$Y$500,MATCH("Totalt såld fjärrvärme till andra fjärrvärmeföretag",[1]Leveranser!$B$1:$AA$1,0),FALSE)</f>
        <v>0</v>
      </c>
      <c r="AR86" s="30">
        <f>IF(ISERROR(1/VLOOKUP($B86,[1]Miljö!$B$1:$S$500,MATCH("Såld mängd produktionsspecifik fjärrvärme (GWh)",[1]Miljö!$B$1:$R$1,0),FALSE)),0,VLOOKUP($B86,[1]Miljö!$B$1:$S$500,MATCH("Såld mängd produktionsspecifik fjärrvärme (GWh)",[1]Miljö!$B$1:$R$1,0),FALSE))</f>
        <v>0</v>
      </c>
      <c r="AS86" s="36">
        <f t="shared" si="7"/>
        <v>0.68314276310107347</v>
      </c>
      <c r="AU86" s="30" t="str">
        <f>VLOOKUP($B86,'[1]Miljövärden urval för publ'!$B$2:$I$486,7,FALSE)</f>
        <v>Ja</v>
      </c>
    </row>
    <row r="87" spans="1:47" ht="15">
      <c r="A87" t="s">
        <v>365</v>
      </c>
      <c r="B87" t="s">
        <v>366</v>
      </c>
      <c r="C87" s="30">
        <f>VLOOKUP($B87,'[1]Tillförd energi'!$B$2:$AS$506,MATCH(C$3,'[1]Tillförd energi'!$B$1:$AQ$1,0),FALSE)</f>
        <v>0</v>
      </c>
      <c r="D87" s="30">
        <f>VLOOKUP($B87,'[1]Tillförd energi'!$B$2:$AS$506,MATCH(D$3,'[1]Tillförd energi'!$B$1:$AQ$1,0),FALSE)</f>
        <v>0.55000000000000004</v>
      </c>
      <c r="E87" s="30">
        <f>VLOOKUP($B87,'[1]Tillförd energi'!$B$2:$AS$506,MATCH(E$3,'[1]Tillförd energi'!$B$1:$AQ$1,0),FALSE)</f>
        <v>0</v>
      </c>
      <c r="F87" s="30">
        <f>VLOOKUP($B87,'[1]Tillförd energi'!$B$2:$AS$506,MATCH(F$3,'[1]Tillförd energi'!$B$1:$AQ$1,0),FALSE)</f>
        <v>0</v>
      </c>
      <c r="G87" s="30">
        <f>VLOOKUP($B87,'[1]Tillförd energi'!$B$2:$AS$506,MATCH(G$3,'[1]Tillförd energi'!$B$1:$AQ$1,0),FALSE)</f>
        <v>0</v>
      </c>
      <c r="H87" s="30">
        <f>VLOOKUP($B87,'[1]Tillförd energi'!$B$2:$AS$506,MATCH(H$3,'[1]Tillförd energi'!$B$1:$AQ$1,0),FALSE)</f>
        <v>0</v>
      </c>
      <c r="I87" s="30">
        <f>VLOOKUP($B87,'[1]Tillförd energi'!$B$2:$AS$506,MATCH(I$3,'[1]Tillförd energi'!$B$1:$AQ$1,0),FALSE)</f>
        <v>0</v>
      </c>
      <c r="J87" s="30">
        <f>VLOOKUP($B87,'[1]Tillförd energi'!$B$2:$AS$506,MATCH(J$3,'[1]Tillförd energi'!$B$1:$AQ$1,0),FALSE)</f>
        <v>0</v>
      </c>
      <c r="K87" s="30">
        <f>VLOOKUP($B87,'[1]Tillförd energi'!$B$2:$AS$506,MATCH(K$3,'[1]Tillförd energi'!$B$1:$AQ$1,0),FALSE)</f>
        <v>0</v>
      </c>
      <c r="L87" s="30">
        <f>VLOOKUP($B87,'[1]Tillförd energi'!$B$2:$AS$506,MATCH(L$3,'[1]Tillförd energi'!$B$1:$AQ$1,0),FALSE)</f>
        <v>0</v>
      </c>
      <c r="M87" s="30">
        <f>VLOOKUP($B87,'[1]Tillförd energi'!$B$2:$AS$506,MATCH(M$3,'[1]Tillförd energi'!$B$1:$AQ$1,0),FALSE)</f>
        <v>0</v>
      </c>
      <c r="N87" s="30">
        <f>VLOOKUP($B87,'[1]Tillförd energi'!$B$2:$AS$506,MATCH(N$3,'[1]Tillförd energi'!$B$1:$AQ$1,0),FALSE)</f>
        <v>0</v>
      </c>
      <c r="O87" s="30">
        <f>VLOOKUP($B87,'[1]Tillförd energi'!$B$2:$AS$506,MATCH(O$3,'[1]Tillförd energi'!$B$1:$AQ$1,0),FALSE)</f>
        <v>0</v>
      </c>
      <c r="P87" s="30">
        <f>VLOOKUP($B87,'[1]Tillförd energi'!$B$2:$AS$506,MATCH(P$3,'[1]Tillförd energi'!$B$1:$AQ$1,0),FALSE)</f>
        <v>0</v>
      </c>
      <c r="Q87" s="30">
        <f>VLOOKUP($B87,'[1]Tillförd energi'!$B$2:$AS$506,MATCH(Q$3,'[1]Tillförd energi'!$B$1:$AQ$1,0),FALSE)</f>
        <v>0</v>
      </c>
      <c r="R87" s="30">
        <f>VLOOKUP($B87,'[1]Tillförd energi'!$B$2:$AS$506,MATCH(R$3,'[1]Tillförd energi'!$B$1:$AQ$1,0),FALSE)</f>
        <v>0</v>
      </c>
      <c r="S87" s="30">
        <f>VLOOKUP($B87,'[1]Tillförd energi'!$B$2:$AS$506,MATCH(S$3,'[1]Tillförd energi'!$B$1:$AQ$1,0),FALSE)</f>
        <v>0</v>
      </c>
      <c r="T87" s="30">
        <f>VLOOKUP($B87,'[1]Tillförd energi'!$B$2:$AS$506,MATCH(T$3,'[1]Tillförd energi'!$B$1:$AQ$1,0),FALSE)</f>
        <v>0</v>
      </c>
      <c r="U87" s="30">
        <f>VLOOKUP($B87,'[1]Tillförd energi'!$B$2:$AS$506,MATCH(U$3,'[1]Tillförd energi'!$B$1:$AQ$1,0),FALSE)</f>
        <v>0</v>
      </c>
      <c r="V87" s="30">
        <f>VLOOKUP($B87,'[1]Tillförd energi'!$B$2:$AS$506,MATCH(V$3,'[1]Tillförd energi'!$B$1:$AQ$1,0),FALSE)</f>
        <v>0</v>
      </c>
      <c r="W87" s="30">
        <f>VLOOKUP($B87,'[1]Tillförd energi'!$B$2:$AS$506,MATCH(W$3,'[1]Tillförd energi'!$B$1:$AQ$1,0),FALSE)</f>
        <v>0.352941</v>
      </c>
      <c r="X87" s="30">
        <f>VLOOKUP($B87,'[1]Tillförd energi'!$B$2:$AS$506,MATCH(X$3,'[1]Tillförd energi'!$B$1:$AQ$1,0),FALSE)</f>
        <v>0</v>
      </c>
      <c r="Y87" s="30">
        <f>VLOOKUP($B87,'[1]Tillförd energi'!$B$2:$AS$506,MATCH(Y$3,'[1]Tillförd energi'!$B$1:$AQ$1,0),FALSE)</f>
        <v>0</v>
      </c>
      <c r="Z87" s="30">
        <f>VLOOKUP($B87,'[1]Tillförd energi'!$B$2:$AS$506,MATCH(Z$3,'[1]Tillförd energi'!$B$1:$AQ$1,0),FALSE)</f>
        <v>0</v>
      </c>
      <c r="AA87" s="30">
        <f>VLOOKUP($B87,'[1]Tillförd energi'!$B$2:$AS$506,MATCH(AA$3,'[1]Tillförd energi'!$B$1:$AQ$1,0),FALSE)</f>
        <v>0</v>
      </c>
      <c r="AB87" s="30">
        <f>VLOOKUP($B87,'[1]Tillförd energi'!$B$2:$AS$506,MATCH(AB$3,'[1]Tillförd energi'!$B$1:$AQ$1,0),FALSE)</f>
        <v>0</v>
      </c>
      <c r="AC87" s="30">
        <f>VLOOKUP($B87,'[1]Tillförd energi'!$B$2:$AS$506,MATCH(AC$3,'[1]Tillförd energi'!$B$1:$AQ$1,0),FALSE)</f>
        <v>17.5</v>
      </c>
      <c r="AD87" s="30">
        <f>VLOOKUP($B87,'[1]Tillförd energi'!$B$2:$AS$506,MATCH(AD$3,'[1]Tillförd energi'!$B$1:$AQ$1,0),FALSE)</f>
        <v>0</v>
      </c>
      <c r="AF87" s="30">
        <f>VLOOKUP($B87,'[1]Tillförd energi'!$B$2:$AS$506,MATCH(AF$3,'[1]Tillförd energi'!$B$1:$AQ$1,0),FALSE)</f>
        <v>0.08</v>
      </c>
      <c r="AH87" s="30">
        <f>IFERROR(VLOOKUP(B87,[1]Miljö!$B$1:$S$476,9,FALSE)/1,0)</f>
        <v>0</v>
      </c>
      <c r="AJ87" s="35">
        <f>IFERROR(VLOOKUP($B87,[1]Miljö!$B$1:$S$500,MATCH("hjälpel exklusive kraftvärme (GWh)",[1]Miljö!$B$1:$V$1,0),FALSE)/1,"")</f>
        <v>0.08</v>
      </c>
      <c r="AK87" s="35">
        <f t="shared" si="4"/>
        <v>0.08</v>
      </c>
      <c r="AL87" s="35">
        <f>VLOOKUP($B87,'[1]Slutlig allokering'!$B$2:$AL$462,MATCH("Hjälpel kraftvärme",'[1]Slutlig allokering'!$B$2:$AL$2,0),FALSE)</f>
        <v>0</v>
      </c>
      <c r="AN87" s="30">
        <f t="shared" si="5"/>
        <v>18.482940999999997</v>
      </c>
      <c r="AO87" s="30">
        <f t="shared" si="6"/>
        <v>18.482940999999997</v>
      </c>
      <c r="AP87" s="30">
        <f>IF(ISERROR(1/VLOOKUP($B87,[1]Leveranser!$B$1:$S$500,MATCH("såld värme (gwh)",[1]Leveranser!$B$1:$S$1,0),FALSE)),"",VLOOKUP($B87,[1]Leveranser!$B$1:$S$500,MATCH("såld värme (gwh)",[1]Leveranser!$B$1:$S$1,0),FALSE))</f>
        <v>14.5</v>
      </c>
      <c r="AQ87" s="30">
        <f>VLOOKUP($B87,[1]Leveranser!$B$1:$Y$500,MATCH("Totalt såld fjärrvärme till andra fjärrvärmeföretag",[1]Leveranser!$B$1:$AA$1,0),FALSE)</f>
        <v>0</v>
      </c>
      <c r="AR87" s="30">
        <f>IF(ISERROR(1/VLOOKUP($B87,[1]Miljö!$B$1:$S$500,MATCH("Såld mängd produktionsspecifik fjärrvärme (GWh)",[1]Miljö!$B$1:$R$1,0),FALSE)),0,VLOOKUP($B87,[1]Miljö!$B$1:$S$500,MATCH("Såld mängd produktionsspecifik fjärrvärme (GWh)",[1]Miljö!$B$1:$R$1,0),FALSE))</f>
        <v>0</v>
      </c>
      <c r="AS87" s="36">
        <f t="shared" si="7"/>
        <v>0.7845071842192215</v>
      </c>
      <c r="AU87" s="30" t="str">
        <f>VLOOKUP($B87,'[1]Miljövärden urval för publ'!$B$2:$I$486,7,FALSE)</f>
        <v>Ja</v>
      </c>
    </row>
    <row r="88" spans="1:47" ht="15">
      <c r="A88" t="s">
        <v>211</v>
      </c>
      <c r="B88" t="s">
        <v>214</v>
      </c>
      <c r="C88" s="30">
        <f>VLOOKUP($B88,'[1]Tillförd energi'!$B$2:$AS$506,MATCH(C$3,'[1]Tillförd energi'!$B$1:$AQ$1,0),FALSE)</f>
        <v>0</v>
      </c>
      <c r="D88" s="30">
        <f>VLOOKUP($B88,'[1]Tillförd energi'!$B$2:$AS$506,MATCH(D$3,'[1]Tillförd energi'!$B$1:$AQ$1,0),FALSE)</f>
        <v>0</v>
      </c>
      <c r="E88" s="30">
        <f>VLOOKUP($B88,'[1]Tillförd energi'!$B$2:$AS$506,MATCH(E$3,'[1]Tillförd energi'!$B$1:$AQ$1,0),FALSE)</f>
        <v>0</v>
      </c>
      <c r="F88" s="30">
        <f>VLOOKUP($B88,'[1]Tillförd energi'!$B$2:$AS$506,MATCH(F$3,'[1]Tillförd energi'!$B$1:$AQ$1,0),FALSE)</f>
        <v>0</v>
      </c>
      <c r="G88" s="30">
        <f>VLOOKUP($B88,'[1]Tillförd energi'!$B$2:$AS$506,MATCH(G$3,'[1]Tillförd energi'!$B$1:$AQ$1,0),FALSE)</f>
        <v>0</v>
      </c>
      <c r="H88" s="30">
        <f>VLOOKUP($B88,'[1]Tillförd energi'!$B$2:$AS$506,MATCH(H$3,'[1]Tillförd energi'!$B$1:$AQ$1,0),FALSE)</f>
        <v>0</v>
      </c>
      <c r="I88" s="30">
        <f>VLOOKUP($B88,'[1]Tillförd energi'!$B$2:$AS$506,MATCH(I$3,'[1]Tillförd energi'!$B$1:$AQ$1,0),FALSE)</f>
        <v>0</v>
      </c>
      <c r="J88" s="30">
        <f>VLOOKUP($B88,'[1]Tillförd energi'!$B$2:$AS$506,MATCH(J$3,'[1]Tillförd energi'!$B$1:$AQ$1,0),FALSE)</f>
        <v>0</v>
      </c>
      <c r="K88" s="30">
        <f>VLOOKUP($B88,'[1]Tillförd energi'!$B$2:$AS$506,MATCH(K$3,'[1]Tillförd energi'!$B$1:$AQ$1,0),FALSE)</f>
        <v>0</v>
      </c>
      <c r="L88" s="30">
        <f>VLOOKUP($B88,'[1]Tillförd energi'!$B$2:$AS$506,MATCH(L$3,'[1]Tillförd energi'!$B$1:$AQ$1,0),FALSE)</f>
        <v>0</v>
      </c>
      <c r="M88" s="30">
        <f>VLOOKUP($B88,'[1]Tillförd energi'!$B$2:$AS$506,MATCH(M$3,'[1]Tillförd energi'!$B$1:$AQ$1,0),FALSE)</f>
        <v>0</v>
      </c>
      <c r="N88" s="30">
        <f>VLOOKUP($B88,'[1]Tillförd energi'!$B$2:$AS$506,MATCH(N$3,'[1]Tillförd energi'!$B$1:$AQ$1,0),FALSE)</f>
        <v>8.89</v>
      </c>
      <c r="O88" s="30">
        <f>VLOOKUP($B88,'[1]Tillförd energi'!$B$2:$AS$506,MATCH(O$3,'[1]Tillförd energi'!$B$1:$AQ$1,0),FALSE)</f>
        <v>0</v>
      </c>
      <c r="P88" s="30">
        <f>VLOOKUP($B88,'[1]Tillförd energi'!$B$2:$AS$506,MATCH(P$3,'[1]Tillförd energi'!$B$1:$AQ$1,0),FALSE)</f>
        <v>0</v>
      </c>
      <c r="Q88" s="30">
        <f>VLOOKUP($B88,'[1]Tillförd energi'!$B$2:$AS$506,MATCH(Q$3,'[1]Tillförd energi'!$B$1:$AQ$1,0),FALSE)</f>
        <v>0.09</v>
      </c>
      <c r="R88" s="30">
        <f>VLOOKUP($B88,'[1]Tillförd energi'!$B$2:$AS$506,MATCH(R$3,'[1]Tillförd energi'!$B$1:$AQ$1,0),FALSE)</f>
        <v>0</v>
      </c>
      <c r="S88" s="30">
        <f>VLOOKUP($B88,'[1]Tillförd energi'!$B$2:$AS$506,MATCH(S$3,'[1]Tillförd energi'!$B$1:$AQ$1,0),FALSE)</f>
        <v>0</v>
      </c>
      <c r="T88" s="30">
        <f>VLOOKUP($B88,'[1]Tillförd energi'!$B$2:$AS$506,MATCH(T$3,'[1]Tillförd energi'!$B$1:$AQ$1,0),FALSE)</f>
        <v>0</v>
      </c>
      <c r="U88" s="30">
        <f>VLOOKUP($B88,'[1]Tillförd energi'!$B$2:$AS$506,MATCH(U$3,'[1]Tillförd energi'!$B$1:$AQ$1,0),FALSE)</f>
        <v>0</v>
      </c>
      <c r="V88" s="30">
        <f>VLOOKUP($B88,'[1]Tillförd energi'!$B$2:$AS$506,MATCH(V$3,'[1]Tillförd energi'!$B$1:$AQ$1,0),FALSE)</f>
        <v>0</v>
      </c>
      <c r="W88" s="30">
        <f>VLOOKUP($B88,'[1]Tillförd energi'!$B$2:$AS$506,MATCH(W$3,'[1]Tillförd energi'!$B$1:$AQ$1,0),FALSE)</f>
        <v>0</v>
      </c>
      <c r="X88" s="30">
        <f>VLOOKUP($B88,'[1]Tillförd energi'!$B$2:$AS$506,MATCH(X$3,'[1]Tillförd energi'!$B$1:$AQ$1,0),FALSE)</f>
        <v>0</v>
      </c>
      <c r="Y88" s="30">
        <f>VLOOKUP($B88,'[1]Tillförd energi'!$B$2:$AS$506,MATCH(Y$3,'[1]Tillförd energi'!$B$1:$AQ$1,0),FALSE)</f>
        <v>0</v>
      </c>
      <c r="Z88" s="30">
        <f>VLOOKUP($B88,'[1]Tillförd energi'!$B$2:$AS$506,MATCH(Z$3,'[1]Tillförd energi'!$B$1:$AQ$1,0),FALSE)</f>
        <v>0</v>
      </c>
      <c r="AA88" s="30">
        <f>VLOOKUP($B88,'[1]Tillförd energi'!$B$2:$AS$506,MATCH(AA$3,'[1]Tillförd energi'!$B$1:$AQ$1,0),FALSE)</f>
        <v>0</v>
      </c>
      <c r="AB88" s="30">
        <f>VLOOKUP($B88,'[1]Tillförd energi'!$B$2:$AS$506,MATCH(AB$3,'[1]Tillförd energi'!$B$1:$AQ$1,0),FALSE)</f>
        <v>0</v>
      </c>
      <c r="AC88" s="30">
        <f>VLOOKUP($B88,'[1]Tillförd energi'!$B$2:$AS$506,MATCH(AC$3,'[1]Tillförd energi'!$B$1:$AQ$1,0),FALSE)</f>
        <v>0</v>
      </c>
      <c r="AD88" s="30">
        <f>VLOOKUP($B88,'[1]Tillförd energi'!$B$2:$AS$506,MATCH(AD$3,'[1]Tillförd energi'!$B$1:$AQ$1,0),FALSE)</f>
        <v>0</v>
      </c>
      <c r="AF88" s="30">
        <f>VLOOKUP($B88,'[1]Tillförd energi'!$B$2:$AS$506,MATCH(AF$3,'[1]Tillförd energi'!$B$1:$AQ$1,0),FALSE)</f>
        <v>0.14853</v>
      </c>
      <c r="AH88" s="30">
        <f>IFERROR(VLOOKUP(B88,[1]Miljö!$B$1:$S$476,9,FALSE)/1,0)</f>
        <v>0</v>
      </c>
      <c r="AJ88" s="35" t="str">
        <f>IFERROR(VLOOKUP($B88,[1]Miljö!$B$1:$S$500,MATCH("hjälpel exklusive kraftvärme (GWh)",[1]Miljö!$B$1:$V$1,0),FALSE)/1,"")</f>
        <v/>
      </c>
      <c r="AK88" s="35">
        <f t="shared" si="4"/>
        <v>0.14853</v>
      </c>
      <c r="AL88" s="35">
        <f>VLOOKUP($B88,'[1]Slutlig allokering'!$B$2:$AL$462,MATCH("Hjälpel kraftvärme",'[1]Slutlig allokering'!$B$2:$AL$2,0),FALSE)</f>
        <v>0</v>
      </c>
      <c r="AN88" s="30">
        <f t="shared" si="5"/>
        <v>9.1285299999999996</v>
      </c>
      <c r="AO88" s="30">
        <f t="shared" si="6"/>
        <v>9.1285299999999996</v>
      </c>
      <c r="AP88" s="30">
        <f>IF(ISERROR(1/VLOOKUP($B88,[1]Leveranser!$B$1:$S$500,MATCH("såld värme (gwh)",[1]Leveranser!$B$1:$S$1,0),FALSE)),"",VLOOKUP($B88,[1]Leveranser!$B$1:$S$500,MATCH("såld värme (gwh)",[1]Leveranser!$B$1:$S$1,0),FALSE))</f>
        <v>4.9509999999999996</v>
      </c>
      <c r="AQ88" s="30">
        <f>VLOOKUP($B88,[1]Leveranser!$B$1:$Y$500,MATCH("Totalt såld fjärrvärme till andra fjärrvärmeföretag",[1]Leveranser!$B$1:$AA$1,0),FALSE)</f>
        <v>0</v>
      </c>
      <c r="AR88" s="30">
        <f>IF(ISERROR(1/VLOOKUP($B88,[1]Miljö!$B$1:$S$500,MATCH("Såld mängd produktionsspecifik fjärrvärme (GWh)",[1]Miljö!$B$1:$R$1,0),FALSE)),0,VLOOKUP($B88,[1]Miljö!$B$1:$S$500,MATCH("Såld mängd produktionsspecifik fjärrvärme (GWh)",[1]Miljö!$B$1:$R$1,0),FALSE))</f>
        <v>0</v>
      </c>
      <c r="AS88" s="36">
        <f t="shared" si="7"/>
        <v>0.54236552873244648</v>
      </c>
      <c r="AU88" s="30" t="str">
        <f>VLOOKUP($B88,'[1]Miljövärden urval för publ'!$B$2:$I$486,7,FALSE)</f>
        <v>Ja</v>
      </c>
    </row>
    <row r="89" spans="1:47" ht="15">
      <c r="A89" t="s">
        <v>372</v>
      </c>
      <c r="B89" t="s">
        <v>373</v>
      </c>
      <c r="C89" s="30">
        <f>VLOOKUP($B89,'[1]Tillförd energi'!$B$2:$AS$506,MATCH(C$3,'[1]Tillförd energi'!$B$1:$AQ$1,0),FALSE)</f>
        <v>0</v>
      </c>
      <c r="D89" s="30">
        <f>VLOOKUP($B89,'[1]Tillförd energi'!$B$2:$AS$506,MATCH(D$3,'[1]Tillförd energi'!$B$1:$AQ$1,0),FALSE)</f>
        <v>0.15</v>
      </c>
      <c r="E89" s="30">
        <f>VLOOKUP($B89,'[1]Tillförd energi'!$B$2:$AS$506,MATCH(E$3,'[1]Tillförd energi'!$B$1:$AQ$1,0),FALSE)</f>
        <v>0</v>
      </c>
      <c r="F89" s="30">
        <f>VLOOKUP($B89,'[1]Tillförd energi'!$B$2:$AS$506,MATCH(F$3,'[1]Tillförd energi'!$B$1:$AQ$1,0),FALSE)</f>
        <v>0</v>
      </c>
      <c r="G89" s="30">
        <f>VLOOKUP($B89,'[1]Tillförd energi'!$B$2:$AS$506,MATCH(G$3,'[1]Tillförd energi'!$B$1:$AQ$1,0),FALSE)</f>
        <v>0</v>
      </c>
      <c r="H89" s="30">
        <f>VLOOKUP($B89,'[1]Tillförd energi'!$B$2:$AS$506,MATCH(H$3,'[1]Tillförd energi'!$B$1:$AQ$1,0),FALSE)</f>
        <v>0</v>
      </c>
      <c r="I89" s="30">
        <f>VLOOKUP($B89,'[1]Tillförd energi'!$B$2:$AS$506,MATCH(I$3,'[1]Tillförd energi'!$B$1:$AQ$1,0),FALSE)</f>
        <v>0</v>
      </c>
      <c r="J89" s="30">
        <f>VLOOKUP($B89,'[1]Tillförd energi'!$B$2:$AS$506,MATCH(J$3,'[1]Tillförd energi'!$B$1:$AQ$1,0),FALSE)</f>
        <v>0</v>
      </c>
      <c r="K89" s="30">
        <f>VLOOKUP($B89,'[1]Tillförd energi'!$B$2:$AS$506,MATCH(K$3,'[1]Tillförd energi'!$B$1:$AQ$1,0),FALSE)</f>
        <v>0</v>
      </c>
      <c r="L89" s="30">
        <f>VLOOKUP($B89,'[1]Tillförd energi'!$B$2:$AS$506,MATCH(L$3,'[1]Tillförd energi'!$B$1:$AQ$1,0),FALSE)</f>
        <v>0</v>
      </c>
      <c r="M89" s="30">
        <f>VLOOKUP($B89,'[1]Tillförd energi'!$B$2:$AS$506,MATCH(M$3,'[1]Tillförd energi'!$B$1:$AQ$1,0),FALSE)</f>
        <v>0</v>
      </c>
      <c r="N89" s="30">
        <f>VLOOKUP($B89,'[1]Tillförd energi'!$B$2:$AS$506,MATCH(N$3,'[1]Tillförd energi'!$B$1:$AQ$1,0),FALSE)</f>
        <v>0</v>
      </c>
      <c r="O89" s="30">
        <f>VLOOKUP($B89,'[1]Tillförd energi'!$B$2:$AS$506,MATCH(O$3,'[1]Tillförd energi'!$B$1:$AQ$1,0),FALSE)</f>
        <v>0</v>
      </c>
      <c r="P89" s="30">
        <f>VLOOKUP($B89,'[1]Tillförd energi'!$B$2:$AS$506,MATCH(P$3,'[1]Tillförd energi'!$B$1:$AQ$1,0),FALSE)</f>
        <v>8.8740000000000006</v>
      </c>
      <c r="Q89" s="30">
        <f>VLOOKUP($B89,'[1]Tillförd energi'!$B$2:$AS$506,MATCH(Q$3,'[1]Tillförd energi'!$B$1:$AQ$1,0),FALSE)</f>
        <v>2.9769999999999999</v>
      </c>
      <c r="R89" s="30">
        <f>VLOOKUP($B89,'[1]Tillförd energi'!$B$2:$AS$506,MATCH(R$3,'[1]Tillförd energi'!$B$1:$AQ$1,0),FALSE)</f>
        <v>0</v>
      </c>
      <c r="S89" s="30">
        <f>VLOOKUP($B89,'[1]Tillförd energi'!$B$2:$AS$506,MATCH(S$3,'[1]Tillförd energi'!$B$1:$AQ$1,0),FALSE)</f>
        <v>0</v>
      </c>
      <c r="T89" s="30">
        <f>VLOOKUP($B89,'[1]Tillförd energi'!$B$2:$AS$506,MATCH(T$3,'[1]Tillförd energi'!$B$1:$AQ$1,0),FALSE)</f>
        <v>0</v>
      </c>
      <c r="U89" s="30">
        <f>VLOOKUP($B89,'[1]Tillförd energi'!$B$2:$AS$506,MATCH(U$3,'[1]Tillförd energi'!$B$1:$AQ$1,0),FALSE)</f>
        <v>0</v>
      </c>
      <c r="V89" s="30">
        <f>VLOOKUP($B89,'[1]Tillförd energi'!$B$2:$AS$506,MATCH(V$3,'[1]Tillförd energi'!$B$1:$AQ$1,0),FALSE)</f>
        <v>0</v>
      </c>
      <c r="W89" s="30">
        <f>VLOOKUP($B89,'[1]Tillförd energi'!$B$2:$AS$506,MATCH(W$3,'[1]Tillförd energi'!$B$1:$AQ$1,0),FALSE)</f>
        <v>0</v>
      </c>
      <c r="X89" s="30">
        <f>VLOOKUP($B89,'[1]Tillförd energi'!$B$2:$AS$506,MATCH(X$3,'[1]Tillförd energi'!$B$1:$AQ$1,0),FALSE)</f>
        <v>0</v>
      </c>
      <c r="Y89" s="30">
        <f>VLOOKUP($B89,'[1]Tillförd energi'!$B$2:$AS$506,MATCH(Y$3,'[1]Tillförd energi'!$B$1:$AQ$1,0),FALSE)</f>
        <v>0</v>
      </c>
      <c r="Z89" s="30">
        <f>VLOOKUP($B89,'[1]Tillförd energi'!$B$2:$AS$506,MATCH(Z$3,'[1]Tillförd energi'!$B$1:$AQ$1,0),FALSE)</f>
        <v>0</v>
      </c>
      <c r="AA89" s="30">
        <f>VLOOKUP($B89,'[1]Tillförd energi'!$B$2:$AS$506,MATCH(AA$3,'[1]Tillförd energi'!$B$1:$AQ$1,0),FALSE)</f>
        <v>0</v>
      </c>
      <c r="AB89" s="30">
        <f>VLOOKUP($B89,'[1]Tillförd energi'!$B$2:$AS$506,MATCH(AB$3,'[1]Tillförd energi'!$B$1:$AQ$1,0),FALSE)</f>
        <v>0</v>
      </c>
      <c r="AC89" s="30">
        <f>VLOOKUP($B89,'[1]Tillförd energi'!$B$2:$AS$506,MATCH(AC$3,'[1]Tillförd energi'!$B$1:$AQ$1,0),FALSE)</f>
        <v>0</v>
      </c>
      <c r="AD89" s="30">
        <f>VLOOKUP($B89,'[1]Tillförd energi'!$B$2:$AS$506,MATCH(AD$3,'[1]Tillförd energi'!$B$1:$AQ$1,0),FALSE)</f>
        <v>0</v>
      </c>
      <c r="AF89" s="30">
        <f>VLOOKUP($B89,'[1]Tillförd energi'!$B$2:$AS$506,MATCH(AF$3,'[1]Tillförd energi'!$B$1:$AQ$1,0),FALSE)</f>
        <v>0.159</v>
      </c>
      <c r="AH89" s="30">
        <f>IFERROR(VLOOKUP(B89,[1]Miljö!$B$1:$S$476,9,FALSE)/1,0)</f>
        <v>0</v>
      </c>
      <c r="AJ89" s="35">
        <f>IFERROR(VLOOKUP($B89,[1]Miljö!$B$1:$S$500,MATCH("hjälpel exklusive kraftvärme (GWh)",[1]Miljö!$B$1:$V$1,0),FALSE)/1,"")</f>
        <v>0.159</v>
      </c>
      <c r="AK89" s="35">
        <f t="shared" si="4"/>
        <v>0.159</v>
      </c>
      <c r="AL89" s="35">
        <f>VLOOKUP($B89,'[1]Slutlig allokering'!$B$2:$AL$462,MATCH("Hjälpel kraftvärme",'[1]Slutlig allokering'!$B$2:$AL$2,0),FALSE)</f>
        <v>0</v>
      </c>
      <c r="AN89" s="30">
        <f t="shared" si="5"/>
        <v>12.160000000000002</v>
      </c>
      <c r="AO89" s="30">
        <f t="shared" si="6"/>
        <v>12.160000000000002</v>
      </c>
      <c r="AP89" s="30">
        <f>IF(ISERROR(1/VLOOKUP($B89,[1]Leveranser!$B$1:$S$500,MATCH("såld värme (gwh)",[1]Leveranser!$B$1:$S$1,0),FALSE)),"",VLOOKUP($B89,[1]Leveranser!$B$1:$S$500,MATCH("såld värme (gwh)",[1]Leveranser!$B$1:$S$1,0),FALSE))</f>
        <v>8.3000000000000007</v>
      </c>
      <c r="AQ89" s="30">
        <f>VLOOKUP($B89,[1]Leveranser!$B$1:$Y$500,MATCH("Totalt såld fjärrvärme till andra fjärrvärmeföretag",[1]Leveranser!$B$1:$AA$1,0),FALSE)</f>
        <v>0</v>
      </c>
      <c r="AR89" s="30">
        <f>IF(ISERROR(1/VLOOKUP($B89,[1]Miljö!$B$1:$S$500,MATCH("Såld mängd produktionsspecifik fjärrvärme (GWh)",[1]Miljö!$B$1:$R$1,0),FALSE)),0,VLOOKUP($B89,[1]Miljö!$B$1:$S$500,MATCH("Såld mängd produktionsspecifik fjärrvärme (GWh)",[1]Miljö!$B$1:$R$1,0),FALSE))</f>
        <v>0</v>
      </c>
      <c r="AS89" s="36">
        <f t="shared" si="7"/>
        <v>0.68256578947368418</v>
      </c>
      <c r="AU89" s="30" t="str">
        <f>VLOOKUP($B89,'[1]Miljövärden urval för publ'!$B$2:$I$486,7,FALSE)</f>
        <v>Ja</v>
      </c>
    </row>
    <row r="90" spans="1:47" ht="15">
      <c r="A90" t="s">
        <v>640</v>
      </c>
      <c r="B90" t="s">
        <v>642</v>
      </c>
      <c r="C90" s="30">
        <f>VLOOKUP($B90,'[1]Tillförd energi'!$B$2:$AS$506,MATCH(C$3,'[1]Tillförd energi'!$B$1:$AQ$1,0),FALSE)</f>
        <v>0</v>
      </c>
      <c r="D90" s="30">
        <f>VLOOKUP($B90,'[1]Tillförd energi'!$B$2:$AS$506,MATCH(D$3,'[1]Tillförd energi'!$B$1:$AQ$1,0),FALSE)</f>
        <v>2.1960000000000002</v>
      </c>
      <c r="E90" s="30">
        <f>VLOOKUP($B90,'[1]Tillförd energi'!$B$2:$AS$506,MATCH(E$3,'[1]Tillförd energi'!$B$1:$AQ$1,0),FALSE)</f>
        <v>0</v>
      </c>
      <c r="F90" s="30">
        <f>VLOOKUP($B90,'[1]Tillförd energi'!$B$2:$AS$506,MATCH(F$3,'[1]Tillförd energi'!$B$1:$AQ$1,0),FALSE)</f>
        <v>0</v>
      </c>
      <c r="G90" s="30">
        <f>VLOOKUP($B90,'[1]Tillförd energi'!$B$2:$AS$506,MATCH(G$3,'[1]Tillförd energi'!$B$1:$AQ$1,0),FALSE)</f>
        <v>0</v>
      </c>
      <c r="H90" s="30">
        <f>VLOOKUP($B90,'[1]Tillförd energi'!$B$2:$AS$506,MATCH(H$3,'[1]Tillförd energi'!$B$1:$AQ$1,0),FALSE)</f>
        <v>0</v>
      </c>
      <c r="I90" s="30">
        <f>VLOOKUP($B90,'[1]Tillförd energi'!$B$2:$AS$506,MATCH(I$3,'[1]Tillförd energi'!$B$1:$AQ$1,0),FALSE)</f>
        <v>0</v>
      </c>
      <c r="J90" s="30">
        <f>VLOOKUP($B90,'[1]Tillförd energi'!$B$2:$AS$506,MATCH(J$3,'[1]Tillförd energi'!$B$1:$AQ$1,0),FALSE)</f>
        <v>0</v>
      </c>
      <c r="K90" s="30">
        <f>VLOOKUP($B90,'[1]Tillförd energi'!$B$2:$AS$506,MATCH(K$3,'[1]Tillförd energi'!$B$1:$AQ$1,0),FALSE)</f>
        <v>0</v>
      </c>
      <c r="L90" s="30">
        <f>VLOOKUP($B90,'[1]Tillförd energi'!$B$2:$AS$506,MATCH(L$3,'[1]Tillförd energi'!$B$1:$AQ$1,0),FALSE)</f>
        <v>9.6950000000000003</v>
      </c>
      <c r="M90" s="30">
        <f>VLOOKUP($B90,'[1]Tillförd energi'!$B$2:$AS$506,MATCH(M$3,'[1]Tillförd energi'!$B$1:$AQ$1,0),FALSE)</f>
        <v>15.512</v>
      </c>
      <c r="N90" s="30">
        <f>VLOOKUP($B90,'[1]Tillförd energi'!$B$2:$AS$506,MATCH(N$3,'[1]Tillförd energi'!$B$1:$AQ$1,0),FALSE)</f>
        <v>0</v>
      </c>
      <c r="O90" s="30">
        <f>VLOOKUP($B90,'[1]Tillförd energi'!$B$2:$AS$506,MATCH(O$3,'[1]Tillförd energi'!$B$1:$AQ$1,0),FALSE)</f>
        <v>2.1970000000000001</v>
      </c>
      <c r="P90" s="30">
        <f>VLOOKUP($B90,'[1]Tillförd energi'!$B$2:$AS$506,MATCH(P$3,'[1]Tillförd energi'!$B$1:$AQ$1,0),FALSE)</f>
        <v>0</v>
      </c>
      <c r="Q90" s="30">
        <f>VLOOKUP($B90,'[1]Tillförd energi'!$B$2:$AS$506,MATCH(Q$3,'[1]Tillförd energi'!$B$1:$AQ$1,0),FALSE)</f>
        <v>0</v>
      </c>
      <c r="R90" s="30">
        <f>VLOOKUP($B90,'[1]Tillförd energi'!$B$2:$AS$506,MATCH(R$3,'[1]Tillförd energi'!$B$1:$AQ$1,0),FALSE)</f>
        <v>0</v>
      </c>
      <c r="S90" s="30">
        <f>VLOOKUP($B90,'[1]Tillförd energi'!$B$2:$AS$506,MATCH(S$3,'[1]Tillförd energi'!$B$1:$AQ$1,0),FALSE)</f>
        <v>0</v>
      </c>
      <c r="T90" s="30">
        <f>VLOOKUP($B90,'[1]Tillförd energi'!$B$2:$AS$506,MATCH(T$3,'[1]Tillförd energi'!$B$1:$AQ$1,0),FALSE)</f>
        <v>0</v>
      </c>
      <c r="U90" s="30">
        <f>VLOOKUP($B90,'[1]Tillförd energi'!$B$2:$AS$506,MATCH(U$3,'[1]Tillförd energi'!$B$1:$AQ$1,0),FALSE)</f>
        <v>0</v>
      </c>
      <c r="V90" s="30">
        <f>VLOOKUP($B90,'[1]Tillförd energi'!$B$2:$AS$506,MATCH(V$3,'[1]Tillförd energi'!$B$1:$AQ$1,0),FALSE)</f>
        <v>0</v>
      </c>
      <c r="W90" s="30">
        <f>VLOOKUP($B90,'[1]Tillförd energi'!$B$2:$AS$506,MATCH(W$3,'[1]Tillförd energi'!$B$1:$AQ$1,0),FALSE)</f>
        <v>0</v>
      </c>
      <c r="X90" s="30">
        <f>VLOOKUP($B90,'[1]Tillförd energi'!$B$2:$AS$506,MATCH(X$3,'[1]Tillförd energi'!$B$1:$AQ$1,0),FALSE)</f>
        <v>0</v>
      </c>
      <c r="Y90" s="30">
        <f>VLOOKUP($B90,'[1]Tillförd energi'!$B$2:$AS$506,MATCH(Y$3,'[1]Tillförd energi'!$B$1:$AQ$1,0),FALSE)</f>
        <v>0</v>
      </c>
      <c r="Z90" s="30">
        <f>VLOOKUP($B90,'[1]Tillförd energi'!$B$2:$AS$506,MATCH(Z$3,'[1]Tillförd energi'!$B$1:$AQ$1,0),FALSE)</f>
        <v>0</v>
      </c>
      <c r="AA90" s="30">
        <f>VLOOKUP($B90,'[1]Tillförd energi'!$B$2:$AS$506,MATCH(AA$3,'[1]Tillförd energi'!$B$1:$AQ$1,0),FALSE)</f>
        <v>0</v>
      </c>
      <c r="AB90" s="30">
        <f>VLOOKUP($B90,'[1]Tillförd energi'!$B$2:$AS$506,MATCH(AB$3,'[1]Tillförd energi'!$B$1:$AQ$1,0),FALSE)</f>
        <v>1.4</v>
      </c>
      <c r="AC90" s="30">
        <f>VLOOKUP($B90,'[1]Tillförd energi'!$B$2:$AS$506,MATCH(AC$3,'[1]Tillförd energi'!$B$1:$AQ$1,0),FALSE)</f>
        <v>0</v>
      </c>
      <c r="AD90" s="30">
        <f>VLOOKUP($B90,'[1]Tillförd energi'!$B$2:$AS$506,MATCH(AD$3,'[1]Tillförd energi'!$B$1:$AQ$1,0),FALSE)</f>
        <v>0</v>
      </c>
      <c r="AF90" s="30">
        <f>VLOOKUP($B90,'[1]Tillförd energi'!$B$2:$AS$506,MATCH(AF$3,'[1]Tillförd energi'!$B$1:$AQ$1,0),FALSE)</f>
        <v>0.91300000000000003</v>
      </c>
      <c r="AH90" s="30">
        <f>IFERROR(VLOOKUP(B90,[1]Miljö!$B$1:$S$476,9,FALSE)/1,0)</f>
        <v>0</v>
      </c>
      <c r="AJ90" s="35">
        <f>IFERROR(VLOOKUP($B90,[1]Miljö!$B$1:$S$500,MATCH("hjälpel exklusive kraftvärme (GWh)",[1]Miljö!$B$1:$V$1,0),FALSE)/1,"")</f>
        <v>0.91300000000000003</v>
      </c>
      <c r="AK90" s="35">
        <f t="shared" si="4"/>
        <v>0.91300000000000003</v>
      </c>
      <c r="AL90" s="35">
        <f>VLOOKUP($B90,'[1]Slutlig allokering'!$B$2:$AL$462,MATCH("Hjälpel kraftvärme",'[1]Slutlig allokering'!$B$2:$AL$2,0),FALSE)</f>
        <v>0</v>
      </c>
      <c r="AN90" s="30">
        <f t="shared" si="5"/>
        <v>31.912999999999997</v>
      </c>
      <c r="AO90" s="30">
        <f t="shared" si="6"/>
        <v>31.912999999999997</v>
      </c>
      <c r="AP90" s="30">
        <f>IF(ISERROR(1/VLOOKUP($B90,[1]Leveranser!$B$1:$S$500,MATCH("såld värme (gwh)",[1]Leveranser!$B$1:$S$1,0),FALSE)),"",VLOOKUP($B90,[1]Leveranser!$B$1:$S$500,MATCH("såld värme (gwh)",[1]Leveranser!$B$1:$S$1,0),FALSE))</f>
        <v>26.1</v>
      </c>
      <c r="AQ90" s="30">
        <f>VLOOKUP($B90,[1]Leveranser!$B$1:$Y$500,MATCH("Totalt såld fjärrvärme till andra fjärrvärmeföretag",[1]Leveranser!$B$1:$AA$1,0),FALSE)</f>
        <v>0</v>
      </c>
      <c r="AR90" s="30">
        <f>IF(ISERROR(1/VLOOKUP($B90,[1]Miljö!$B$1:$S$500,MATCH("Såld mängd produktionsspecifik fjärrvärme (GWh)",[1]Miljö!$B$1:$R$1,0),FALSE)),0,VLOOKUP($B90,[1]Miljö!$B$1:$S$500,MATCH("Såld mängd produktionsspecifik fjärrvärme (GWh)",[1]Miljö!$B$1:$R$1,0),FALSE))</f>
        <v>0</v>
      </c>
      <c r="AS90" s="36">
        <f t="shared" si="7"/>
        <v>0.81784852567919042</v>
      </c>
      <c r="AU90" s="30" t="str">
        <f>VLOOKUP($B90,'[1]Miljövärden urval för publ'!$B$2:$I$486,7,FALSE)</f>
        <v>Ja</v>
      </c>
    </row>
    <row r="91" spans="1:47" ht="15">
      <c r="A91" s="37" t="s">
        <v>245</v>
      </c>
      <c r="B91" s="38" t="s">
        <v>248</v>
      </c>
      <c r="C91" s="30">
        <f>VLOOKUP($B91,'[1]Tillförd energi'!$B$2:$AS$506,MATCH(C$3,'[1]Tillförd energi'!$B$1:$AQ$1,0),FALSE)</f>
        <v>0</v>
      </c>
      <c r="D91" s="30">
        <f>VLOOKUP($B91,'[1]Tillförd energi'!$B$2:$AS$506,MATCH(D$3,'[1]Tillförd energi'!$B$1:$AQ$1,0),FALSE)</f>
        <v>0</v>
      </c>
      <c r="E91" s="30">
        <f>VLOOKUP($B91,'[1]Tillförd energi'!$B$2:$AS$506,MATCH(E$3,'[1]Tillförd energi'!$B$1:$AQ$1,0),FALSE)</f>
        <v>0</v>
      </c>
      <c r="F91" s="30">
        <f>VLOOKUP($B91,'[1]Tillförd energi'!$B$2:$AS$506,MATCH(F$3,'[1]Tillförd energi'!$B$1:$AQ$1,0),FALSE)</f>
        <v>0</v>
      </c>
      <c r="G91" s="30">
        <f>VLOOKUP($B91,'[1]Tillförd energi'!$B$2:$AS$506,MATCH(G$3,'[1]Tillförd energi'!$B$1:$AQ$1,0),FALSE)</f>
        <v>0</v>
      </c>
      <c r="H91" s="30">
        <f>VLOOKUP($B91,'[1]Tillförd energi'!$B$2:$AS$506,MATCH(H$3,'[1]Tillförd energi'!$B$1:$AQ$1,0),FALSE)</f>
        <v>0</v>
      </c>
      <c r="I91" s="30">
        <f>VLOOKUP($B91,'[1]Tillförd energi'!$B$2:$AS$506,MATCH(I$3,'[1]Tillförd energi'!$B$1:$AQ$1,0),FALSE)</f>
        <v>0</v>
      </c>
      <c r="J91" s="30">
        <f>VLOOKUP($B91,'[1]Tillförd energi'!$B$2:$AS$506,MATCH(J$3,'[1]Tillförd energi'!$B$1:$AQ$1,0),FALSE)</f>
        <v>0</v>
      </c>
      <c r="K91" s="30">
        <f>VLOOKUP($B91,'[1]Tillförd energi'!$B$2:$AS$506,MATCH(K$3,'[1]Tillförd energi'!$B$1:$AQ$1,0),FALSE)</f>
        <v>0</v>
      </c>
      <c r="L91" s="30">
        <f>VLOOKUP($B91,'[1]Tillförd energi'!$B$2:$AS$506,MATCH(L$3,'[1]Tillförd energi'!$B$1:$AQ$1,0),FALSE)</f>
        <v>0</v>
      </c>
      <c r="M91" s="30">
        <f>VLOOKUP($B91,'[1]Tillförd energi'!$B$2:$AS$506,MATCH(M$3,'[1]Tillförd energi'!$B$1:$AQ$1,0),FALSE)</f>
        <v>0</v>
      </c>
      <c r="N91" s="30">
        <f>VLOOKUP($B91,'[1]Tillförd energi'!$B$2:$AS$506,MATCH(N$3,'[1]Tillförd energi'!$B$1:$AQ$1,0),FALSE)</f>
        <v>0</v>
      </c>
      <c r="O91" s="30">
        <f>VLOOKUP($B91,'[1]Tillförd energi'!$B$2:$AS$506,MATCH(O$3,'[1]Tillförd energi'!$B$1:$AQ$1,0),FALSE)</f>
        <v>0</v>
      </c>
      <c r="P91" s="30">
        <f>VLOOKUP($B91,'[1]Tillförd energi'!$B$2:$AS$506,MATCH(P$3,'[1]Tillförd energi'!$B$1:$AQ$1,0),FALSE)</f>
        <v>0</v>
      </c>
      <c r="Q91" s="30">
        <f>VLOOKUP($B91,'[1]Tillförd energi'!$B$2:$AS$506,MATCH(Q$3,'[1]Tillförd energi'!$B$1:$AQ$1,0),FALSE)</f>
        <v>0</v>
      </c>
      <c r="R91" s="30">
        <f>VLOOKUP($B91,'[1]Tillförd energi'!$B$2:$AS$506,MATCH(R$3,'[1]Tillförd energi'!$B$1:$AQ$1,0),FALSE)</f>
        <v>0</v>
      </c>
      <c r="S91" s="30">
        <f>VLOOKUP($B91,'[1]Tillförd energi'!$B$2:$AS$506,MATCH(S$3,'[1]Tillförd energi'!$B$1:$AQ$1,0),FALSE)</f>
        <v>0</v>
      </c>
      <c r="T91" s="30">
        <f>VLOOKUP($B91,'[1]Tillförd energi'!$B$2:$AS$506,MATCH(T$3,'[1]Tillförd energi'!$B$1:$AQ$1,0),FALSE)</f>
        <v>0</v>
      </c>
      <c r="U91" s="30">
        <f>VLOOKUP($B91,'[1]Tillförd energi'!$B$2:$AS$506,MATCH(U$3,'[1]Tillförd energi'!$B$1:$AQ$1,0),FALSE)</f>
        <v>0</v>
      </c>
      <c r="V91" s="30">
        <f>VLOOKUP($B91,'[1]Tillförd energi'!$B$2:$AS$506,MATCH(V$3,'[1]Tillförd energi'!$B$1:$AQ$1,0),FALSE)</f>
        <v>0</v>
      </c>
      <c r="W91" s="30">
        <f>VLOOKUP($B91,'[1]Tillförd energi'!$B$2:$AS$506,MATCH(W$3,'[1]Tillförd energi'!$B$1:$AQ$1,0),FALSE)</f>
        <v>0</v>
      </c>
      <c r="X91" s="30">
        <f>VLOOKUP($B91,'[1]Tillförd energi'!$B$2:$AS$506,MATCH(X$3,'[1]Tillförd energi'!$B$1:$AQ$1,0),FALSE)</f>
        <v>0</v>
      </c>
      <c r="Y91" s="30">
        <f>VLOOKUP($B91,'[1]Tillförd energi'!$B$2:$AS$506,MATCH(Y$3,'[1]Tillförd energi'!$B$1:$AQ$1,0),FALSE)</f>
        <v>0</v>
      </c>
      <c r="Z91" s="30">
        <f>VLOOKUP($B91,'[1]Tillförd energi'!$B$2:$AS$506,MATCH(Z$3,'[1]Tillförd energi'!$B$1:$AQ$1,0),FALSE)</f>
        <v>0</v>
      </c>
      <c r="AA91" s="30">
        <f>VLOOKUP($B91,'[1]Tillförd energi'!$B$2:$AS$506,MATCH(AA$3,'[1]Tillförd energi'!$B$1:$AQ$1,0),FALSE)</f>
        <v>0</v>
      </c>
      <c r="AB91" s="30">
        <f>VLOOKUP($B91,'[1]Tillförd energi'!$B$2:$AS$506,MATCH(AB$3,'[1]Tillförd energi'!$B$1:$AQ$1,0),FALSE)</f>
        <v>0</v>
      </c>
      <c r="AC91" s="30">
        <f>VLOOKUP($B91,'[1]Tillförd energi'!$B$2:$AS$506,MATCH(AC$3,'[1]Tillförd energi'!$B$1:$AQ$1,0),FALSE)</f>
        <v>0</v>
      </c>
      <c r="AD91" s="30">
        <f>VLOOKUP($B91,'[1]Tillförd energi'!$B$2:$AS$506,MATCH(AD$3,'[1]Tillförd energi'!$B$1:$AQ$1,0),FALSE)</f>
        <v>0</v>
      </c>
      <c r="AF91" s="30">
        <f>VLOOKUP($B91,'[1]Tillförd energi'!$B$2:$AS$506,MATCH(AF$3,'[1]Tillförd energi'!$B$1:$AQ$1,0),FALSE)</f>
        <v>0</v>
      </c>
      <c r="AH91" s="30">
        <f>IFERROR(VLOOKUP(B91,[1]Miljö!$B$1:$S$476,9,FALSE)/1,0)</f>
        <v>0</v>
      </c>
      <c r="AJ91" s="35" t="str">
        <f>IFERROR(VLOOKUP($B91,[1]Miljö!$B$1:$S$500,MATCH("hjälpel exklusive kraftvärme (GWh)",[1]Miljö!$B$1:$V$1,0),FALSE)/1,"")</f>
        <v/>
      </c>
      <c r="AK91" s="35">
        <f t="shared" si="4"/>
        <v>0</v>
      </c>
      <c r="AL91" s="35">
        <f>VLOOKUP($B91,'[1]Slutlig allokering'!$B$2:$AL$462,MATCH("Hjälpel kraftvärme",'[1]Slutlig allokering'!$B$2:$AL$2,0),FALSE)</f>
        <v>0</v>
      </c>
      <c r="AN91" s="30">
        <f t="shared" si="5"/>
        <v>0</v>
      </c>
      <c r="AO91" s="30">
        <f t="shared" si="6"/>
        <v>0</v>
      </c>
      <c r="AP91" s="30" t="str">
        <f>IF(ISERROR(1/VLOOKUP($B91,[1]Leveranser!$B$1:$S$500,MATCH("såld värme (gwh)",[1]Leveranser!$B$1:$S$1,0),FALSE)),"",VLOOKUP($B91,[1]Leveranser!$B$1:$S$500,MATCH("såld värme (gwh)",[1]Leveranser!$B$1:$S$1,0),FALSE))</f>
        <v/>
      </c>
      <c r="AQ91" s="30">
        <f>VLOOKUP($B91,[1]Leveranser!$B$1:$Y$500,MATCH("Totalt såld fjärrvärme till andra fjärrvärmeföretag",[1]Leveranser!$B$1:$AA$1,0),FALSE)</f>
        <v>0</v>
      </c>
      <c r="AR91" s="30">
        <f>IF(ISERROR(1/VLOOKUP($B91,[1]Miljö!$B$1:$S$500,MATCH("Såld mängd produktionsspecifik fjärrvärme (GWh)",[1]Miljö!$B$1:$R$1,0),FALSE)),0,VLOOKUP($B91,[1]Miljö!$B$1:$S$500,MATCH("Såld mängd produktionsspecifik fjärrvärme (GWh)",[1]Miljö!$B$1:$R$1,0),FALSE))</f>
        <v>0</v>
      </c>
      <c r="AS91" s="36" t="str">
        <f t="shared" si="7"/>
        <v/>
      </c>
      <c r="AU91" s="30" t="str">
        <f>VLOOKUP($B91,'[1]Miljövärden urval för publ'!$B$2:$I$486,7,FALSE)</f>
        <v>Nej</v>
      </c>
    </row>
    <row r="92" spans="1:47" ht="15">
      <c r="A92" t="s">
        <v>254</v>
      </c>
      <c r="B92" t="s">
        <v>255</v>
      </c>
      <c r="C92" s="30">
        <f>VLOOKUP($B92,'[1]Tillförd energi'!$B$2:$AS$506,MATCH(C$3,'[1]Tillförd energi'!$B$1:$AQ$1,0),FALSE)</f>
        <v>0</v>
      </c>
      <c r="D92" s="30">
        <f>VLOOKUP($B92,'[1]Tillförd energi'!$B$2:$AS$506,MATCH(D$3,'[1]Tillförd energi'!$B$1:$AQ$1,0),FALSE)</f>
        <v>1.8</v>
      </c>
      <c r="E92" s="30">
        <f>VLOOKUP($B92,'[1]Tillförd energi'!$B$2:$AS$506,MATCH(E$3,'[1]Tillförd energi'!$B$1:$AQ$1,0),FALSE)</f>
        <v>0</v>
      </c>
      <c r="F92" s="30">
        <f>VLOOKUP($B92,'[1]Tillförd energi'!$B$2:$AS$506,MATCH(F$3,'[1]Tillförd energi'!$B$1:$AQ$1,0),FALSE)</f>
        <v>0</v>
      </c>
      <c r="G92" s="30">
        <f>VLOOKUP($B92,'[1]Tillförd energi'!$B$2:$AS$506,MATCH(G$3,'[1]Tillförd energi'!$B$1:$AQ$1,0),FALSE)</f>
        <v>0</v>
      </c>
      <c r="H92" s="30">
        <f>VLOOKUP($B92,'[1]Tillförd energi'!$B$2:$AS$506,MATCH(H$3,'[1]Tillförd energi'!$B$1:$AQ$1,0),FALSE)</f>
        <v>0</v>
      </c>
      <c r="I92" s="30">
        <f>VLOOKUP($B92,'[1]Tillförd energi'!$B$2:$AS$506,MATCH(I$3,'[1]Tillförd energi'!$B$1:$AQ$1,0),FALSE)</f>
        <v>0</v>
      </c>
      <c r="J92" s="30">
        <f>VLOOKUP($B92,'[1]Tillförd energi'!$B$2:$AS$506,MATCH(J$3,'[1]Tillförd energi'!$B$1:$AQ$1,0),FALSE)</f>
        <v>0</v>
      </c>
      <c r="K92" s="30">
        <f>VLOOKUP($B92,'[1]Tillförd energi'!$B$2:$AS$506,MATCH(K$3,'[1]Tillförd energi'!$B$1:$AQ$1,0),FALSE)</f>
        <v>0</v>
      </c>
      <c r="L92" s="30">
        <f>VLOOKUP($B92,'[1]Tillförd energi'!$B$2:$AS$506,MATCH(L$3,'[1]Tillförd energi'!$B$1:$AQ$1,0),FALSE)</f>
        <v>0</v>
      </c>
      <c r="M92" s="30">
        <f>VLOOKUP($B92,'[1]Tillförd energi'!$B$2:$AS$506,MATCH(M$3,'[1]Tillförd energi'!$B$1:$AQ$1,0),FALSE)</f>
        <v>0</v>
      </c>
      <c r="N92" s="30">
        <f>VLOOKUP($B92,'[1]Tillförd energi'!$B$2:$AS$506,MATCH(N$3,'[1]Tillförd energi'!$B$1:$AQ$1,0),FALSE)</f>
        <v>0</v>
      </c>
      <c r="O92" s="30">
        <f>VLOOKUP($B92,'[1]Tillförd energi'!$B$2:$AS$506,MATCH(O$3,'[1]Tillförd energi'!$B$1:$AQ$1,0),FALSE)</f>
        <v>2</v>
      </c>
      <c r="P92" s="30">
        <f>VLOOKUP($B92,'[1]Tillförd energi'!$B$2:$AS$506,MATCH(P$3,'[1]Tillförd energi'!$B$1:$AQ$1,0),FALSE)</f>
        <v>0</v>
      </c>
      <c r="Q92" s="30">
        <f>VLOOKUP($B92,'[1]Tillförd energi'!$B$2:$AS$506,MATCH(Q$3,'[1]Tillförd energi'!$B$1:$AQ$1,0),FALSE)</f>
        <v>17.760000000000002</v>
      </c>
      <c r="R92" s="30">
        <f>VLOOKUP($B92,'[1]Tillförd energi'!$B$2:$AS$506,MATCH(R$3,'[1]Tillförd energi'!$B$1:$AQ$1,0),FALSE)</f>
        <v>0</v>
      </c>
      <c r="S92" s="30">
        <f>VLOOKUP($B92,'[1]Tillförd energi'!$B$2:$AS$506,MATCH(S$3,'[1]Tillförd energi'!$B$1:$AQ$1,0),FALSE)</f>
        <v>0</v>
      </c>
      <c r="T92" s="30">
        <f>VLOOKUP($B92,'[1]Tillförd energi'!$B$2:$AS$506,MATCH(T$3,'[1]Tillförd energi'!$B$1:$AQ$1,0),FALSE)</f>
        <v>0</v>
      </c>
      <c r="U92" s="30">
        <f>VLOOKUP($B92,'[1]Tillförd energi'!$B$2:$AS$506,MATCH(U$3,'[1]Tillförd energi'!$B$1:$AQ$1,0),FALSE)</f>
        <v>0</v>
      </c>
      <c r="V92" s="30">
        <f>VLOOKUP($B92,'[1]Tillförd energi'!$B$2:$AS$506,MATCH(V$3,'[1]Tillförd energi'!$B$1:$AQ$1,0),FALSE)</f>
        <v>0</v>
      </c>
      <c r="W92" s="30">
        <f>VLOOKUP($B92,'[1]Tillförd energi'!$B$2:$AS$506,MATCH(W$3,'[1]Tillförd energi'!$B$1:$AQ$1,0),FALSE)</f>
        <v>0</v>
      </c>
      <c r="X92" s="30">
        <f>VLOOKUP($B92,'[1]Tillförd energi'!$B$2:$AS$506,MATCH(X$3,'[1]Tillförd energi'!$B$1:$AQ$1,0),FALSE)</f>
        <v>0</v>
      </c>
      <c r="Y92" s="30">
        <f>VLOOKUP($B92,'[1]Tillförd energi'!$B$2:$AS$506,MATCH(Y$3,'[1]Tillförd energi'!$B$1:$AQ$1,0),FALSE)</f>
        <v>1.51</v>
      </c>
      <c r="Z92" s="30">
        <f>VLOOKUP($B92,'[1]Tillförd energi'!$B$2:$AS$506,MATCH(Z$3,'[1]Tillförd energi'!$B$1:$AQ$1,0),FALSE)</f>
        <v>0</v>
      </c>
      <c r="AA92" s="30">
        <f>VLOOKUP($B92,'[1]Tillförd energi'!$B$2:$AS$506,MATCH(AA$3,'[1]Tillförd energi'!$B$1:$AQ$1,0),FALSE)</f>
        <v>0</v>
      </c>
      <c r="AB92" s="30">
        <f>VLOOKUP($B92,'[1]Tillförd energi'!$B$2:$AS$506,MATCH(AB$3,'[1]Tillförd energi'!$B$1:$AQ$1,0),FALSE)</f>
        <v>0</v>
      </c>
      <c r="AC92" s="30">
        <f>VLOOKUP($B92,'[1]Tillförd energi'!$B$2:$AS$506,MATCH(AC$3,'[1]Tillförd energi'!$B$1:$AQ$1,0),FALSE)</f>
        <v>0</v>
      </c>
      <c r="AD92" s="30">
        <f>VLOOKUP($B92,'[1]Tillförd energi'!$B$2:$AS$506,MATCH(AD$3,'[1]Tillförd energi'!$B$1:$AQ$1,0),FALSE)</f>
        <v>0</v>
      </c>
      <c r="AF92" s="30">
        <f>VLOOKUP($B92,'[1]Tillförd energi'!$B$2:$AS$506,MATCH(AF$3,'[1]Tillförd energi'!$B$1:$AQ$1,0),FALSE)</f>
        <v>0.54110999999999998</v>
      </c>
      <c r="AH92" s="30">
        <f>IFERROR(VLOOKUP(B92,[1]Miljö!$B$1:$S$476,9,FALSE)/1,0)</f>
        <v>0</v>
      </c>
      <c r="AJ92" s="35" t="str">
        <f>IFERROR(VLOOKUP($B92,[1]Miljö!$B$1:$S$500,MATCH("hjälpel exklusive kraftvärme (GWh)",[1]Miljö!$B$1:$V$1,0),FALSE)/1,"")</f>
        <v/>
      </c>
      <c r="AK92" s="35">
        <f t="shared" si="4"/>
        <v>0.54110999999999998</v>
      </c>
      <c r="AL92" s="35">
        <f>VLOOKUP($B92,'[1]Slutlig allokering'!$B$2:$AL$462,MATCH("Hjälpel kraftvärme",'[1]Slutlig allokering'!$B$2:$AL$2,0),FALSE)</f>
        <v>0</v>
      </c>
      <c r="AN92" s="30">
        <f t="shared" si="5"/>
        <v>23.611110000000004</v>
      </c>
      <c r="AO92" s="30">
        <f t="shared" si="6"/>
        <v>23.611110000000004</v>
      </c>
      <c r="AP92" s="30">
        <f>IF(ISERROR(1/VLOOKUP($B92,[1]Leveranser!$B$1:$S$500,MATCH("såld värme (gwh)",[1]Leveranser!$B$1:$S$1,0),FALSE)),"",VLOOKUP($B92,[1]Leveranser!$B$1:$S$500,MATCH("såld värme (gwh)",[1]Leveranser!$B$1:$S$1,0),FALSE))</f>
        <v>18.036999999999999</v>
      </c>
      <c r="AQ92" s="30">
        <f>VLOOKUP($B92,[1]Leveranser!$B$1:$Y$500,MATCH("Totalt såld fjärrvärme till andra fjärrvärmeföretag",[1]Leveranser!$B$1:$AA$1,0),FALSE)</f>
        <v>0</v>
      </c>
      <c r="AR92" s="30">
        <f>IF(ISERROR(1/VLOOKUP($B92,[1]Miljö!$B$1:$S$500,MATCH("Såld mängd produktionsspecifik fjärrvärme (GWh)",[1]Miljö!$B$1:$R$1,0),FALSE)),0,VLOOKUP($B92,[1]Miljö!$B$1:$S$500,MATCH("Såld mängd produktionsspecifik fjärrvärme (GWh)",[1]Miljö!$B$1:$R$1,0),FALSE))</f>
        <v>0</v>
      </c>
      <c r="AS92" s="36">
        <f t="shared" si="7"/>
        <v>0.76392003594917801</v>
      </c>
      <c r="AU92" s="30" t="str">
        <f>VLOOKUP($B92,'[1]Miljövärden urval för publ'!$B$2:$I$486,7,FALSE)</f>
        <v>Ja</v>
      </c>
    </row>
    <row r="93" spans="1:47" ht="15">
      <c r="A93" t="s">
        <v>431</v>
      </c>
      <c r="B93" t="s">
        <v>434</v>
      </c>
      <c r="C93" s="30">
        <f>VLOOKUP($B93,'[1]Tillförd energi'!$B$2:$AS$506,MATCH(C$3,'[1]Tillförd energi'!$B$1:$AQ$1,0),FALSE)</f>
        <v>0</v>
      </c>
      <c r="D93" s="30">
        <f>VLOOKUP($B93,'[1]Tillförd energi'!$B$2:$AS$506,MATCH(D$3,'[1]Tillförd energi'!$B$1:$AQ$1,0),FALSE)</f>
        <v>1</v>
      </c>
      <c r="E93" s="30">
        <f>VLOOKUP($B93,'[1]Tillförd energi'!$B$2:$AS$506,MATCH(E$3,'[1]Tillförd energi'!$B$1:$AQ$1,0),FALSE)</f>
        <v>0</v>
      </c>
      <c r="F93" s="30">
        <f>VLOOKUP($B93,'[1]Tillförd energi'!$B$2:$AS$506,MATCH(F$3,'[1]Tillförd energi'!$B$1:$AQ$1,0),FALSE)</f>
        <v>0</v>
      </c>
      <c r="G93" s="30">
        <f>VLOOKUP($B93,'[1]Tillförd energi'!$B$2:$AS$506,MATCH(G$3,'[1]Tillförd energi'!$B$1:$AQ$1,0),FALSE)</f>
        <v>0</v>
      </c>
      <c r="H93" s="30">
        <f>VLOOKUP($B93,'[1]Tillförd energi'!$B$2:$AS$506,MATCH(H$3,'[1]Tillförd energi'!$B$1:$AQ$1,0),FALSE)</f>
        <v>0</v>
      </c>
      <c r="I93" s="30">
        <f>VLOOKUP($B93,'[1]Tillförd energi'!$B$2:$AS$506,MATCH(I$3,'[1]Tillförd energi'!$B$1:$AQ$1,0),FALSE)</f>
        <v>0</v>
      </c>
      <c r="J93" s="30">
        <f>VLOOKUP($B93,'[1]Tillförd energi'!$B$2:$AS$506,MATCH(J$3,'[1]Tillförd energi'!$B$1:$AQ$1,0),FALSE)</f>
        <v>0</v>
      </c>
      <c r="K93" s="30">
        <f>VLOOKUP($B93,'[1]Tillförd energi'!$B$2:$AS$506,MATCH(K$3,'[1]Tillförd energi'!$B$1:$AQ$1,0),FALSE)</f>
        <v>0</v>
      </c>
      <c r="L93" s="30">
        <f>VLOOKUP($B93,'[1]Tillförd energi'!$B$2:$AS$506,MATCH(L$3,'[1]Tillförd energi'!$B$1:$AQ$1,0),FALSE)</f>
        <v>0</v>
      </c>
      <c r="M93" s="30">
        <f>VLOOKUP($B93,'[1]Tillförd energi'!$B$2:$AS$506,MATCH(M$3,'[1]Tillförd energi'!$B$1:$AQ$1,0),FALSE)</f>
        <v>0</v>
      </c>
      <c r="N93" s="30">
        <f>VLOOKUP($B93,'[1]Tillförd energi'!$B$2:$AS$506,MATCH(N$3,'[1]Tillförd energi'!$B$1:$AQ$1,0),FALSE)</f>
        <v>20.2</v>
      </c>
      <c r="O93" s="30">
        <f>VLOOKUP($B93,'[1]Tillförd energi'!$B$2:$AS$506,MATCH(O$3,'[1]Tillförd energi'!$B$1:$AQ$1,0),FALSE)</f>
        <v>1.3</v>
      </c>
      <c r="P93" s="30">
        <f>VLOOKUP($B93,'[1]Tillförd energi'!$B$2:$AS$506,MATCH(P$3,'[1]Tillförd energi'!$B$1:$AQ$1,0),FALSE)</f>
        <v>0</v>
      </c>
      <c r="Q93" s="30">
        <f>VLOOKUP($B93,'[1]Tillförd energi'!$B$2:$AS$506,MATCH(Q$3,'[1]Tillförd energi'!$B$1:$AQ$1,0),FALSE)</f>
        <v>0</v>
      </c>
      <c r="R93" s="30">
        <f>VLOOKUP($B93,'[1]Tillförd energi'!$B$2:$AS$506,MATCH(R$3,'[1]Tillförd energi'!$B$1:$AQ$1,0),FALSE)</f>
        <v>0</v>
      </c>
      <c r="S93" s="30">
        <f>VLOOKUP($B93,'[1]Tillförd energi'!$B$2:$AS$506,MATCH(S$3,'[1]Tillförd energi'!$B$1:$AQ$1,0),FALSE)</f>
        <v>0</v>
      </c>
      <c r="T93" s="30">
        <f>VLOOKUP($B93,'[1]Tillförd energi'!$B$2:$AS$506,MATCH(T$3,'[1]Tillförd energi'!$B$1:$AQ$1,0),FALSE)</f>
        <v>0</v>
      </c>
      <c r="U93" s="30">
        <f>VLOOKUP($B93,'[1]Tillförd energi'!$B$2:$AS$506,MATCH(U$3,'[1]Tillförd energi'!$B$1:$AQ$1,0),FALSE)</f>
        <v>0</v>
      </c>
      <c r="V93" s="30">
        <f>VLOOKUP($B93,'[1]Tillförd energi'!$B$2:$AS$506,MATCH(V$3,'[1]Tillförd energi'!$B$1:$AQ$1,0),FALSE)</f>
        <v>0</v>
      </c>
      <c r="W93" s="30">
        <f>VLOOKUP($B93,'[1]Tillförd energi'!$B$2:$AS$506,MATCH(W$3,'[1]Tillförd energi'!$B$1:$AQ$1,0),FALSE)</f>
        <v>0</v>
      </c>
      <c r="X93" s="30">
        <f>VLOOKUP($B93,'[1]Tillförd energi'!$B$2:$AS$506,MATCH(X$3,'[1]Tillförd energi'!$B$1:$AQ$1,0),FALSE)</f>
        <v>0</v>
      </c>
      <c r="Y93" s="30">
        <f>VLOOKUP($B93,'[1]Tillförd energi'!$B$2:$AS$506,MATCH(Y$3,'[1]Tillförd energi'!$B$1:$AQ$1,0),FALSE)</f>
        <v>0</v>
      </c>
      <c r="Z93" s="30">
        <f>VLOOKUP($B93,'[1]Tillförd energi'!$B$2:$AS$506,MATCH(Z$3,'[1]Tillförd energi'!$B$1:$AQ$1,0),FALSE)</f>
        <v>0</v>
      </c>
      <c r="AA93" s="30">
        <f>VLOOKUP($B93,'[1]Tillförd energi'!$B$2:$AS$506,MATCH(AA$3,'[1]Tillförd energi'!$B$1:$AQ$1,0),FALSE)</f>
        <v>0</v>
      </c>
      <c r="AB93" s="30">
        <f>VLOOKUP($B93,'[1]Tillförd energi'!$B$2:$AS$506,MATCH(AB$3,'[1]Tillförd energi'!$B$1:$AQ$1,0),FALSE)</f>
        <v>1.1000000000000001</v>
      </c>
      <c r="AC93" s="30">
        <f>VLOOKUP($B93,'[1]Tillförd energi'!$B$2:$AS$506,MATCH(AC$3,'[1]Tillförd energi'!$B$1:$AQ$1,0),FALSE)</f>
        <v>0</v>
      </c>
      <c r="AD93" s="30">
        <f>VLOOKUP($B93,'[1]Tillförd energi'!$B$2:$AS$506,MATCH(AD$3,'[1]Tillförd energi'!$B$1:$AQ$1,0),FALSE)</f>
        <v>0</v>
      </c>
      <c r="AF93" s="30">
        <f>VLOOKUP($B93,'[1]Tillförd energi'!$B$2:$AS$506,MATCH(AF$3,'[1]Tillförd energi'!$B$1:$AQ$1,0),FALSE)</f>
        <v>0.5</v>
      </c>
      <c r="AH93" s="30">
        <f>IFERROR(VLOOKUP(B93,[1]Miljö!$B$1:$S$476,9,FALSE)/1,0)</f>
        <v>0</v>
      </c>
      <c r="AJ93" s="35">
        <f>IFERROR(VLOOKUP($B93,[1]Miljö!$B$1:$S$500,MATCH("hjälpel exklusive kraftvärme (GWh)",[1]Miljö!$B$1:$V$1,0),FALSE)/1,"")</f>
        <v>0.5</v>
      </c>
      <c r="AK93" s="35">
        <f t="shared" si="4"/>
        <v>0.5</v>
      </c>
      <c r="AL93" s="35">
        <f>VLOOKUP($B93,'[1]Slutlig allokering'!$B$2:$AL$462,MATCH("Hjälpel kraftvärme",'[1]Slutlig allokering'!$B$2:$AL$2,0),FALSE)</f>
        <v>0</v>
      </c>
      <c r="AN93" s="30">
        <f t="shared" si="5"/>
        <v>24.1</v>
      </c>
      <c r="AO93" s="30">
        <f t="shared" si="6"/>
        <v>24.1</v>
      </c>
      <c r="AP93" s="30">
        <f>IF(ISERROR(1/VLOOKUP($B93,[1]Leveranser!$B$1:$S$500,MATCH("såld värme (gwh)",[1]Leveranser!$B$1:$S$1,0),FALSE)),"",VLOOKUP($B93,[1]Leveranser!$B$1:$S$500,MATCH("såld värme (gwh)",[1]Leveranser!$B$1:$S$1,0),FALSE))</f>
        <v>18.2</v>
      </c>
      <c r="AQ93" s="30">
        <f>VLOOKUP($B93,[1]Leveranser!$B$1:$Y$500,MATCH("Totalt såld fjärrvärme till andra fjärrvärmeföretag",[1]Leveranser!$B$1:$AA$1,0),FALSE)</f>
        <v>0</v>
      </c>
      <c r="AR93" s="30">
        <f>IF(ISERROR(1/VLOOKUP($B93,[1]Miljö!$B$1:$S$500,MATCH("Såld mängd produktionsspecifik fjärrvärme (GWh)",[1]Miljö!$B$1:$R$1,0),FALSE)),0,VLOOKUP($B93,[1]Miljö!$B$1:$S$500,MATCH("Såld mängd produktionsspecifik fjärrvärme (GWh)",[1]Miljö!$B$1:$R$1,0),FALSE))</f>
        <v>0</v>
      </c>
      <c r="AS93" s="36">
        <f t="shared" si="7"/>
        <v>0.75518672199170112</v>
      </c>
      <c r="AU93" s="30" t="str">
        <f>VLOOKUP($B93,'[1]Miljövärden urval för publ'!$B$2:$I$486,7,FALSE)</f>
        <v>Ja</v>
      </c>
    </row>
    <row r="94" spans="1:47" ht="15">
      <c r="A94" t="s">
        <v>610</v>
      </c>
      <c r="B94" t="s">
        <v>614</v>
      </c>
      <c r="C94" s="30">
        <f>VLOOKUP($B94,'[1]Tillförd energi'!$B$2:$AS$506,MATCH(C$3,'[1]Tillförd energi'!$B$1:$AQ$1,0),FALSE)</f>
        <v>0</v>
      </c>
      <c r="D94" s="30">
        <f>VLOOKUP($B94,'[1]Tillförd energi'!$B$2:$AS$506,MATCH(D$3,'[1]Tillförd energi'!$B$1:$AQ$1,0),FALSE)</f>
        <v>2.4458299999999999</v>
      </c>
      <c r="E94" s="30">
        <f>VLOOKUP($B94,'[1]Tillförd energi'!$B$2:$AS$506,MATCH(E$3,'[1]Tillförd energi'!$B$1:$AQ$1,0),FALSE)</f>
        <v>0</v>
      </c>
      <c r="F94" s="30">
        <f>VLOOKUP($B94,'[1]Tillförd energi'!$B$2:$AS$506,MATCH(F$3,'[1]Tillförd energi'!$B$1:$AQ$1,0),FALSE)</f>
        <v>0</v>
      </c>
      <c r="G94" s="30">
        <f>VLOOKUP($B94,'[1]Tillförd energi'!$B$2:$AS$506,MATCH(G$3,'[1]Tillförd energi'!$B$1:$AQ$1,0),FALSE)</f>
        <v>0</v>
      </c>
      <c r="H94" s="30">
        <f>VLOOKUP($B94,'[1]Tillförd energi'!$B$2:$AS$506,MATCH(H$3,'[1]Tillförd energi'!$B$1:$AQ$1,0),FALSE)</f>
        <v>0</v>
      </c>
      <c r="I94" s="30">
        <f>VLOOKUP($B94,'[1]Tillförd energi'!$B$2:$AS$506,MATCH(I$3,'[1]Tillförd energi'!$B$1:$AQ$1,0),FALSE)</f>
        <v>0</v>
      </c>
      <c r="J94" s="30">
        <f>VLOOKUP($B94,'[1]Tillförd energi'!$B$2:$AS$506,MATCH(J$3,'[1]Tillförd energi'!$B$1:$AQ$1,0),FALSE)</f>
        <v>0</v>
      </c>
      <c r="K94" s="30">
        <f>VLOOKUP($B94,'[1]Tillförd energi'!$B$2:$AS$506,MATCH(K$3,'[1]Tillförd energi'!$B$1:$AQ$1,0),FALSE)</f>
        <v>0</v>
      </c>
      <c r="L94" s="30">
        <f>VLOOKUP($B94,'[1]Tillförd energi'!$B$2:$AS$506,MATCH(L$3,'[1]Tillförd energi'!$B$1:$AQ$1,0),FALSE)</f>
        <v>0</v>
      </c>
      <c r="M94" s="30">
        <f>VLOOKUP($B94,'[1]Tillförd energi'!$B$2:$AS$506,MATCH(M$3,'[1]Tillförd energi'!$B$1:$AQ$1,0),FALSE)</f>
        <v>0</v>
      </c>
      <c r="N94" s="30">
        <f>VLOOKUP($B94,'[1]Tillförd energi'!$B$2:$AS$506,MATCH(N$3,'[1]Tillförd energi'!$B$1:$AQ$1,0),FALSE)</f>
        <v>0</v>
      </c>
      <c r="O94" s="30">
        <f>VLOOKUP($B94,'[1]Tillförd energi'!$B$2:$AS$506,MATCH(O$3,'[1]Tillförd energi'!$B$1:$AQ$1,0),FALSE)</f>
        <v>0</v>
      </c>
      <c r="P94" s="30">
        <f>VLOOKUP($B94,'[1]Tillförd energi'!$B$2:$AS$506,MATCH(P$3,'[1]Tillförd energi'!$B$1:$AQ$1,0),FALSE)</f>
        <v>1.1842699999999999</v>
      </c>
      <c r="Q94" s="30">
        <f>VLOOKUP($B94,'[1]Tillförd energi'!$B$2:$AS$506,MATCH(Q$3,'[1]Tillförd energi'!$B$1:$AQ$1,0),FALSE)</f>
        <v>0</v>
      </c>
      <c r="R94" s="30">
        <f>VLOOKUP($B94,'[1]Tillförd energi'!$B$2:$AS$506,MATCH(R$3,'[1]Tillförd energi'!$B$1:$AQ$1,0),FALSE)</f>
        <v>0</v>
      </c>
      <c r="S94" s="30">
        <f>VLOOKUP($B94,'[1]Tillförd energi'!$B$2:$AS$506,MATCH(S$3,'[1]Tillförd energi'!$B$1:$AQ$1,0),FALSE)</f>
        <v>0</v>
      </c>
      <c r="T94" s="30">
        <f>VLOOKUP($B94,'[1]Tillförd energi'!$B$2:$AS$506,MATCH(T$3,'[1]Tillförd energi'!$B$1:$AQ$1,0),FALSE)</f>
        <v>0</v>
      </c>
      <c r="U94" s="30">
        <f>VLOOKUP($B94,'[1]Tillförd energi'!$B$2:$AS$506,MATCH(U$3,'[1]Tillförd energi'!$B$1:$AQ$1,0),FALSE)</f>
        <v>0</v>
      </c>
      <c r="V94" s="30">
        <f>VLOOKUP($B94,'[1]Tillförd energi'!$B$2:$AS$506,MATCH(V$3,'[1]Tillförd energi'!$B$1:$AQ$1,0),FALSE)</f>
        <v>0</v>
      </c>
      <c r="W94" s="30">
        <f>VLOOKUP($B94,'[1]Tillförd energi'!$B$2:$AS$506,MATCH(W$3,'[1]Tillförd energi'!$B$1:$AQ$1,0),FALSE)</f>
        <v>0</v>
      </c>
      <c r="X94" s="30">
        <f>VLOOKUP($B94,'[1]Tillförd energi'!$B$2:$AS$506,MATCH(X$3,'[1]Tillförd energi'!$B$1:$AQ$1,0),FALSE)</f>
        <v>0</v>
      </c>
      <c r="Y94" s="30">
        <f>VLOOKUP($B94,'[1]Tillförd energi'!$B$2:$AS$506,MATCH(Y$3,'[1]Tillförd energi'!$B$1:$AQ$1,0),FALSE)</f>
        <v>0</v>
      </c>
      <c r="Z94" s="30">
        <f>VLOOKUP($B94,'[1]Tillförd energi'!$B$2:$AS$506,MATCH(Z$3,'[1]Tillförd energi'!$B$1:$AQ$1,0),FALSE)</f>
        <v>0</v>
      </c>
      <c r="AA94" s="30">
        <f>VLOOKUP($B94,'[1]Tillförd energi'!$B$2:$AS$506,MATCH(AA$3,'[1]Tillförd energi'!$B$1:$AQ$1,0),FALSE)</f>
        <v>0</v>
      </c>
      <c r="AB94" s="30">
        <f>VLOOKUP($B94,'[1]Tillförd energi'!$B$2:$AS$506,MATCH(AB$3,'[1]Tillförd energi'!$B$1:$AQ$1,0),FALSE)</f>
        <v>0</v>
      </c>
      <c r="AC94" s="30">
        <f>VLOOKUP($B94,'[1]Tillförd energi'!$B$2:$AS$506,MATCH(AC$3,'[1]Tillförd energi'!$B$1:$AQ$1,0),FALSE)</f>
        <v>24.678000000000001</v>
      </c>
      <c r="AD94" s="30">
        <f>VLOOKUP($B94,'[1]Tillförd energi'!$B$2:$AS$506,MATCH(AD$3,'[1]Tillförd energi'!$B$1:$AQ$1,0),FALSE)</f>
        <v>0</v>
      </c>
      <c r="AF94" s="30">
        <f>VLOOKUP($B94,'[1]Tillförd energi'!$B$2:$AS$506,MATCH(AF$3,'[1]Tillförd energi'!$B$1:$AQ$1,0),FALSE)</f>
        <v>0.04</v>
      </c>
      <c r="AH94" s="30">
        <f>IFERROR(VLOOKUP(B94,[1]Miljö!$B$1:$S$476,9,FALSE)/1,0)</f>
        <v>0</v>
      </c>
      <c r="AJ94" s="35">
        <f>IFERROR(VLOOKUP($B94,[1]Miljö!$B$1:$S$500,MATCH("hjälpel exklusive kraftvärme (GWh)",[1]Miljö!$B$1:$V$1,0),FALSE)/1,"")</f>
        <v>0.04</v>
      </c>
      <c r="AK94" s="35">
        <f t="shared" si="4"/>
        <v>0.04</v>
      </c>
      <c r="AL94" s="35">
        <f>VLOOKUP($B94,'[1]Slutlig allokering'!$B$2:$AL$462,MATCH("Hjälpel kraftvärme",'[1]Slutlig allokering'!$B$2:$AL$2,0),FALSE)</f>
        <v>0</v>
      </c>
      <c r="AN94" s="30">
        <f t="shared" si="5"/>
        <v>28.348099999999999</v>
      </c>
      <c r="AO94" s="30">
        <f t="shared" si="6"/>
        <v>28.348099999999999</v>
      </c>
      <c r="AP94" s="30">
        <f>IF(ISERROR(1/VLOOKUP($B94,[1]Leveranser!$B$1:$S$500,MATCH("såld värme (gwh)",[1]Leveranser!$B$1:$S$1,0),FALSE)),"",VLOOKUP($B94,[1]Leveranser!$B$1:$S$500,MATCH("såld värme (gwh)",[1]Leveranser!$B$1:$S$1,0),FALSE))</f>
        <v>23.454999999999998</v>
      </c>
      <c r="AQ94" s="30">
        <f>VLOOKUP($B94,[1]Leveranser!$B$1:$Y$500,MATCH("Totalt såld fjärrvärme till andra fjärrvärmeföretag",[1]Leveranser!$B$1:$AA$1,0),FALSE)</f>
        <v>0</v>
      </c>
      <c r="AR94" s="30">
        <f>IF(ISERROR(1/VLOOKUP($B94,[1]Miljö!$B$1:$S$500,MATCH("Såld mängd produktionsspecifik fjärrvärme (GWh)",[1]Miljö!$B$1:$R$1,0),FALSE)),0,VLOOKUP($B94,[1]Miljö!$B$1:$S$500,MATCH("Såld mängd produktionsspecifik fjärrvärme (GWh)",[1]Miljö!$B$1:$R$1,0),FALSE))</f>
        <v>0</v>
      </c>
      <c r="AS94" s="36">
        <f t="shared" si="7"/>
        <v>0.82739231200680119</v>
      </c>
      <c r="AU94" s="30" t="str">
        <f>VLOOKUP($B94,'[1]Miljövärden urval för publ'!$B$2:$I$486,7,FALSE)</f>
        <v>Ja</v>
      </c>
    </row>
    <row r="95" spans="1:47" ht="15">
      <c r="A95" t="s">
        <v>232</v>
      </c>
      <c r="B95" t="s">
        <v>235</v>
      </c>
      <c r="C95" s="30">
        <f>VLOOKUP($B95,'[1]Tillförd energi'!$B$2:$AS$506,MATCH(C$3,'[1]Tillförd energi'!$B$1:$AQ$1,0),FALSE)</f>
        <v>0</v>
      </c>
      <c r="D95" s="30">
        <f>VLOOKUP($B95,'[1]Tillförd energi'!$B$2:$AS$506,MATCH(D$3,'[1]Tillförd energi'!$B$1:$AQ$1,0),FALSE)</f>
        <v>4.7E-2</v>
      </c>
      <c r="E95" s="30">
        <f>VLOOKUP($B95,'[1]Tillförd energi'!$B$2:$AS$506,MATCH(E$3,'[1]Tillförd energi'!$B$1:$AQ$1,0),FALSE)</f>
        <v>0</v>
      </c>
      <c r="F95" s="30">
        <f>VLOOKUP($B95,'[1]Tillförd energi'!$B$2:$AS$506,MATCH(F$3,'[1]Tillförd energi'!$B$1:$AQ$1,0),FALSE)</f>
        <v>0</v>
      </c>
      <c r="G95" s="30">
        <f>VLOOKUP($B95,'[1]Tillförd energi'!$B$2:$AS$506,MATCH(G$3,'[1]Tillförd energi'!$B$1:$AQ$1,0),FALSE)</f>
        <v>0</v>
      </c>
      <c r="H95" s="30">
        <f>VLOOKUP($B95,'[1]Tillförd energi'!$B$2:$AS$506,MATCH(H$3,'[1]Tillförd energi'!$B$1:$AQ$1,0),FALSE)</f>
        <v>0</v>
      </c>
      <c r="I95" s="30">
        <f>VLOOKUP($B95,'[1]Tillförd energi'!$B$2:$AS$506,MATCH(I$3,'[1]Tillförd energi'!$B$1:$AQ$1,0),FALSE)</f>
        <v>0</v>
      </c>
      <c r="J95" s="30">
        <f>VLOOKUP($B95,'[1]Tillförd energi'!$B$2:$AS$506,MATCH(J$3,'[1]Tillförd energi'!$B$1:$AQ$1,0),FALSE)</f>
        <v>0</v>
      </c>
      <c r="K95" s="30">
        <f>VLOOKUP($B95,'[1]Tillförd energi'!$B$2:$AS$506,MATCH(K$3,'[1]Tillförd energi'!$B$1:$AQ$1,0),FALSE)</f>
        <v>0</v>
      </c>
      <c r="L95" s="30">
        <f>VLOOKUP($B95,'[1]Tillförd energi'!$B$2:$AS$506,MATCH(L$3,'[1]Tillförd energi'!$B$1:$AQ$1,0),FALSE)</f>
        <v>0</v>
      </c>
      <c r="M95" s="30">
        <f>VLOOKUP($B95,'[1]Tillförd energi'!$B$2:$AS$506,MATCH(M$3,'[1]Tillförd energi'!$B$1:$AQ$1,0),FALSE)</f>
        <v>0</v>
      </c>
      <c r="N95" s="30">
        <f>VLOOKUP($B95,'[1]Tillförd energi'!$B$2:$AS$506,MATCH(N$3,'[1]Tillförd energi'!$B$1:$AQ$1,0),FALSE)</f>
        <v>0</v>
      </c>
      <c r="O95" s="30">
        <f>VLOOKUP($B95,'[1]Tillförd energi'!$B$2:$AS$506,MATCH(O$3,'[1]Tillförd energi'!$B$1:$AQ$1,0),FALSE)</f>
        <v>0</v>
      </c>
      <c r="P95" s="30">
        <f>VLOOKUP($B95,'[1]Tillförd energi'!$B$2:$AS$506,MATCH(P$3,'[1]Tillförd energi'!$B$1:$AQ$1,0),FALSE)</f>
        <v>0</v>
      </c>
      <c r="Q95" s="30">
        <f>VLOOKUP($B95,'[1]Tillförd energi'!$B$2:$AS$506,MATCH(Q$3,'[1]Tillförd energi'!$B$1:$AQ$1,0),FALSE)</f>
        <v>5.5430000000000001</v>
      </c>
      <c r="R95" s="30">
        <f>VLOOKUP($B95,'[1]Tillförd energi'!$B$2:$AS$506,MATCH(R$3,'[1]Tillförd energi'!$B$1:$AQ$1,0),FALSE)</f>
        <v>0</v>
      </c>
      <c r="S95" s="30">
        <f>VLOOKUP($B95,'[1]Tillförd energi'!$B$2:$AS$506,MATCH(S$3,'[1]Tillförd energi'!$B$1:$AQ$1,0),FALSE)</f>
        <v>0</v>
      </c>
      <c r="T95" s="30">
        <f>VLOOKUP($B95,'[1]Tillförd energi'!$B$2:$AS$506,MATCH(T$3,'[1]Tillförd energi'!$B$1:$AQ$1,0),FALSE)</f>
        <v>0</v>
      </c>
      <c r="U95" s="30">
        <f>VLOOKUP($B95,'[1]Tillförd energi'!$B$2:$AS$506,MATCH(U$3,'[1]Tillförd energi'!$B$1:$AQ$1,0),FALSE)</f>
        <v>0</v>
      </c>
      <c r="V95" s="30">
        <f>VLOOKUP($B95,'[1]Tillförd energi'!$B$2:$AS$506,MATCH(V$3,'[1]Tillförd energi'!$B$1:$AQ$1,0),FALSE)</f>
        <v>0</v>
      </c>
      <c r="W95" s="30">
        <f>VLOOKUP($B95,'[1]Tillförd energi'!$B$2:$AS$506,MATCH(W$3,'[1]Tillförd energi'!$B$1:$AQ$1,0),FALSE)</f>
        <v>0</v>
      </c>
      <c r="X95" s="30">
        <f>VLOOKUP($B95,'[1]Tillförd energi'!$B$2:$AS$506,MATCH(X$3,'[1]Tillförd energi'!$B$1:$AQ$1,0),FALSE)</f>
        <v>0</v>
      </c>
      <c r="Y95" s="30">
        <f>VLOOKUP($B95,'[1]Tillförd energi'!$B$2:$AS$506,MATCH(Y$3,'[1]Tillförd energi'!$B$1:$AQ$1,0),FALSE)</f>
        <v>0</v>
      </c>
      <c r="Z95" s="30">
        <f>VLOOKUP($B95,'[1]Tillförd energi'!$B$2:$AS$506,MATCH(Z$3,'[1]Tillförd energi'!$B$1:$AQ$1,0),FALSE)</f>
        <v>0</v>
      </c>
      <c r="AA95" s="30">
        <f>VLOOKUP($B95,'[1]Tillförd energi'!$B$2:$AS$506,MATCH(AA$3,'[1]Tillförd energi'!$B$1:$AQ$1,0),FALSE)</f>
        <v>0</v>
      </c>
      <c r="AB95" s="30">
        <f>VLOOKUP($B95,'[1]Tillförd energi'!$B$2:$AS$506,MATCH(AB$3,'[1]Tillförd energi'!$B$1:$AQ$1,0),FALSE)</f>
        <v>0</v>
      </c>
      <c r="AC95" s="30">
        <f>VLOOKUP($B95,'[1]Tillförd energi'!$B$2:$AS$506,MATCH(AC$3,'[1]Tillförd energi'!$B$1:$AQ$1,0),FALSE)</f>
        <v>0</v>
      </c>
      <c r="AD95" s="30">
        <f>VLOOKUP($B95,'[1]Tillförd energi'!$B$2:$AS$506,MATCH(AD$3,'[1]Tillförd energi'!$B$1:$AQ$1,0),FALSE)</f>
        <v>0</v>
      </c>
      <c r="AF95" s="30">
        <f>VLOOKUP($B95,'[1]Tillförd energi'!$B$2:$AS$506,MATCH(AF$3,'[1]Tillförd energi'!$B$1:$AQ$1,0),FALSE)</f>
        <v>6.3500000000000001E-2</v>
      </c>
      <c r="AH95" s="30">
        <f>IFERROR(VLOOKUP(B95,[1]Miljö!$B$1:$S$476,9,FALSE)/1,0)</f>
        <v>0</v>
      </c>
      <c r="AJ95" s="35">
        <f>IFERROR(VLOOKUP($B95,[1]Miljö!$B$1:$S$500,MATCH("hjälpel exklusive kraftvärme (GWh)",[1]Miljö!$B$1:$V$1,0),FALSE)/1,"")</f>
        <v>6.3500000000000001E-2</v>
      </c>
      <c r="AK95" s="35">
        <f t="shared" si="4"/>
        <v>6.3500000000000001E-2</v>
      </c>
      <c r="AL95" s="35">
        <f>VLOOKUP($B95,'[1]Slutlig allokering'!$B$2:$AL$462,MATCH("Hjälpel kraftvärme",'[1]Slutlig allokering'!$B$2:$AL$2,0),FALSE)</f>
        <v>0</v>
      </c>
      <c r="AN95" s="30">
        <f t="shared" si="5"/>
        <v>5.6535000000000002</v>
      </c>
      <c r="AO95" s="30">
        <f t="shared" si="6"/>
        <v>5.6535000000000002</v>
      </c>
      <c r="AP95" s="30">
        <f>IF(ISERROR(1/VLOOKUP($B95,[1]Leveranser!$B$1:$S$500,MATCH("såld värme (gwh)",[1]Leveranser!$B$1:$S$1,0),FALSE)),"",VLOOKUP($B95,[1]Leveranser!$B$1:$S$500,MATCH("såld värme (gwh)",[1]Leveranser!$B$1:$S$1,0),FALSE))</f>
        <v>4.8970000000000002</v>
      </c>
      <c r="AQ95" s="30">
        <f>VLOOKUP($B95,[1]Leveranser!$B$1:$Y$500,MATCH("Totalt såld fjärrvärme till andra fjärrvärmeföretag",[1]Leveranser!$B$1:$AA$1,0),FALSE)</f>
        <v>0</v>
      </c>
      <c r="AR95" s="30">
        <f>IF(ISERROR(1/VLOOKUP($B95,[1]Miljö!$B$1:$S$500,MATCH("Såld mängd produktionsspecifik fjärrvärme (GWh)",[1]Miljö!$B$1:$R$1,0),FALSE)),0,VLOOKUP($B95,[1]Miljö!$B$1:$S$500,MATCH("Såld mängd produktionsspecifik fjärrvärme (GWh)",[1]Miljö!$B$1:$R$1,0),FALSE))</f>
        <v>0</v>
      </c>
      <c r="AS95" s="36">
        <f t="shared" si="7"/>
        <v>0.86618908640665071</v>
      </c>
      <c r="AU95" s="30" t="str">
        <f>VLOOKUP($B95,'[1]Miljövärden urval för publ'!$B$2:$I$486,7,FALSE)</f>
        <v>Ja</v>
      </c>
    </row>
    <row r="96" spans="1:47" ht="15">
      <c r="A96" t="s">
        <v>610</v>
      </c>
      <c r="B96" t="s">
        <v>615</v>
      </c>
      <c r="C96" s="30">
        <f>VLOOKUP($B96,'[1]Tillförd energi'!$B$2:$AS$506,MATCH(C$3,'[1]Tillförd energi'!$B$1:$AQ$1,0),FALSE)</f>
        <v>0</v>
      </c>
      <c r="D96" s="30">
        <f>VLOOKUP($B96,'[1]Tillförd energi'!$B$2:$AS$506,MATCH(D$3,'[1]Tillförd energi'!$B$1:$AQ$1,0),FALSE)</f>
        <v>0.188</v>
      </c>
      <c r="E96" s="30">
        <f>VLOOKUP($B96,'[1]Tillförd energi'!$B$2:$AS$506,MATCH(E$3,'[1]Tillförd energi'!$B$1:$AQ$1,0),FALSE)</f>
        <v>0</v>
      </c>
      <c r="F96" s="30">
        <f>VLOOKUP($B96,'[1]Tillförd energi'!$B$2:$AS$506,MATCH(F$3,'[1]Tillförd energi'!$B$1:$AQ$1,0),FALSE)</f>
        <v>0</v>
      </c>
      <c r="G96" s="30">
        <f>VLOOKUP($B96,'[1]Tillförd energi'!$B$2:$AS$506,MATCH(G$3,'[1]Tillförd energi'!$B$1:$AQ$1,0),FALSE)</f>
        <v>0</v>
      </c>
      <c r="H96" s="30">
        <f>VLOOKUP($B96,'[1]Tillförd energi'!$B$2:$AS$506,MATCH(H$3,'[1]Tillförd energi'!$B$1:$AQ$1,0),FALSE)</f>
        <v>0</v>
      </c>
      <c r="I96" s="30">
        <f>VLOOKUP($B96,'[1]Tillförd energi'!$B$2:$AS$506,MATCH(I$3,'[1]Tillförd energi'!$B$1:$AQ$1,0),FALSE)</f>
        <v>0</v>
      </c>
      <c r="J96" s="30">
        <f>VLOOKUP($B96,'[1]Tillförd energi'!$B$2:$AS$506,MATCH(J$3,'[1]Tillförd energi'!$B$1:$AQ$1,0),FALSE)</f>
        <v>0</v>
      </c>
      <c r="K96" s="30">
        <f>VLOOKUP($B96,'[1]Tillförd energi'!$B$2:$AS$506,MATCH(K$3,'[1]Tillförd energi'!$B$1:$AQ$1,0),FALSE)</f>
        <v>0</v>
      </c>
      <c r="L96" s="30">
        <f>VLOOKUP($B96,'[1]Tillförd energi'!$B$2:$AS$506,MATCH(L$3,'[1]Tillförd energi'!$B$1:$AQ$1,0),FALSE)</f>
        <v>0</v>
      </c>
      <c r="M96" s="30">
        <f>VLOOKUP($B96,'[1]Tillförd energi'!$B$2:$AS$506,MATCH(M$3,'[1]Tillförd energi'!$B$1:$AQ$1,0),FALSE)</f>
        <v>0</v>
      </c>
      <c r="N96" s="30">
        <f>VLOOKUP($B96,'[1]Tillförd energi'!$B$2:$AS$506,MATCH(N$3,'[1]Tillförd energi'!$B$1:$AQ$1,0),FALSE)</f>
        <v>0</v>
      </c>
      <c r="O96" s="30">
        <f>VLOOKUP($B96,'[1]Tillförd energi'!$B$2:$AS$506,MATCH(O$3,'[1]Tillförd energi'!$B$1:$AQ$1,0),FALSE)</f>
        <v>3.181</v>
      </c>
      <c r="P96" s="30">
        <f>VLOOKUP($B96,'[1]Tillförd energi'!$B$2:$AS$506,MATCH(P$3,'[1]Tillförd energi'!$B$1:$AQ$1,0),FALSE)</f>
        <v>0</v>
      </c>
      <c r="Q96" s="30">
        <f>VLOOKUP($B96,'[1]Tillförd energi'!$B$2:$AS$506,MATCH(Q$3,'[1]Tillförd energi'!$B$1:$AQ$1,0),FALSE)</f>
        <v>0</v>
      </c>
      <c r="R96" s="30">
        <f>VLOOKUP($B96,'[1]Tillförd energi'!$B$2:$AS$506,MATCH(R$3,'[1]Tillförd energi'!$B$1:$AQ$1,0),FALSE)</f>
        <v>4.843</v>
      </c>
      <c r="S96" s="30">
        <f>VLOOKUP($B96,'[1]Tillförd energi'!$B$2:$AS$506,MATCH(S$3,'[1]Tillförd energi'!$B$1:$AQ$1,0),FALSE)</f>
        <v>0</v>
      </c>
      <c r="T96" s="30">
        <f>VLOOKUP($B96,'[1]Tillförd energi'!$B$2:$AS$506,MATCH(T$3,'[1]Tillförd energi'!$B$1:$AQ$1,0),FALSE)</f>
        <v>0</v>
      </c>
      <c r="U96" s="30">
        <f>VLOOKUP($B96,'[1]Tillförd energi'!$B$2:$AS$506,MATCH(U$3,'[1]Tillförd energi'!$B$1:$AQ$1,0),FALSE)</f>
        <v>0</v>
      </c>
      <c r="V96" s="30">
        <f>VLOOKUP($B96,'[1]Tillförd energi'!$B$2:$AS$506,MATCH(V$3,'[1]Tillförd energi'!$B$1:$AQ$1,0),FALSE)</f>
        <v>0</v>
      </c>
      <c r="W96" s="30">
        <f>VLOOKUP($B96,'[1]Tillförd energi'!$B$2:$AS$506,MATCH(W$3,'[1]Tillförd energi'!$B$1:$AQ$1,0),FALSE)</f>
        <v>0</v>
      </c>
      <c r="X96" s="30">
        <f>VLOOKUP($B96,'[1]Tillförd energi'!$B$2:$AS$506,MATCH(X$3,'[1]Tillförd energi'!$B$1:$AQ$1,0),FALSE)</f>
        <v>0</v>
      </c>
      <c r="Y96" s="30">
        <f>VLOOKUP($B96,'[1]Tillförd energi'!$B$2:$AS$506,MATCH(Y$3,'[1]Tillförd energi'!$B$1:$AQ$1,0),FALSE)</f>
        <v>0</v>
      </c>
      <c r="Z96" s="30">
        <f>VLOOKUP($B96,'[1]Tillförd energi'!$B$2:$AS$506,MATCH(Z$3,'[1]Tillförd energi'!$B$1:$AQ$1,0),FALSE)</f>
        <v>0</v>
      </c>
      <c r="AA96" s="30">
        <f>VLOOKUP($B96,'[1]Tillförd energi'!$B$2:$AS$506,MATCH(AA$3,'[1]Tillförd energi'!$B$1:$AQ$1,0),FALSE)</f>
        <v>0</v>
      </c>
      <c r="AB96" s="30">
        <f>VLOOKUP($B96,'[1]Tillförd energi'!$B$2:$AS$506,MATCH(AB$3,'[1]Tillförd energi'!$B$1:$AQ$1,0),FALSE)</f>
        <v>0</v>
      </c>
      <c r="AC96" s="30">
        <f>VLOOKUP($B96,'[1]Tillförd energi'!$B$2:$AS$506,MATCH(AC$3,'[1]Tillförd energi'!$B$1:$AQ$1,0),FALSE)</f>
        <v>0</v>
      </c>
      <c r="AD96" s="30">
        <f>VLOOKUP($B96,'[1]Tillförd energi'!$B$2:$AS$506,MATCH(AD$3,'[1]Tillförd energi'!$B$1:$AQ$1,0),FALSE)</f>
        <v>0</v>
      </c>
      <c r="AF96" s="30">
        <f>VLOOKUP($B96,'[1]Tillförd energi'!$B$2:$AS$506,MATCH(AF$3,'[1]Tillförd energi'!$B$1:$AQ$1,0),FALSE)</f>
        <v>0.13</v>
      </c>
      <c r="AH96" s="30">
        <f>IFERROR(VLOOKUP(B96,[1]Miljö!$B$1:$S$476,9,FALSE)/1,0)</f>
        <v>0</v>
      </c>
      <c r="AJ96" s="35">
        <f>IFERROR(VLOOKUP($B96,[1]Miljö!$B$1:$S$500,MATCH("hjälpel exklusive kraftvärme (GWh)",[1]Miljö!$B$1:$V$1,0),FALSE)/1,"")</f>
        <v>0.13</v>
      </c>
      <c r="AK96" s="35">
        <f t="shared" si="4"/>
        <v>0.13</v>
      </c>
      <c r="AL96" s="35">
        <f>VLOOKUP($B96,'[1]Slutlig allokering'!$B$2:$AL$462,MATCH("Hjälpel kraftvärme",'[1]Slutlig allokering'!$B$2:$AL$2,0),FALSE)</f>
        <v>0</v>
      </c>
      <c r="AN96" s="30">
        <f t="shared" si="5"/>
        <v>8.3420000000000005</v>
      </c>
      <c r="AO96" s="30">
        <f t="shared" si="6"/>
        <v>8.3420000000000005</v>
      </c>
      <c r="AP96" s="30">
        <f>IF(ISERROR(1/VLOOKUP($B96,[1]Leveranser!$B$1:$S$500,MATCH("såld värme (gwh)",[1]Leveranser!$B$1:$S$1,0),FALSE)),"",VLOOKUP($B96,[1]Leveranser!$B$1:$S$500,MATCH("såld värme (gwh)",[1]Leveranser!$B$1:$S$1,0),FALSE))</f>
        <v>6.133</v>
      </c>
      <c r="AQ96" s="30">
        <f>VLOOKUP($B96,[1]Leveranser!$B$1:$Y$500,MATCH("Totalt såld fjärrvärme till andra fjärrvärmeföretag",[1]Leveranser!$B$1:$AA$1,0),FALSE)</f>
        <v>0</v>
      </c>
      <c r="AR96" s="30">
        <f>IF(ISERROR(1/VLOOKUP($B96,[1]Miljö!$B$1:$S$500,MATCH("Såld mängd produktionsspecifik fjärrvärme (GWh)",[1]Miljö!$B$1:$R$1,0),FALSE)),0,VLOOKUP($B96,[1]Miljö!$B$1:$S$500,MATCH("Såld mängd produktionsspecifik fjärrvärme (GWh)",[1]Miljö!$B$1:$R$1,0),FALSE))</f>
        <v>0</v>
      </c>
      <c r="AS96" s="36">
        <f t="shared" si="7"/>
        <v>0.73519539678734114</v>
      </c>
      <c r="AU96" s="30" t="str">
        <f>VLOOKUP($B96,'[1]Miljövärden urval för publ'!$B$2:$I$486,7,FALSE)</f>
        <v>Ja</v>
      </c>
    </row>
    <row r="97" spans="1:47" ht="15">
      <c r="A97" t="s">
        <v>352</v>
      </c>
      <c r="B97" t="s">
        <v>354</v>
      </c>
      <c r="C97" s="30">
        <f>VLOOKUP($B97,'[1]Tillförd energi'!$B$2:$AS$506,MATCH(C$3,'[1]Tillförd energi'!$B$1:$AQ$1,0),FALSE)</f>
        <v>0</v>
      </c>
      <c r="D97" s="30">
        <f>VLOOKUP($B97,'[1]Tillförd energi'!$B$2:$AS$506,MATCH(D$3,'[1]Tillförd energi'!$B$1:$AQ$1,0),FALSE)</f>
        <v>0.3</v>
      </c>
      <c r="E97" s="30">
        <f>VLOOKUP($B97,'[1]Tillförd energi'!$B$2:$AS$506,MATCH(E$3,'[1]Tillförd energi'!$B$1:$AQ$1,0),FALSE)</f>
        <v>0</v>
      </c>
      <c r="F97" s="30">
        <f>VLOOKUP($B97,'[1]Tillförd energi'!$B$2:$AS$506,MATCH(F$3,'[1]Tillförd energi'!$B$1:$AQ$1,0),FALSE)</f>
        <v>0</v>
      </c>
      <c r="G97" s="30">
        <f>VLOOKUP($B97,'[1]Tillförd energi'!$B$2:$AS$506,MATCH(G$3,'[1]Tillförd energi'!$B$1:$AQ$1,0),FALSE)</f>
        <v>0</v>
      </c>
      <c r="H97" s="30">
        <f>VLOOKUP($B97,'[1]Tillförd energi'!$B$2:$AS$506,MATCH(H$3,'[1]Tillförd energi'!$B$1:$AQ$1,0),FALSE)</f>
        <v>0</v>
      </c>
      <c r="I97" s="30">
        <f>VLOOKUP($B97,'[1]Tillförd energi'!$B$2:$AS$506,MATCH(I$3,'[1]Tillförd energi'!$B$1:$AQ$1,0),FALSE)</f>
        <v>0</v>
      </c>
      <c r="J97" s="30">
        <f>VLOOKUP($B97,'[1]Tillförd energi'!$B$2:$AS$506,MATCH(J$3,'[1]Tillförd energi'!$B$1:$AQ$1,0),FALSE)</f>
        <v>0</v>
      </c>
      <c r="K97" s="30">
        <f>VLOOKUP($B97,'[1]Tillförd energi'!$B$2:$AS$506,MATCH(K$3,'[1]Tillförd energi'!$B$1:$AQ$1,0),FALSE)</f>
        <v>0</v>
      </c>
      <c r="L97" s="30">
        <f>VLOOKUP($B97,'[1]Tillförd energi'!$B$2:$AS$506,MATCH(L$3,'[1]Tillförd energi'!$B$1:$AQ$1,0),FALSE)</f>
        <v>0</v>
      </c>
      <c r="M97" s="30">
        <f>VLOOKUP($B97,'[1]Tillförd energi'!$B$2:$AS$506,MATCH(M$3,'[1]Tillförd energi'!$B$1:$AQ$1,0),FALSE)</f>
        <v>0</v>
      </c>
      <c r="N97" s="30">
        <f>VLOOKUP($B97,'[1]Tillförd energi'!$B$2:$AS$506,MATCH(N$3,'[1]Tillförd energi'!$B$1:$AQ$1,0),FALSE)</f>
        <v>0</v>
      </c>
      <c r="O97" s="30">
        <f>VLOOKUP($B97,'[1]Tillförd energi'!$B$2:$AS$506,MATCH(O$3,'[1]Tillförd energi'!$B$1:$AQ$1,0),FALSE)</f>
        <v>0</v>
      </c>
      <c r="P97" s="30">
        <f>VLOOKUP($B97,'[1]Tillförd energi'!$B$2:$AS$506,MATCH(P$3,'[1]Tillförd energi'!$B$1:$AQ$1,0),FALSE)</f>
        <v>0</v>
      </c>
      <c r="Q97" s="30">
        <f>VLOOKUP($B97,'[1]Tillförd energi'!$B$2:$AS$506,MATCH(Q$3,'[1]Tillförd energi'!$B$1:$AQ$1,0),FALSE)</f>
        <v>1.6</v>
      </c>
      <c r="R97" s="30">
        <f>VLOOKUP($B97,'[1]Tillförd energi'!$B$2:$AS$506,MATCH(R$3,'[1]Tillförd energi'!$B$1:$AQ$1,0),FALSE)</f>
        <v>10.5</v>
      </c>
      <c r="S97" s="30">
        <f>VLOOKUP($B97,'[1]Tillförd energi'!$B$2:$AS$506,MATCH(S$3,'[1]Tillförd energi'!$B$1:$AQ$1,0),FALSE)</f>
        <v>0</v>
      </c>
      <c r="T97" s="30">
        <f>VLOOKUP($B97,'[1]Tillförd energi'!$B$2:$AS$506,MATCH(T$3,'[1]Tillförd energi'!$B$1:$AQ$1,0),FALSE)</f>
        <v>0</v>
      </c>
      <c r="U97" s="30">
        <f>VLOOKUP($B97,'[1]Tillförd energi'!$B$2:$AS$506,MATCH(U$3,'[1]Tillförd energi'!$B$1:$AQ$1,0),FALSE)</f>
        <v>0</v>
      </c>
      <c r="V97" s="30">
        <f>VLOOKUP($B97,'[1]Tillförd energi'!$B$2:$AS$506,MATCH(V$3,'[1]Tillförd energi'!$B$1:$AQ$1,0),FALSE)</f>
        <v>0</v>
      </c>
      <c r="W97" s="30">
        <f>VLOOKUP($B97,'[1]Tillförd energi'!$B$2:$AS$506,MATCH(W$3,'[1]Tillförd energi'!$B$1:$AQ$1,0),FALSE)</f>
        <v>0</v>
      </c>
      <c r="X97" s="30">
        <f>VLOOKUP($B97,'[1]Tillförd energi'!$B$2:$AS$506,MATCH(X$3,'[1]Tillförd energi'!$B$1:$AQ$1,0),FALSE)</f>
        <v>0</v>
      </c>
      <c r="Y97" s="30">
        <f>VLOOKUP($B97,'[1]Tillförd energi'!$B$2:$AS$506,MATCH(Y$3,'[1]Tillförd energi'!$B$1:$AQ$1,0),FALSE)</f>
        <v>0</v>
      </c>
      <c r="Z97" s="30">
        <f>VLOOKUP($B97,'[1]Tillförd energi'!$B$2:$AS$506,MATCH(Z$3,'[1]Tillförd energi'!$B$1:$AQ$1,0),FALSE)</f>
        <v>0</v>
      </c>
      <c r="AA97" s="30">
        <f>VLOOKUP($B97,'[1]Tillförd energi'!$B$2:$AS$506,MATCH(AA$3,'[1]Tillförd energi'!$B$1:$AQ$1,0),FALSE)</f>
        <v>0</v>
      </c>
      <c r="AB97" s="30">
        <f>VLOOKUP($B97,'[1]Tillförd energi'!$B$2:$AS$506,MATCH(AB$3,'[1]Tillförd energi'!$B$1:$AQ$1,0),FALSE)</f>
        <v>0</v>
      </c>
      <c r="AC97" s="30">
        <f>VLOOKUP($B97,'[1]Tillförd energi'!$B$2:$AS$506,MATCH(AC$3,'[1]Tillförd energi'!$B$1:$AQ$1,0),FALSE)</f>
        <v>0</v>
      </c>
      <c r="AD97" s="30">
        <f>VLOOKUP($B97,'[1]Tillförd energi'!$B$2:$AS$506,MATCH(AD$3,'[1]Tillförd energi'!$B$1:$AQ$1,0),FALSE)</f>
        <v>0</v>
      </c>
      <c r="AF97" s="30">
        <f>VLOOKUP($B97,'[1]Tillförd energi'!$B$2:$AS$506,MATCH(AF$3,'[1]Tillförd energi'!$B$1:$AQ$1,0),FALSE)</f>
        <v>0.15</v>
      </c>
      <c r="AH97" s="30">
        <f>IFERROR(VLOOKUP(B97,[1]Miljö!$B$1:$S$476,9,FALSE)/1,0)</f>
        <v>0</v>
      </c>
      <c r="AJ97" s="35">
        <f>IFERROR(VLOOKUP($B97,[1]Miljö!$B$1:$S$500,MATCH("hjälpel exklusive kraftvärme (GWh)",[1]Miljö!$B$1:$V$1,0),FALSE)/1,"")</f>
        <v>0.15</v>
      </c>
      <c r="AK97" s="35">
        <f t="shared" si="4"/>
        <v>0.15</v>
      </c>
      <c r="AL97" s="35">
        <f>VLOOKUP($B97,'[1]Slutlig allokering'!$B$2:$AL$462,MATCH("Hjälpel kraftvärme",'[1]Slutlig allokering'!$B$2:$AL$2,0),FALSE)</f>
        <v>0</v>
      </c>
      <c r="AN97" s="30">
        <f t="shared" si="5"/>
        <v>12.55</v>
      </c>
      <c r="AO97" s="30">
        <f t="shared" si="6"/>
        <v>12.55</v>
      </c>
      <c r="AP97" s="30">
        <f>IF(ISERROR(1/VLOOKUP($B97,[1]Leveranser!$B$1:$S$500,MATCH("såld värme (gwh)",[1]Leveranser!$B$1:$S$1,0),FALSE)),"",VLOOKUP($B97,[1]Leveranser!$B$1:$S$500,MATCH("såld värme (gwh)",[1]Leveranser!$B$1:$S$1,0),FALSE))</f>
        <v>9.6</v>
      </c>
      <c r="AQ97" s="30">
        <f>VLOOKUP($B97,[1]Leveranser!$B$1:$Y$500,MATCH("Totalt såld fjärrvärme till andra fjärrvärmeföretag",[1]Leveranser!$B$1:$AA$1,0),FALSE)</f>
        <v>0</v>
      </c>
      <c r="AR97" s="30">
        <f>IF(ISERROR(1/VLOOKUP($B97,[1]Miljö!$B$1:$S$500,MATCH("Såld mängd produktionsspecifik fjärrvärme (GWh)",[1]Miljö!$B$1:$R$1,0),FALSE)),0,VLOOKUP($B97,[1]Miljö!$B$1:$S$500,MATCH("Såld mängd produktionsspecifik fjärrvärme (GWh)",[1]Miljö!$B$1:$R$1,0),FALSE))</f>
        <v>0</v>
      </c>
      <c r="AS97" s="36">
        <f t="shared" si="7"/>
        <v>0.76494023904382458</v>
      </c>
      <c r="AU97" s="30" t="str">
        <f>VLOOKUP($B97,'[1]Miljövärden urval för publ'!$B$2:$I$486,7,FALSE)</f>
        <v>Ja</v>
      </c>
    </row>
    <row r="98" spans="1:47" ht="15">
      <c r="A98" t="s">
        <v>635</v>
      </c>
      <c r="B98" t="s">
        <v>637</v>
      </c>
      <c r="C98" s="30">
        <f>VLOOKUP($B98,'[1]Tillförd energi'!$B$2:$AS$506,MATCH(C$3,'[1]Tillförd energi'!$B$1:$AQ$1,0),FALSE)</f>
        <v>0</v>
      </c>
      <c r="D98" s="30">
        <f>VLOOKUP($B98,'[1]Tillförd energi'!$B$2:$AS$506,MATCH(D$3,'[1]Tillförd energi'!$B$1:$AQ$1,0),FALSE)</f>
        <v>0.88300000000000001</v>
      </c>
      <c r="E98" s="30">
        <f>VLOOKUP($B98,'[1]Tillförd energi'!$B$2:$AS$506,MATCH(E$3,'[1]Tillförd energi'!$B$1:$AQ$1,0),FALSE)</f>
        <v>0</v>
      </c>
      <c r="F98" s="30">
        <f>VLOOKUP($B98,'[1]Tillförd energi'!$B$2:$AS$506,MATCH(F$3,'[1]Tillförd energi'!$B$1:$AQ$1,0),FALSE)</f>
        <v>0</v>
      </c>
      <c r="G98" s="30">
        <f>VLOOKUP($B98,'[1]Tillförd energi'!$B$2:$AS$506,MATCH(G$3,'[1]Tillförd energi'!$B$1:$AQ$1,0),FALSE)</f>
        <v>0</v>
      </c>
      <c r="H98" s="30">
        <f>VLOOKUP($B98,'[1]Tillförd energi'!$B$2:$AS$506,MATCH(H$3,'[1]Tillförd energi'!$B$1:$AQ$1,0),FALSE)</f>
        <v>0</v>
      </c>
      <c r="I98" s="30">
        <f>VLOOKUP($B98,'[1]Tillförd energi'!$B$2:$AS$506,MATCH(I$3,'[1]Tillförd energi'!$B$1:$AQ$1,0),FALSE)</f>
        <v>0</v>
      </c>
      <c r="J98" s="30">
        <f>VLOOKUP($B98,'[1]Tillförd energi'!$B$2:$AS$506,MATCH(J$3,'[1]Tillförd energi'!$B$1:$AQ$1,0),FALSE)</f>
        <v>0</v>
      </c>
      <c r="K98" s="30">
        <f>VLOOKUP($B98,'[1]Tillförd energi'!$B$2:$AS$506,MATCH(K$3,'[1]Tillförd energi'!$B$1:$AQ$1,0),FALSE)</f>
        <v>0</v>
      </c>
      <c r="L98" s="30">
        <f>VLOOKUP($B98,'[1]Tillförd energi'!$B$2:$AS$506,MATCH(L$3,'[1]Tillförd energi'!$B$1:$AQ$1,0),FALSE)</f>
        <v>0</v>
      </c>
      <c r="M98" s="30">
        <f>VLOOKUP($B98,'[1]Tillförd energi'!$B$2:$AS$506,MATCH(M$3,'[1]Tillförd energi'!$B$1:$AQ$1,0),FALSE)</f>
        <v>0</v>
      </c>
      <c r="N98" s="30">
        <f>VLOOKUP($B98,'[1]Tillförd energi'!$B$2:$AS$506,MATCH(N$3,'[1]Tillförd energi'!$B$1:$AQ$1,0),FALSE)</f>
        <v>0</v>
      </c>
      <c r="O98" s="30">
        <f>VLOOKUP($B98,'[1]Tillförd energi'!$B$2:$AS$506,MATCH(O$3,'[1]Tillförd energi'!$B$1:$AQ$1,0),FALSE)</f>
        <v>14.587999999999999</v>
      </c>
      <c r="P98" s="30">
        <f>VLOOKUP($B98,'[1]Tillförd energi'!$B$2:$AS$506,MATCH(P$3,'[1]Tillförd energi'!$B$1:$AQ$1,0),FALSE)</f>
        <v>0</v>
      </c>
      <c r="Q98" s="30">
        <f>VLOOKUP($B98,'[1]Tillförd energi'!$B$2:$AS$506,MATCH(Q$3,'[1]Tillförd energi'!$B$1:$AQ$1,0),FALSE)</f>
        <v>0</v>
      </c>
      <c r="R98" s="30">
        <f>VLOOKUP($B98,'[1]Tillförd energi'!$B$2:$AS$506,MATCH(R$3,'[1]Tillförd energi'!$B$1:$AQ$1,0),FALSE)</f>
        <v>0</v>
      </c>
      <c r="S98" s="30">
        <f>VLOOKUP($B98,'[1]Tillförd energi'!$B$2:$AS$506,MATCH(S$3,'[1]Tillförd energi'!$B$1:$AQ$1,0),FALSE)</f>
        <v>0</v>
      </c>
      <c r="T98" s="30">
        <f>VLOOKUP($B98,'[1]Tillförd energi'!$B$2:$AS$506,MATCH(T$3,'[1]Tillförd energi'!$B$1:$AQ$1,0),FALSE)</f>
        <v>0</v>
      </c>
      <c r="U98" s="30">
        <f>VLOOKUP($B98,'[1]Tillförd energi'!$B$2:$AS$506,MATCH(U$3,'[1]Tillförd energi'!$B$1:$AQ$1,0),FALSE)</f>
        <v>0</v>
      </c>
      <c r="V98" s="30">
        <f>VLOOKUP($B98,'[1]Tillförd energi'!$B$2:$AS$506,MATCH(V$3,'[1]Tillförd energi'!$B$1:$AQ$1,0),FALSE)</f>
        <v>0</v>
      </c>
      <c r="W98" s="30">
        <f>VLOOKUP($B98,'[1]Tillförd energi'!$B$2:$AS$506,MATCH(W$3,'[1]Tillförd energi'!$B$1:$AQ$1,0),FALSE)</f>
        <v>0</v>
      </c>
      <c r="X98" s="30">
        <f>VLOOKUP($B98,'[1]Tillförd energi'!$B$2:$AS$506,MATCH(X$3,'[1]Tillförd energi'!$B$1:$AQ$1,0),FALSE)</f>
        <v>0</v>
      </c>
      <c r="Y98" s="30">
        <f>VLOOKUP($B98,'[1]Tillförd energi'!$B$2:$AS$506,MATCH(Y$3,'[1]Tillförd energi'!$B$1:$AQ$1,0),FALSE)</f>
        <v>0</v>
      </c>
      <c r="Z98" s="30">
        <f>VLOOKUP($B98,'[1]Tillförd energi'!$B$2:$AS$506,MATCH(Z$3,'[1]Tillförd energi'!$B$1:$AQ$1,0),FALSE)</f>
        <v>0</v>
      </c>
      <c r="AA98" s="30">
        <f>VLOOKUP($B98,'[1]Tillförd energi'!$B$2:$AS$506,MATCH(AA$3,'[1]Tillförd energi'!$B$1:$AQ$1,0),FALSE)</f>
        <v>0</v>
      </c>
      <c r="AB98" s="30">
        <f>VLOOKUP($B98,'[1]Tillförd energi'!$B$2:$AS$506,MATCH(AB$3,'[1]Tillförd energi'!$B$1:$AQ$1,0),FALSE)</f>
        <v>0</v>
      </c>
      <c r="AC98" s="30">
        <f>VLOOKUP($B98,'[1]Tillförd energi'!$B$2:$AS$506,MATCH(AC$3,'[1]Tillförd energi'!$B$1:$AQ$1,0),FALSE)</f>
        <v>0</v>
      </c>
      <c r="AD98" s="30">
        <f>VLOOKUP($B98,'[1]Tillförd energi'!$B$2:$AS$506,MATCH(AD$3,'[1]Tillförd energi'!$B$1:$AQ$1,0),FALSE)</f>
        <v>0</v>
      </c>
      <c r="AF98" s="30">
        <f>VLOOKUP($B98,'[1]Tillförd energi'!$B$2:$AS$506,MATCH(AF$3,'[1]Tillförd energi'!$B$1:$AQ$1,0),FALSE)</f>
        <v>0.32100000000000001</v>
      </c>
      <c r="AH98" s="30">
        <f>IFERROR(VLOOKUP(B98,[1]Miljö!$B$1:$S$476,9,FALSE)/1,0)</f>
        <v>0</v>
      </c>
      <c r="AJ98" s="35">
        <f>IFERROR(VLOOKUP($B98,[1]Miljö!$B$1:$S$500,MATCH("hjälpel exklusive kraftvärme (GWh)",[1]Miljö!$B$1:$V$1,0),FALSE)/1,"")</f>
        <v>0.32100000000000001</v>
      </c>
      <c r="AK98" s="35">
        <f t="shared" si="4"/>
        <v>0.32100000000000001</v>
      </c>
      <c r="AL98" s="35">
        <f>VLOOKUP($B98,'[1]Slutlig allokering'!$B$2:$AL$462,MATCH("Hjälpel kraftvärme",'[1]Slutlig allokering'!$B$2:$AL$2,0),FALSE)</f>
        <v>0</v>
      </c>
      <c r="AN98" s="30">
        <f t="shared" si="5"/>
        <v>15.792</v>
      </c>
      <c r="AO98" s="30">
        <f t="shared" si="6"/>
        <v>15.792</v>
      </c>
      <c r="AP98" s="30">
        <f>IF(ISERROR(1/VLOOKUP($B98,[1]Leveranser!$B$1:$S$500,MATCH("såld värme (gwh)",[1]Leveranser!$B$1:$S$1,0),FALSE)),"",VLOOKUP($B98,[1]Leveranser!$B$1:$S$500,MATCH("såld värme (gwh)",[1]Leveranser!$B$1:$S$1,0),FALSE))</f>
        <v>11.818</v>
      </c>
      <c r="AQ98" s="30">
        <f>VLOOKUP($B98,[1]Leveranser!$B$1:$Y$500,MATCH("Totalt såld fjärrvärme till andra fjärrvärmeföretag",[1]Leveranser!$B$1:$AA$1,0),FALSE)</f>
        <v>0</v>
      </c>
      <c r="AR98" s="30">
        <f>IF(ISERROR(1/VLOOKUP($B98,[1]Miljö!$B$1:$S$500,MATCH("Såld mängd produktionsspecifik fjärrvärme (GWh)",[1]Miljö!$B$1:$R$1,0),FALSE)),0,VLOOKUP($B98,[1]Miljö!$B$1:$S$500,MATCH("Såld mängd produktionsspecifik fjärrvärme (GWh)",[1]Miljö!$B$1:$R$1,0),FALSE))</f>
        <v>0</v>
      </c>
      <c r="AS98" s="36">
        <f t="shared" si="7"/>
        <v>0.74835359675785207</v>
      </c>
      <c r="AU98" s="30" t="str">
        <f>VLOOKUP($B98,'[1]Miljövärden urval för publ'!$B$2:$I$486,7,FALSE)</f>
        <v>Ja</v>
      </c>
    </row>
    <row r="99" spans="1:47" ht="15">
      <c r="A99" t="s">
        <v>306</v>
      </c>
      <c r="B99" t="s">
        <v>309</v>
      </c>
      <c r="C99" s="30">
        <f>VLOOKUP($B99,'[1]Tillförd energi'!$B$2:$AS$506,MATCH(C$3,'[1]Tillförd energi'!$B$1:$AQ$1,0),FALSE)</f>
        <v>0</v>
      </c>
      <c r="D99" s="30">
        <f>VLOOKUP($B99,'[1]Tillförd energi'!$B$2:$AS$506,MATCH(D$3,'[1]Tillförd energi'!$B$1:$AQ$1,0),FALSE)</f>
        <v>0.66</v>
      </c>
      <c r="E99" s="30">
        <f>VLOOKUP($B99,'[1]Tillförd energi'!$B$2:$AS$506,MATCH(E$3,'[1]Tillförd energi'!$B$1:$AQ$1,0),FALSE)</f>
        <v>0</v>
      </c>
      <c r="F99" s="30">
        <f>VLOOKUP($B99,'[1]Tillförd energi'!$B$2:$AS$506,MATCH(F$3,'[1]Tillförd energi'!$B$1:$AQ$1,0),FALSE)</f>
        <v>0</v>
      </c>
      <c r="G99" s="30">
        <f>VLOOKUP($B99,'[1]Tillförd energi'!$B$2:$AS$506,MATCH(G$3,'[1]Tillförd energi'!$B$1:$AQ$1,0),FALSE)</f>
        <v>0</v>
      </c>
      <c r="H99" s="30">
        <f>VLOOKUP($B99,'[1]Tillförd energi'!$B$2:$AS$506,MATCH(H$3,'[1]Tillförd energi'!$B$1:$AQ$1,0),FALSE)</f>
        <v>0</v>
      </c>
      <c r="I99" s="30">
        <f>VLOOKUP($B99,'[1]Tillförd energi'!$B$2:$AS$506,MATCH(I$3,'[1]Tillförd energi'!$B$1:$AQ$1,0),FALSE)</f>
        <v>0</v>
      </c>
      <c r="J99" s="30">
        <f>VLOOKUP($B99,'[1]Tillförd energi'!$B$2:$AS$506,MATCH(J$3,'[1]Tillförd energi'!$B$1:$AQ$1,0),FALSE)</f>
        <v>0</v>
      </c>
      <c r="K99" s="30">
        <f>VLOOKUP($B99,'[1]Tillförd energi'!$B$2:$AS$506,MATCH(K$3,'[1]Tillförd energi'!$B$1:$AQ$1,0),FALSE)</f>
        <v>0</v>
      </c>
      <c r="L99" s="30">
        <f>VLOOKUP($B99,'[1]Tillförd energi'!$B$2:$AS$506,MATCH(L$3,'[1]Tillförd energi'!$B$1:$AQ$1,0),FALSE)</f>
        <v>0</v>
      </c>
      <c r="M99" s="30">
        <f>VLOOKUP($B99,'[1]Tillförd energi'!$B$2:$AS$506,MATCH(M$3,'[1]Tillförd energi'!$B$1:$AQ$1,0),FALSE)</f>
        <v>0</v>
      </c>
      <c r="N99" s="30">
        <f>VLOOKUP($B99,'[1]Tillförd energi'!$B$2:$AS$506,MATCH(N$3,'[1]Tillförd energi'!$B$1:$AQ$1,0),FALSE)</f>
        <v>0</v>
      </c>
      <c r="O99" s="30">
        <f>VLOOKUP($B99,'[1]Tillförd energi'!$B$2:$AS$506,MATCH(O$3,'[1]Tillförd energi'!$B$1:$AQ$1,0),FALSE)</f>
        <v>14.78</v>
      </c>
      <c r="P99" s="30">
        <f>VLOOKUP($B99,'[1]Tillförd energi'!$B$2:$AS$506,MATCH(P$3,'[1]Tillförd energi'!$B$1:$AQ$1,0),FALSE)</f>
        <v>0</v>
      </c>
      <c r="Q99" s="30">
        <f>VLOOKUP($B99,'[1]Tillförd energi'!$B$2:$AS$506,MATCH(Q$3,'[1]Tillförd energi'!$B$1:$AQ$1,0),FALSE)</f>
        <v>0</v>
      </c>
      <c r="R99" s="30">
        <f>VLOOKUP($B99,'[1]Tillförd energi'!$B$2:$AS$506,MATCH(R$3,'[1]Tillförd energi'!$B$1:$AQ$1,0),FALSE)</f>
        <v>0</v>
      </c>
      <c r="S99" s="30">
        <f>VLOOKUP($B99,'[1]Tillförd energi'!$B$2:$AS$506,MATCH(S$3,'[1]Tillförd energi'!$B$1:$AQ$1,0),FALSE)</f>
        <v>0</v>
      </c>
      <c r="T99" s="30">
        <f>VLOOKUP($B99,'[1]Tillförd energi'!$B$2:$AS$506,MATCH(T$3,'[1]Tillförd energi'!$B$1:$AQ$1,0),FALSE)</f>
        <v>0</v>
      </c>
      <c r="U99" s="30">
        <f>VLOOKUP($B99,'[1]Tillförd energi'!$B$2:$AS$506,MATCH(U$3,'[1]Tillförd energi'!$B$1:$AQ$1,0),FALSE)</f>
        <v>0</v>
      </c>
      <c r="V99" s="30">
        <f>VLOOKUP($B99,'[1]Tillförd energi'!$B$2:$AS$506,MATCH(V$3,'[1]Tillförd energi'!$B$1:$AQ$1,0),FALSE)</f>
        <v>0</v>
      </c>
      <c r="W99" s="30">
        <f>VLOOKUP($B99,'[1]Tillförd energi'!$B$2:$AS$506,MATCH(W$3,'[1]Tillförd energi'!$B$1:$AQ$1,0),FALSE)</f>
        <v>0</v>
      </c>
      <c r="X99" s="30">
        <f>VLOOKUP($B99,'[1]Tillförd energi'!$B$2:$AS$506,MATCH(X$3,'[1]Tillförd energi'!$B$1:$AQ$1,0),FALSE)</f>
        <v>0</v>
      </c>
      <c r="Y99" s="30">
        <f>VLOOKUP($B99,'[1]Tillförd energi'!$B$2:$AS$506,MATCH(Y$3,'[1]Tillförd energi'!$B$1:$AQ$1,0),FALSE)</f>
        <v>0</v>
      </c>
      <c r="Z99" s="30">
        <f>VLOOKUP($B99,'[1]Tillförd energi'!$B$2:$AS$506,MATCH(Z$3,'[1]Tillförd energi'!$B$1:$AQ$1,0),FALSE)</f>
        <v>0</v>
      </c>
      <c r="AA99" s="30">
        <f>VLOOKUP($B99,'[1]Tillförd energi'!$B$2:$AS$506,MATCH(AA$3,'[1]Tillförd energi'!$B$1:$AQ$1,0),FALSE)</f>
        <v>0</v>
      </c>
      <c r="AB99" s="30">
        <f>VLOOKUP($B99,'[1]Tillförd energi'!$B$2:$AS$506,MATCH(AB$3,'[1]Tillförd energi'!$B$1:$AQ$1,0),FALSE)</f>
        <v>1.86</v>
      </c>
      <c r="AC99" s="30">
        <f>VLOOKUP($B99,'[1]Tillförd energi'!$B$2:$AS$506,MATCH(AC$3,'[1]Tillförd energi'!$B$1:$AQ$1,0),FALSE)</f>
        <v>0</v>
      </c>
      <c r="AD99" s="30">
        <f>VLOOKUP($B99,'[1]Tillförd energi'!$B$2:$AS$506,MATCH(AD$3,'[1]Tillförd energi'!$B$1:$AQ$1,0),FALSE)</f>
        <v>0</v>
      </c>
      <c r="AF99" s="30">
        <f>VLOOKUP($B99,'[1]Tillförd energi'!$B$2:$AS$506,MATCH(AF$3,'[1]Tillförd energi'!$B$1:$AQ$1,0),FALSE)</f>
        <v>0.39</v>
      </c>
      <c r="AH99" s="30">
        <f>IFERROR(VLOOKUP(B99,[1]Miljö!$B$1:$S$476,9,FALSE)/1,0)</f>
        <v>0</v>
      </c>
      <c r="AJ99" s="35">
        <f>IFERROR(VLOOKUP($B99,[1]Miljö!$B$1:$S$500,MATCH("hjälpel exklusive kraftvärme (GWh)",[1]Miljö!$B$1:$V$1,0),FALSE)/1,"")</f>
        <v>0.39</v>
      </c>
      <c r="AK99" s="35">
        <f t="shared" si="4"/>
        <v>0.39</v>
      </c>
      <c r="AL99" s="35">
        <f>VLOOKUP($B99,'[1]Slutlig allokering'!$B$2:$AL$462,MATCH("Hjälpel kraftvärme",'[1]Slutlig allokering'!$B$2:$AL$2,0),FALSE)</f>
        <v>0</v>
      </c>
      <c r="AN99" s="30">
        <f t="shared" si="5"/>
        <v>17.690000000000001</v>
      </c>
      <c r="AO99" s="30">
        <f t="shared" si="6"/>
        <v>17.690000000000001</v>
      </c>
      <c r="AP99" s="30">
        <f>IF(ISERROR(1/VLOOKUP($B99,[1]Leveranser!$B$1:$S$500,MATCH("såld värme (gwh)",[1]Leveranser!$B$1:$S$1,0),FALSE)),"",VLOOKUP($B99,[1]Leveranser!$B$1:$S$500,MATCH("såld värme (gwh)",[1]Leveranser!$B$1:$S$1,0),FALSE))</f>
        <v>12.1</v>
      </c>
      <c r="AQ99" s="30">
        <f>VLOOKUP($B99,[1]Leveranser!$B$1:$Y$500,MATCH("Totalt såld fjärrvärme till andra fjärrvärmeföretag",[1]Leveranser!$B$1:$AA$1,0),FALSE)</f>
        <v>0</v>
      </c>
      <c r="AR99" s="30">
        <f>IF(ISERROR(1/VLOOKUP($B99,[1]Miljö!$B$1:$S$500,MATCH("Såld mängd produktionsspecifik fjärrvärme (GWh)",[1]Miljö!$B$1:$R$1,0),FALSE)),0,VLOOKUP($B99,[1]Miljö!$B$1:$S$500,MATCH("Såld mängd produktionsspecifik fjärrvärme (GWh)",[1]Miljö!$B$1:$R$1,0),FALSE))</f>
        <v>0</v>
      </c>
      <c r="AS99" s="36">
        <f t="shared" si="7"/>
        <v>0.68400226116449969</v>
      </c>
      <c r="AU99" s="30" t="str">
        <f>VLOOKUP($B99,'[1]Miljövärden urval för publ'!$B$2:$I$486,7,FALSE)</f>
        <v>Ja</v>
      </c>
    </row>
    <row r="100" spans="1:47" ht="15">
      <c r="A100" t="s">
        <v>341</v>
      </c>
      <c r="B100" t="s">
        <v>344</v>
      </c>
      <c r="C100" s="30">
        <f>VLOOKUP($B100,'[1]Tillförd energi'!$B$2:$AS$506,MATCH(C$3,'[1]Tillförd energi'!$B$1:$AQ$1,0),FALSE)</f>
        <v>0</v>
      </c>
      <c r="D100" s="30">
        <f>VLOOKUP($B100,'[1]Tillförd energi'!$B$2:$AS$506,MATCH(D$3,'[1]Tillförd energi'!$B$1:$AQ$1,0),FALSE)</f>
        <v>0.33500000000000002</v>
      </c>
      <c r="E100" s="30">
        <f>VLOOKUP($B100,'[1]Tillförd energi'!$B$2:$AS$506,MATCH(E$3,'[1]Tillförd energi'!$B$1:$AQ$1,0),FALSE)</f>
        <v>0</v>
      </c>
      <c r="F100" s="30">
        <f>VLOOKUP($B100,'[1]Tillförd energi'!$B$2:$AS$506,MATCH(F$3,'[1]Tillförd energi'!$B$1:$AQ$1,0),FALSE)</f>
        <v>0</v>
      </c>
      <c r="G100" s="30">
        <f>VLOOKUP($B100,'[1]Tillförd energi'!$B$2:$AS$506,MATCH(G$3,'[1]Tillförd energi'!$B$1:$AQ$1,0),FALSE)</f>
        <v>0</v>
      </c>
      <c r="H100" s="30">
        <f>VLOOKUP($B100,'[1]Tillförd energi'!$B$2:$AS$506,MATCH(H$3,'[1]Tillförd energi'!$B$1:$AQ$1,0),FALSE)</f>
        <v>0</v>
      </c>
      <c r="I100" s="30">
        <f>VLOOKUP($B100,'[1]Tillförd energi'!$B$2:$AS$506,MATCH(I$3,'[1]Tillförd energi'!$B$1:$AQ$1,0),FALSE)</f>
        <v>0</v>
      </c>
      <c r="J100" s="30">
        <f>VLOOKUP($B100,'[1]Tillförd energi'!$B$2:$AS$506,MATCH(J$3,'[1]Tillförd energi'!$B$1:$AQ$1,0),FALSE)</f>
        <v>0</v>
      </c>
      <c r="K100" s="30">
        <f>VLOOKUP($B100,'[1]Tillförd energi'!$B$2:$AS$506,MATCH(K$3,'[1]Tillförd energi'!$B$1:$AQ$1,0),FALSE)</f>
        <v>0</v>
      </c>
      <c r="L100" s="30">
        <f>VLOOKUP($B100,'[1]Tillförd energi'!$B$2:$AS$506,MATCH(L$3,'[1]Tillförd energi'!$B$1:$AQ$1,0),FALSE)</f>
        <v>0</v>
      </c>
      <c r="M100" s="30">
        <f>VLOOKUP($B100,'[1]Tillförd energi'!$B$2:$AS$506,MATCH(M$3,'[1]Tillförd energi'!$B$1:$AQ$1,0),FALSE)</f>
        <v>0</v>
      </c>
      <c r="N100" s="30">
        <f>VLOOKUP($B100,'[1]Tillförd energi'!$B$2:$AS$506,MATCH(N$3,'[1]Tillförd energi'!$B$1:$AQ$1,0),FALSE)</f>
        <v>0.68799999999999994</v>
      </c>
      <c r="O100" s="30">
        <f>VLOOKUP($B100,'[1]Tillförd energi'!$B$2:$AS$506,MATCH(O$3,'[1]Tillförd energi'!$B$1:$AQ$1,0),FALSE)</f>
        <v>10.051</v>
      </c>
      <c r="P100" s="30">
        <f>VLOOKUP($B100,'[1]Tillförd energi'!$B$2:$AS$506,MATCH(P$3,'[1]Tillförd energi'!$B$1:$AQ$1,0),FALSE)</f>
        <v>0</v>
      </c>
      <c r="Q100" s="30">
        <f>VLOOKUP($B100,'[1]Tillförd energi'!$B$2:$AS$506,MATCH(Q$3,'[1]Tillförd energi'!$B$1:$AQ$1,0),FALSE)</f>
        <v>0</v>
      </c>
      <c r="R100" s="30">
        <f>VLOOKUP($B100,'[1]Tillförd energi'!$B$2:$AS$506,MATCH(R$3,'[1]Tillförd energi'!$B$1:$AQ$1,0),FALSE)</f>
        <v>0</v>
      </c>
      <c r="S100" s="30">
        <f>VLOOKUP($B100,'[1]Tillförd energi'!$B$2:$AS$506,MATCH(S$3,'[1]Tillförd energi'!$B$1:$AQ$1,0),FALSE)</f>
        <v>0</v>
      </c>
      <c r="T100" s="30">
        <f>VLOOKUP($B100,'[1]Tillförd energi'!$B$2:$AS$506,MATCH(T$3,'[1]Tillförd energi'!$B$1:$AQ$1,0),FALSE)</f>
        <v>0</v>
      </c>
      <c r="U100" s="30">
        <f>VLOOKUP($B100,'[1]Tillförd energi'!$B$2:$AS$506,MATCH(U$3,'[1]Tillförd energi'!$B$1:$AQ$1,0),FALSE)</f>
        <v>0</v>
      </c>
      <c r="V100" s="30">
        <f>VLOOKUP($B100,'[1]Tillförd energi'!$B$2:$AS$506,MATCH(V$3,'[1]Tillförd energi'!$B$1:$AQ$1,0),FALSE)</f>
        <v>0</v>
      </c>
      <c r="W100" s="30">
        <f>VLOOKUP($B100,'[1]Tillförd energi'!$B$2:$AS$506,MATCH(W$3,'[1]Tillförd energi'!$B$1:$AQ$1,0),FALSE)</f>
        <v>4.1909999999999998</v>
      </c>
      <c r="X100" s="30">
        <f>VLOOKUP($B100,'[1]Tillförd energi'!$B$2:$AS$506,MATCH(X$3,'[1]Tillförd energi'!$B$1:$AQ$1,0),FALSE)</f>
        <v>0</v>
      </c>
      <c r="Y100" s="30">
        <f>VLOOKUP($B100,'[1]Tillförd energi'!$B$2:$AS$506,MATCH(Y$3,'[1]Tillförd energi'!$B$1:$AQ$1,0),FALSE)</f>
        <v>0</v>
      </c>
      <c r="Z100" s="30">
        <f>VLOOKUP($B100,'[1]Tillförd energi'!$B$2:$AS$506,MATCH(Z$3,'[1]Tillförd energi'!$B$1:$AQ$1,0),FALSE)</f>
        <v>0</v>
      </c>
      <c r="AA100" s="30">
        <f>VLOOKUP($B100,'[1]Tillförd energi'!$B$2:$AS$506,MATCH(AA$3,'[1]Tillförd energi'!$B$1:$AQ$1,0),FALSE)</f>
        <v>0</v>
      </c>
      <c r="AB100" s="30">
        <f>VLOOKUP($B100,'[1]Tillförd energi'!$B$2:$AS$506,MATCH(AB$3,'[1]Tillförd energi'!$B$1:$AQ$1,0),FALSE)</f>
        <v>0</v>
      </c>
      <c r="AC100" s="30">
        <f>VLOOKUP($B100,'[1]Tillförd energi'!$B$2:$AS$506,MATCH(AC$3,'[1]Tillförd energi'!$B$1:$AQ$1,0),FALSE)</f>
        <v>0</v>
      </c>
      <c r="AD100" s="30">
        <f>VLOOKUP($B100,'[1]Tillförd energi'!$B$2:$AS$506,MATCH(AD$3,'[1]Tillförd energi'!$B$1:$AQ$1,0),FALSE)</f>
        <v>0</v>
      </c>
      <c r="AF100" s="30">
        <f>VLOOKUP($B100,'[1]Tillförd energi'!$B$2:$AS$506,MATCH(AF$3,'[1]Tillförd energi'!$B$1:$AQ$1,0),FALSE)</f>
        <v>0.22700000000000001</v>
      </c>
      <c r="AH100" s="30">
        <f>IFERROR(VLOOKUP(B100,[1]Miljö!$B$1:$S$476,9,FALSE)/1,0)</f>
        <v>0</v>
      </c>
      <c r="AJ100" s="35">
        <f>IFERROR(VLOOKUP($B100,[1]Miljö!$B$1:$S$500,MATCH("hjälpel exklusive kraftvärme (GWh)",[1]Miljö!$B$1:$V$1,0),FALSE)/1,"")</f>
        <v>0.22700000000000001</v>
      </c>
      <c r="AK100" s="35">
        <f t="shared" si="4"/>
        <v>0.22700000000000001</v>
      </c>
      <c r="AL100" s="35">
        <f>VLOOKUP($B100,'[1]Slutlig allokering'!$B$2:$AL$462,MATCH("Hjälpel kraftvärme",'[1]Slutlig allokering'!$B$2:$AL$2,0),FALSE)</f>
        <v>0</v>
      </c>
      <c r="AN100" s="30">
        <f t="shared" si="5"/>
        <v>15.492000000000001</v>
      </c>
      <c r="AO100" s="30">
        <f t="shared" si="6"/>
        <v>15.492000000000001</v>
      </c>
      <c r="AP100" s="30">
        <f>IF(ISERROR(1/VLOOKUP($B100,[1]Leveranser!$B$1:$S$500,MATCH("såld värme (gwh)",[1]Leveranser!$B$1:$S$1,0),FALSE)),"",VLOOKUP($B100,[1]Leveranser!$B$1:$S$500,MATCH("såld värme (gwh)",[1]Leveranser!$B$1:$S$1,0),FALSE))</f>
        <v>11.754</v>
      </c>
      <c r="AQ100" s="30">
        <f>VLOOKUP($B100,[1]Leveranser!$B$1:$Y$500,MATCH("Totalt såld fjärrvärme till andra fjärrvärmeföretag",[1]Leveranser!$B$1:$AA$1,0),FALSE)</f>
        <v>0</v>
      </c>
      <c r="AR100" s="30">
        <f>IF(ISERROR(1/VLOOKUP($B100,[1]Miljö!$B$1:$S$500,MATCH("Såld mängd produktionsspecifik fjärrvärme (GWh)",[1]Miljö!$B$1:$R$1,0),FALSE)),0,VLOOKUP($B100,[1]Miljö!$B$1:$S$500,MATCH("Såld mängd produktionsspecifik fjärrvärme (GWh)",[1]Miljö!$B$1:$R$1,0),FALSE))</f>
        <v>0</v>
      </c>
      <c r="AS100" s="36">
        <f t="shared" si="7"/>
        <v>0.75871417505809446</v>
      </c>
      <c r="AU100" s="30" t="str">
        <f>VLOOKUP($B100,'[1]Miljövärden urval för publ'!$B$2:$I$486,7,FALSE)</f>
        <v>Ja</v>
      </c>
    </row>
    <row r="101" spans="1:47" ht="15">
      <c r="A101" t="s">
        <v>600</v>
      </c>
      <c r="B101" t="s">
        <v>602</v>
      </c>
      <c r="C101" s="30">
        <f>VLOOKUP($B101,'[1]Tillförd energi'!$B$2:$AS$506,MATCH(C$3,'[1]Tillförd energi'!$B$1:$AQ$1,0),FALSE)</f>
        <v>0</v>
      </c>
      <c r="D101" s="30">
        <f>VLOOKUP($B101,'[1]Tillförd energi'!$B$2:$AS$506,MATCH(D$3,'[1]Tillförd energi'!$B$1:$AQ$1,0),FALSE)</f>
        <v>0</v>
      </c>
      <c r="E101" s="30">
        <f>VLOOKUP($B101,'[1]Tillförd energi'!$B$2:$AS$506,MATCH(E$3,'[1]Tillförd energi'!$B$1:$AQ$1,0),FALSE)</f>
        <v>0</v>
      </c>
      <c r="F101" s="30">
        <f>VLOOKUP($B101,'[1]Tillförd energi'!$B$2:$AS$506,MATCH(F$3,'[1]Tillförd energi'!$B$1:$AQ$1,0),FALSE)</f>
        <v>0</v>
      </c>
      <c r="G101" s="30">
        <f>VLOOKUP($B101,'[1]Tillförd energi'!$B$2:$AS$506,MATCH(G$3,'[1]Tillförd energi'!$B$1:$AQ$1,0),FALSE)</f>
        <v>0</v>
      </c>
      <c r="H101" s="30">
        <f>VLOOKUP($B101,'[1]Tillförd energi'!$B$2:$AS$506,MATCH(H$3,'[1]Tillförd energi'!$B$1:$AQ$1,0),FALSE)</f>
        <v>0</v>
      </c>
      <c r="I101" s="30">
        <f>VLOOKUP($B101,'[1]Tillförd energi'!$B$2:$AS$506,MATCH(I$3,'[1]Tillförd energi'!$B$1:$AQ$1,0),FALSE)</f>
        <v>0</v>
      </c>
      <c r="J101" s="30">
        <f>VLOOKUP($B101,'[1]Tillförd energi'!$B$2:$AS$506,MATCH(J$3,'[1]Tillförd energi'!$B$1:$AQ$1,0),FALSE)</f>
        <v>0</v>
      </c>
      <c r="K101" s="30">
        <f>VLOOKUP($B101,'[1]Tillförd energi'!$B$2:$AS$506,MATCH(K$3,'[1]Tillförd energi'!$B$1:$AQ$1,0),FALSE)</f>
        <v>0</v>
      </c>
      <c r="L101" s="30">
        <f>VLOOKUP($B101,'[1]Tillförd energi'!$B$2:$AS$506,MATCH(L$3,'[1]Tillförd energi'!$B$1:$AQ$1,0),FALSE)</f>
        <v>0</v>
      </c>
      <c r="M101" s="30">
        <f>VLOOKUP($B101,'[1]Tillförd energi'!$B$2:$AS$506,MATCH(M$3,'[1]Tillförd energi'!$B$1:$AQ$1,0),FALSE)</f>
        <v>0</v>
      </c>
      <c r="N101" s="30">
        <f>VLOOKUP($B101,'[1]Tillförd energi'!$B$2:$AS$506,MATCH(N$3,'[1]Tillförd energi'!$B$1:$AQ$1,0),FALSE)</f>
        <v>0</v>
      </c>
      <c r="O101" s="30">
        <f>VLOOKUP($B101,'[1]Tillförd energi'!$B$2:$AS$506,MATCH(O$3,'[1]Tillförd energi'!$B$1:$AQ$1,0),FALSE)</f>
        <v>0</v>
      </c>
      <c r="P101" s="30">
        <f>VLOOKUP($B101,'[1]Tillförd energi'!$B$2:$AS$506,MATCH(P$3,'[1]Tillförd energi'!$B$1:$AQ$1,0),FALSE)</f>
        <v>5.9169999999999998</v>
      </c>
      <c r="Q101" s="30">
        <f>VLOOKUP($B101,'[1]Tillförd energi'!$B$2:$AS$506,MATCH(Q$3,'[1]Tillförd energi'!$B$1:$AQ$1,0),FALSE)</f>
        <v>0</v>
      </c>
      <c r="R101" s="30">
        <f>VLOOKUP($B101,'[1]Tillförd energi'!$B$2:$AS$506,MATCH(R$3,'[1]Tillförd energi'!$B$1:$AQ$1,0),FALSE)</f>
        <v>0</v>
      </c>
      <c r="S101" s="30">
        <f>VLOOKUP($B101,'[1]Tillförd energi'!$B$2:$AS$506,MATCH(S$3,'[1]Tillförd energi'!$B$1:$AQ$1,0),FALSE)</f>
        <v>0</v>
      </c>
      <c r="T101" s="30">
        <f>VLOOKUP($B101,'[1]Tillförd energi'!$B$2:$AS$506,MATCH(T$3,'[1]Tillförd energi'!$B$1:$AQ$1,0),FALSE)</f>
        <v>0</v>
      </c>
      <c r="U101" s="30">
        <f>VLOOKUP($B101,'[1]Tillförd energi'!$B$2:$AS$506,MATCH(U$3,'[1]Tillförd energi'!$B$1:$AQ$1,0),FALSE)</f>
        <v>0</v>
      </c>
      <c r="V101" s="30">
        <f>VLOOKUP($B101,'[1]Tillförd energi'!$B$2:$AS$506,MATCH(V$3,'[1]Tillförd energi'!$B$1:$AQ$1,0),FALSE)</f>
        <v>0.22</v>
      </c>
      <c r="W101" s="30">
        <f>VLOOKUP($B101,'[1]Tillförd energi'!$B$2:$AS$506,MATCH(W$3,'[1]Tillförd energi'!$B$1:$AQ$1,0),FALSE)</f>
        <v>0</v>
      </c>
      <c r="X101" s="30">
        <f>VLOOKUP($B101,'[1]Tillförd energi'!$B$2:$AS$506,MATCH(X$3,'[1]Tillförd energi'!$B$1:$AQ$1,0),FALSE)</f>
        <v>0</v>
      </c>
      <c r="Y101" s="30">
        <f>VLOOKUP($B101,'[1]Tillförd energi'!$B$2:$AS$506,MATCH(Y$3,'[1]Tillförd energi'!$B$1:$AQ$1,0),FALSE)</f>
        <v>0</v>
      </c>
      <c r="Z101" s="30">
        <f>VLOOKUP($B101,'[1]Tillförd energi'!$B$2:$AS$506,MATCH(Z$3,'[1]Tillförd energi'!$B$1:$AQ$1,0),FALSE)</f>
        <v>0</v>
      </c>
      <c r="AA101" s="30">
        <f>VLOOKUP($B101,'[1]Tillförd energi'!$B$2:$AS$506,MATCH(AA$3,'[1]Tillförd energi'!$B$1:$AQ$1,0),FALSE)</f>
        <v>0</v>
      </c>
      <c r="AB101" s="30">
        <f>VLOOKUP($B101,'[1]Tillförd energi'!$B$2:$AS$506,MATCH(AB$3,'[1]Tillförd energi'!$B$1:$AQ$1,0),FALSE)</f>
        <v>0</v>
      </c>
      <c r="AC101" s="30">
        <f>VLOOKUP($B101,'[1]Tillförd energi'!$B$2:$AS$506,MATCH(AC$3,'[1]Tillförd energi'!$B$1:$AQ$1,0),FALSE)</f>
        <v>0</v>
      </c>
      <c r="AD101" s="30">
        <f>VLOOKUP($B101,'[1]Tillförd energi'!$B$2:$AS$506,MATCH(AD$3,'[1]Tillförd energi'!$B$1:$AQ$1,0),FALSE)</f>
        <v>0</v>
      </c>
      <c r="AF101" s="30">
        <f>VLOOKUP($B101,'[1]Tillförd energi'!$B$2:$AS$506,MATCH(AF$3,'[1]Tillförd energi'!$B$1:$AQ$1,0),FALSE)</f>
        <v>0.109</v>
      </c>
      <c r="AH101" s="30">
        <f>IFERROR(VLOOKUP(B101,[1]Miljö!$B$1:$S$476,9,FALSE)/1,0)</f>
        <v>0</v>
      </c>
      <c r="AJ101" s="35">
        <f>IFERROR(VLOOKUP($B101,[1]Miljö!$B$1:$S$500,MATCH("hjälpel exklusive kraftvärme (GWh)",[1]Miljö!$B$1:$V$1,0),FALSE)/1,"")</f>
        <v>0.109</v>
      </c>
      <c r="AK101" s="35">
        <f t="shared" si="4"/>
        <v>0.109</v>
      </c>
      <c r="AL101" s="35">
        <f>VLOOKUP($B101,'[1]Slutlig allokering'!$B$2:$AL$462,MATCH("Hjälpel kraftvärme",'[1]Slutlig allokering'!$B$2:$AL$2,0),FALSE)</f>
        <v>0</v>
      </c>
      <c r="AN101" s="30">
        <f t="shared" si="5"/>
        <v>6.2459999999999996</v>
      </c>
      <c r="AO101" s="30">
        <f t="shared" si="6"/>
        <v>6.2459999999999996</v>
      </c>
      <c r="AP101" s="30">
        <f>IF(ISERROR(1/VLOOKUP($B101,[1]Leveranser!$B$1:$S$500,MATCH("såld värme (gwh)",[1]Leveranser!$B$1:$S$1,0),FALSE)),"",VLOOKUP($B101,[1]Leveranser!$B$1:$S$500,MATCH("såld värme (gwh)",[1]Leveranser!$B$1:$S$1,0),FALSE))</f>
        <v>4.3840000000000003</v>
      </c>
      <c r="AQ101" s="30">
        <f>VLOOKUP($B101,[1]Leveranser!$B$1:$Y$500,MATCH("Totalt såld fjärrvärme till andra fjärrvärmeföretag",[1]Leveranser!$B$1:$AA$1,0),FALSE)</f>
        <v>0</v>
      </c>
      <c r="AR101" s="30">
        <f>IF(ISERROR(1/VLOOKUP($B101,[1]Miljö!$B$1:$S$500,MATCH("Såld mängd produktionsspecifik fjärrvärme (GWh)",[1]Miljö!$B$1:$R$1,0),FALSE)),0,VLOOKUP($B101,[1]Miljö!$B$1:$S$500,MATCH("Såld mängd produktionsspecifik fjärrvärme (GWh)",[1]Miljö!$B$1:$R$1,0),FALSE))</f>
        <v>0</v>
      </c>
      <c r="AS101" s="36">
        <f t="shared" si="7"/>
        <v>0.70188920909382013</v>
      </c>
      <c r="AU101" s="30" t="str">
        <f>VLOOKUP($B101,'[1]Miljövärden urval för publ'!$B$2:$I$486,7,FALSE)</f>
        <v>Ja</v>
      </c>
    </row>
    <row r="102" spans="1:47" ht="15">
      <c r="A102" t="s">
        <v>610</v>
      </c>
      <c r="B102" t="s">
        <v>616</v>
      </c>
      <c r="C102" s="30">
        <f>VLOOKUP($B102,'[1]Tillförd energi'!$B$2:$AS$506,MATCH(C$3,'[1]Tillförd energi'!$B$1:$AQ$1,0),FALSE)</f>
        <v>0</v>
      </c>
      <c r="D102" s="30">
        <f>VLOOKUP($B102,'[1]Tillförd energi'!$B$2:$AS$506,MATCH(D$3,'[1]Tillförd energi'!$B$1:$AQ$1,0),FALSE)</f>
        <v>0.42699999999999999</v>
      </c>
      <c r="E102" s="30">
        <f>VLOOKUP($B102,'[1]Tillförd energi'!$B$2:$AS$506,MATCH(E$3,'[1]Tillförd energi'!$B$1:$AQ$1,0),FALSE)</f>
        <v>0</v>
      </c>
      <c r="F102" s="30">
        <f>VLOOKUP($B102,'[1]Tillförd energi'!$B$2:$AS$506,MATCH(F$3,'[1]Tillförd energi'!$B$1:$AQ$1,0),FALSE)</f>
        <v>0</v>
      </c>
      <c r="G102" s="30">
        <f>VLOOKUP($B102,'[1]Tillförd energi'!$B$2:$AS$506,MATCH(G$3,'[1]Tillförd energi'!$B$1:$AQ$1,0),FALSE)</f>
        <v>0</v>
      </c>
      <c r="H102" s="30">
        <f>VLOOKUP($B102,'[1]Tillförd energi'!$B$2:$AS$506,MATCH(H$3,'[1]Tillförd energi'!$B$1:$AQ$1,0),FALSE)</f>
        <v>0</v>
      </c>
      <c r="I102" s="30">
        <f>VLOOKUP($B102,'[1]Tillförd energi'!$B$2:$AS$506,MATCH(I$3,'[1]Tillförd energi'!$B$1:$AQ$1,0),FALSE)</f>
        <v>0</v>
      </c>
      <c r="J102" s="30">
        <f>VLOOKUP($B102,'[1]Tillförd energi'!$B$2:$AS$506,MATCH(J$3,'[1]Tillförd energi'!$B$1:$AQ$1,0),FALSE)</f>
        <v>0</v>
      </c>
      <c r="K102" s="30">
        <f>VLOOKUP($B102,'[1]Tillförd energi'!$B$2:$AS$506,MATCH(K$3,'[1]Tillförd energi'!$B$1:$AQ$1,0),FALSE)</f>
        <v>0</v>
      </c>
      <c r="L102" s="30">
        <f>VLOOKUP($B102,'[1]Tillförd energi'!$B$2:$AS$506,MATCH(L$3,'[1]Tillförd energi'!$B$1:$AQ$1,0),FALSE)</f>
        <v>0</v>
      </c>
      <c r="M102" s="30">
        <f>VLOOKUP($B102,'[1]Tillförd energi'!$B$2:$AS$506,MATCH(M$3,'[1]Tillförd energi'!$B$1:$AQ$1,0),FALSE)</f>
        <v>0</v>
      </c>
      <c r="N102" s="30">
        <f>VLOOKUP($B102,'[1]Tillförd energi'!$B$2:$AS$506,MATCH(N$3,'[1]Tillförd energi'!$B$1:$AQ$1,0),FALSE)</f>
        <v>0</v>
      </c>
      <c r="O102" s="30">
        <f>VLOOKUP($B102,'[1]Tillförd energi'!$B$2:$AS$506,MATCH(O$3,'[1]Tillförd energi'!$B$1:$AQ$1,0),FALSE)</f>
        <v>0</v>
      </c>
      <c r="P102" s="30">
        <f>VLOOKUP($B102,'[1]Tillförd energi'!$B$2:$AS$506,MATCH(P$3,'[1]Tillförd energi'!$B$1:$AQ$1,0),FALSE)</f>
        <v>0</v>
      </c>
      <c r="Q102" s="30">
        <f>VLOOKUP($B102,'[1]Tillförd energi'!$B$2:$AS$506,MATCH(Q$3,'[1]Tillförd energi'!$B$1:$AQ$1,0),FALSE)</f>
        <v>3.9588199999999998</v>
      </c>
      <c r="R102" s="30">
        <f>VLOOKUP($B102,'[1]Tillförd energi'!$B$2:$AS$506,MATCH(R$3,'[1]Tillförd energi'!$B$1:$AQ$1,0),FALSE)</f>
        <v>0</v>
      </c>
      <c r="S102" s="30">
        <f>VLOOKUP($B102,'[1]Tillförd energi'!$B$2:$AS$506,MATCH(S$3,'[1]Tillförd energi'!$B$1:$AQ$1,0),FALSE)</f>
        <v>0</v>
      </c>
      <c r="T102" s="30">
        <f>VLOOKUP($B102,'[1]Tillförd energi'!$B$2:$AS$506,MATCH(T$3,'[1]Tillförd energi'!$B$1:$AQ$1,0),FALSE)</f>
        <v>0</v>
      </c>
      <c r="U102" s="30">
        <f>VLOOKUP($B102,'[1]Tillförd energi'!$B$2:$AS$506,MATCH(U$3,'[1]Tillförd energi'!$B$1:$AQ$1,0),FALSE)</f>
        <v>0</v>
      </c>
      <c r="V102" s="30">
        <f>VLOOKUP($B102,'[1]Tillförd energi'!$B$2:$AS$506,MATCH(V$3,'[1]Tillförd energi'!$B$1:$AQ$1,0),FALSE)</f>
        <v>0</v>
      </c>
      <c r="W102" s="30">
        <f>VLOOKUP($B102,'[1]Tillförd energi'!$B$2:$AS$506,MATCH(W$3,'[1]Tillförd energi'!$B$1:$AQ$1,0),FALSE)</f>
        <v>0</v>
      </c>
      <c r="X102" s="30">
        <f>VLOOKUP($B102,'[1]Tillförd energi'!$B$2:$AS$506,MATCH(X$3,'[1]Tillförd energi'!$B$1:$AQ$1,0),FALSE)</f>
        <v>0</v>
      </c>
      <c r="Y102" s="30">
        <f>VLOOKUP($B102,'[1]Tillförd energi'!$B$2:$AS$506,MATCH(Y$3,'[1]Tillförd energi'!$B$1:$AQ$1,0),FALSE)</f>
        <v>0</v>
      </c>
      <c r="Z102" s="30">
        <f>VLOOKUP($B102,'[1]Tillförd energi'!$B$2:$AS$506,MATCH(Z$3,'[1]Tillförd energi'!$B$1:$AQ$1,0),FALSE)</f>
        <v>0</v>
      </c>
      <c r="AA102" s="30">
        <f>VLOOKUP($B102,'[1]Tillförd energi'!$B$2:$AS$506,MATCH(AA$3,'[1]Tillförd energi'!$B$1:$AQ$1,0),FALSE)</f>
        <v>0</v>
      </c>
      <c r="AB102" s="30">
        <f>VLOOKUP($B102,'[1]Tillförd energi'!$B$2:$AS$506,MATCH(AB$3,'[1]Tillförd energi'!$B$1:$AQ$1,0),FALSE)</f>
        <v>0</v>
      </c>
      <c r="AC102" s="30">
        <f>VLOOKUP($B102,'[1]Tillförd energi'!$B$2:$AS$506,MATCH(AC$3,'[1]Tillförd energi'!$B$1:$AQ$1,0),FALSE)</f>
        <v>0</v>
      </c>
      <c r="AD102" s="30">
        <f>VLOOKUP($B102,'[1]Tillförd energi'!$B$2:$AS$506,MATCH(AD$3,'[1]Tillförd energi'!$B$1:$AQ$1,0),FALSE)</f>
        <v>0</v>
      </c>
      <c r="AF102" s="30">
        <f>VLOOKUP($B102,'[1]Tillförd energi'!$B$2:$AS$506,MATCH(AF$3,'[1]Tillförd energi'!$B$1:$AQ$1,0),FALSE)</f>
        <v>0.08</v>
      </c>
      <c r="AH102" s="30">
        <f>IFERROR(VLOOKUP(B102,[1]Miljö!$B$1:$S$476,9,FALSE)/1,0)</f>
        <v>0</v>
      </c>
      <c r="AJ102" s="35">
        <f>IFERROR(VLOOKUP($B102,[1]Miljö!$B$1:$S$500,MATCH("hjälpel exklusive kraftvärme (GWh)",[1]Miljö!$B$1:$V$1,0),FALSE)/1,"")</f>
        <v>0.08</v>
      </c>
      <c r="AK102" s="35">
        <f t="shared" si="4"/>
        <v>0.08</v>
      </c>
      <c r="AL102" s="35">
        <f>VLOOKUP($B102,'[1]Slutlig allokering'!$B$2:$AL$462,MATCH("Hjälpel kraftvärme",'[1]Slutlig allokering'!$B$2:$AL$2,0),FALSE)</f>
        <v>0</v>
      </c>
      <c r="AN102" s="30">
        <f t="shared" si="5"/>
        <v>4.4658199999999999</v>
      </c>
      <c r="AO102" s="30">
        <f t="shared" si="6"/>
        <v>4.4658199999999999</v>
      </c>
      <c r="AP102" s="30">
        <f>IF(ISERROR(1/VLOOKUP($B102,[1]Leveranser!$B$1:$S$500,MATCH("såld värme (gwh)",[1]Leveranser!$B$1:$S$1,0),FALSE)),"",VLOOKUP($B102,[1]Leveranser!$B$1:$S$500,MATCH("såld värme (gwh)",[1]Leveranser!$B$1:$S$1,0),FALSE))</f>
        <v>3.6190000000000002</v>
      </c>
      <c r="AQ102" s="30">
        <f>VLOOKUP($B102,[1]Leveranser!$B$1:$Y$500,MATCH("Totalt såld fjärrvärme till andra fjärrvärmeföretag",[1]Leveranser!$B$1:$AA$1,0),FALSE)</f>
        <v>0</v>
      </c>
      <c r="AR102" s="30">
        <f>IF(ISERROR(1/VLOOKUP($B102,[1]Miljö!$B$1:$S$500,MATCH("Såld mängd produktionsspecifik fjärrvärme (GWh)",[1]Miljö!$B$1:$R$1,0),FALSE)),0,VLOOKUP($B102,[1]Miljö!$B$1:$S$500,MATCH("Såld mängd produktionsspecifik fjärrvärme (GWh)",[1]Miljö!$B$1:$R$1,0),FALSE))</f>
        <v>0</v>
      </c>
      <c r="AS102" s="36">
        <f t="shared" si="7"/>
        <v>0.8103774894644209</v>
      </c>
      <c r="AU102" s="30" t="str">
        <f>VLOOKUP($B102,'[1]Miljövärden urval för publ'!$B$2:$I$486,7,FALSE)</f>
        <v>Ja</v>
      </c>
    </row>
    <row r="103" spans="1:47" ht="15">
      <c r="A103" t="s">
        <v>284</v>
      </c>
      <c r="B103" t="s">
        <v>285</v>
      </c>
      <c r="C103" s="30">
        <f>VLOOKUP($B103,'[1]Tillförd energi'!$B$2:$AS$506,MATCH(C$3,'[1]Tillförd energi'!$B$1:$AQ$1,0),FALSE)</f>
        <v>0</v>
      </c>
      <c r="D103" s="30">
        <f>VLOOKUP($B103,'[1]Tillförd energi'!$B$2:$AS$506,MATCH(D$3,'[1]Tillförd energi'!$B$1:$AQ$1,0),FALSE)</f>
        <v>0</v>
      </c>
      <c r="E103" s="30">
        <f>VLOOKUP($B103,'[1]Tillförd energi'!$B$2:$AS$506,MATCH(E$3,'[1]Tillförd energi'!$B$1:$AQ$1,0),FALSE)</f>
        <v>0</v>
      </c>
      <c r="F103" s="30">
        <f>VLOOKUP($B103,'[1]Tillförd energi'!$B$2:$AS$506,MATCH(F$3,'[1]Tillförd energi'!$B$1:$AQ$1,0),FALSE)</f>
        <v>0</v>
      </c>
      <c r="G103" s="30">
        <f>VLOOKUP($B103,'[1]Tillförd energi'!$B$2:$AS$506,MATCH(G$3,'[1]Tillförd energi'!$B$1:$AQ$1,0),FALSE)</f>
        <v>0</v>
      </c>
      <c r="H103" s="30">
        <f>VLOOKUP($B103,'[1]Tillförd energi'!$B$2:$AS$506,MATCH(H$3,'[1]Tillförd energi'!$B$1:$AQ$1,0),FALSE)</f>
        <v>0</v>
      </c>
      <c r="I103" s="30">
        <f>VLOOKUP($B103,'[1]Tillförd energi'!$B$2:$AS$506,MATCH(I$3,'[1]Tillförd energi'!$B$1:$AQ$1,0),FALSE)</f>
        <v>0</v>
      </c>
      <c r="J103" s="30">
        <f>VLOOKUP($B103,'[1]Tillförd energi'!$B$2:$AS$506,MATCH(J$3,'[1]Tillförd energi'!$B$1:$AQ$1,0),FALSE)</f>
        <v>0</v>
      </c>
      <c r="K103" s="30">
        <f>VLOOKUP($B103,'[1]Tillförd energi'!$B$2:$AS$506,MATCH(K$3,'[1]Tillförd energi'!$B$1:$AQ$1,0),FALSE)</f>
        <v>0</v>
      </c>
      <c r="L103" s="30">
        <f>VLOOKUP($B103,'[1]Tillförd energi'!$B$2:$AS$506,MATCH(L$3,'[1]Tillförd energi'!$B$1:$AQ$1,0),FALSE)</f>
        <v>0</v>
      </c>
      <c r="M103" s="30">
        <f>VLOOKUP($B103,'[1]Tillförd energi'!$B$2:$AS$506,MATCH(M$3,'[1]Tillförd energi'!$B$1:$AQ$1,0),FALSE)</f>
        <v>0</v>
      </c>
      <c r="N103" s="30">
        <f>VLOOKUP($B103,'[1]Tillförd energi'!$B$2:$AS$506,MATCH(N$3,'[1]Tillförd energi'!$B$1:$AQ$1,0),FALSE)</f>
        <v>0</v>
      </c>
      <c r="O103" s="30">
        <f>VLOOKUP($B103,'[1]Tillförd energi'!$B$2:$AS$506,MATCH(O$3,'[1]Tillförd energi'!$B$1:$AQ$1,0),FALSE)</f>
        <v>0</v>
      </c>
      <c r="P103" s="30">
        <f>VLOOKUP($B103,'[1]Tillförd energi'!$B$2:$AS$506,MATCH(P$3,'[1]Tillförd energi'!$B$1:$AQ$1,0),FALSE)</f>
        <v>0</v>
      </c>
      <c r="Q103" s="30">
        <f>VLOOKUP($B103,'[1]Tillförd energi'!$B$2:$AS$506,MATCH(Q$3,'[1]Tillförd energi'!$B$1:$AQ$1,0),FALSE)</f>
        <v>0</v>
      </c>
      <c r="R103" s="30">
        <f>VLOOKUP($B103,'[1]Tillförd energi'!$B$2:$AS$506,MATCH(R$3,'[1]Tillförd energi'!$B$1:$AQ$1,0),FALSE)</f>
        <v>0</v>
      </c>
      <c r="S103" s="30">
        <f>VLOOKUP($B103,'[1]Tillförd energi'!$B$2:$AS$506,MATCH(S$3,'[1]Tillförd energi'!$B$1:$AQ$1,0),FALSE)</f>
        <v>0</v>
      </c>
      <c r="T103" s="30">
        <f>VLOOKUP($B103,'[1]Tillförd energi'!$B$2:$AS$506,MATCH(T$3,'[1]Tillförd energi'!$B$1:$AQ$1,0),FALSE)</f>
        <v>0</v>
      </c>
      <c r="U103" s="30">
        <f>VLOOKUP($B103,'[1]Tillförd energi'!$B$2:$AS$506,MATCH(U$3,'[1]Tillförd energi'!$B$1:$AQ$1,0),FALSE)</f>
        <v>0</v>
      </c>
      <c r="V103" s="30">
        <f>VLOOKUP($B103,'[1]Tillförd energi'!$B$2:$AS$506,MATCH(V$3,'[1]Tillförd energi'!$B$1:$AQ$1,0),FALSE)</f>
        <v>0</v>
      </c>
      <c r="W103" s="30">
        <f>VLOOKUP($B103,'[1]Tillförd energi'!$B$2:$AS$506,MATCH(W$3,'[1]Tillförd energi'!$B$1:$AQ$1,0),FALSE)</f>
        <v>0</v>
      </c>
      <c r="X103" s="30">
        <f>VLOOKUP($B103,'[1]Tillförd energi'!$B$2:$AS$506,MATCH(X$3,'[1]Tillförd energi'!$B$1:$AQ$1,0),FALSE)</f>
        <v>0</v>
      </c>
      <c r="Y103" s="30">
        <f>VLOOKUP($B103,'[1]Tillförd energi'!$B$2:$AS$506,MATCH(Y$3,'[1]Tillförd energi'!$B$1:$AQ$1,0),FALSE)</f>
        <v>0</v>
      </c>
      <c r="Z103" s="30">
        <f>VLOOKUP($B103,'[1]Tillförd energi'!$B$2:$AS$506,MATCH(Z$3,'[1]Tillförd energi'!$B$1:$AQ$1,0),FALSE)</f>
        <v>0</v>
      </c>
      <c r="AA103" s="30">
        <f>VLOOKUP($B103,'[1]Tillförd energi'!$B$2:$AS$506,MATCH(AA$3,'[1]Tillförd energi'!$B$1:$AQ$1,0),FALSE)</f>
        <v>0</v>
      </c>
      <c r="AB103" s="30">
        <f>VLOOKUP($B103,'[1]Tillförd energi'!$B$2:$AS$506,MATCH(AB$3,'[1]Tillförd energi'!$B$1:$AQ$1,0),FALSE)</f>
        <v>0</v>
      </c>
      <c r="AC103" s="30">
        <f>VLOOKUP($B103,'[1]Tillförd energi'!$B$2:$AS$506,MATCH(AC$3,'[1]Tillförd energi'!$B$1:$AQ$1,0),FALSE)</f>
        <v>0</v>
      </c>
      <c r="AD103" s="30">
        <f>VLOOKUP($B103,'[1]Tillförd energi'!$B$2:$AS$506,MATCH(AD$3,'[1]Tillförd energi'!$B$1:$AQ$1,0),FALSE)</f>
        <v>0</v>
      </c>
      <c r="AF103" s="30">
        <f>VLOOKUP($B103,'[1]Tillförd energi'!$B$2:$AS$506,MATCH(AF$3,'[1]Tillförd energi'!$B$1:$AQ$1,0),FALSE)</f>
        <v>0</v>
      </c>
      <c r="AH103" s="30">
        <f>IFERROR(VLOOKUP(B103,[1]Miljö!$B$1:$S$476,9,FALSE)/1,0)</f>
        <v>0</v>
      </c>
      <c r="AJ103" s="35" t="str">
        <f>IFERROR(VLOOKUP($B103,[1]Miljö!$B$1:$S$500,MATCH("hjälpel exklusive kraftvärme (GWh)",[1]Miljö!$B$1:$V$1,0),FALSE)/1,"")</f>
        <v/>
      </c>
      <c r="AK103" s="35">
        <f t="shared" si="4"/>
        <v>0</v>
      </c>
      <c r="AL103" s="35">
        <f>VLOOKUP($B103,'[1]Slutlig allokering'!$B$2:$AL$462,MATCH("Hjälpel kraftvärme",'[1]Slutlig allokering'!$B$2:$AL$2,0),FALSE)</f>
        <v>0</v>
      </c>
      <c r="AN103" s="30">
        <f t="shared" si="5"/>
        <v>0</v>
      </c>
      <c r="AO103" s="30">
        <f t="shared" si="6"/>
        <v>0</v>
      </c>
      <c r="AP103" s="30" t="str">
        <f>IF(ISERROR(1/VLOOKUP($B103,[1]Leveranser!$B$1:$S$500,MATCH("såld värme (gwh)",[1]Leveranser!$B$1:$S$1,0),FALSE)),"",VLOOKUP($B103,[1]Leveranser!$B$1:$S$500,MATCH("såld värme (gwh)",[1]Leveranser!$B$1:$S$1,0),FALSE))</f>
        <v/>
      </c>
      <c r="AQ103" s="30">
        <f>VLOOKUP($B103,[1]Leveranser!$B$1:$Y$500,MATCH("Totalt såld fjärrvärme till andra fjärrvärmeföretag",[1]Leveranser!$B$1:$AA$1,0),FALSE)</f>
        <v>0</v>
      </c>
      <c r="AR103" s="30">
        <f>IF(ISERROR(1/VLOOKUP($B103,[1]Miljö!$B$1:$S$500,MATCH("Såld mängd produktionsspecifik fjärrvärme (GWh)",[1]Miljö!$B$1:$R$1,0),FALSE)),0,VLOOKUP($B103,[1]Miljö!$B$1:$S$500,MATCH("Såld mängd produktionsspecifik fjärrvärme (GWh)",[1]Miljö!$B$1:$R$1,0),FALSE))</f>
        <v>0</v>
      </c>
      <c r="AS103" s="36" t="str">
        <f t="shared" si="7"/>
        <v/>
      </c>
      <c r="AU103" s="30" t="str">
        <f>VLOOKUP($B103,'[1]Miljövärden urval för publ'!$B$2:$I$486,7,FALSE)</f>
        <v>Nej</v>
      </c>
    </row>
    <row r="104" spans="1:47" ht="15">
      <c r="A104" t="s">
        <v>580</v>
      </c>
      <c r="B104" t="s">
        <v>583</v>
      </c>
      <c r="C104" s="30">
        <f>VLOOKUP($B104,'[1]Tillförd energi'!$B$2:$AS$506,MATCH(C$3,'[1]Tillförd energi'!$B$1:$AQ$1,0),FALSE)</f>
        <v>0</v>
      </c>
      <c r="D104" s="30">
        <f>VLOOKUP($B104,'[1]Tillförd energi'!$B$2:$AS$506,MATCH(D$3,'[1]Tillförd energi'!$B$1:$AQ$1,0),FALSE)</f>
        <v>0.3</v>
      </c>
      <c r="E104" s="30">
        <f>VLOOKUP($B104,'[1]Tillförd energi'!$B$2:$AS$506,MATCH(E$3,'[1]Tillförd energi'!$B$1:$AQ$1,0),FALSE)</f>
        <v>0</v>
      </c>
      <c r="F104" s="30">
        <f>VLOOKUP($B104,'[1]Tillförd energi'!$B$2:$AS$506,MATCH(F$3,'[1]Tillförd energi'!$B$1:$AQ$1,0),FALSE)</f>
        <v>0</v>
      </c>
      <c r="G104" s="30">
        <f>VLOOKUP($B104,'[1]Tillförd energi'!$B$2:$AS$506,MATCH(G$3,'[1]Tillförd energi'!$B$1:$AQ$1,0),FALSE)</f>
        <v>0</v>
      </c>
      <c r="H104" s="30">
        <f>VLOOKUP($B104,'[1]Tillförd energi'!$B$2:$AS$506,MATCH(H$3,'[1]Tillförd energi'!$B$1:$AQ$1,0),FALSE)</f>
        <v>1.2</v>
      </c>
      <c r="I104" s="30">
        <f>VLOOKUP($B104,'[1]Tillförd energi'!$B$2:$AS$506,MATCH(I$3,'[1]Tillförd energi'!$B$1:$AQ$1,0),FALSE)</f>
        <v>0</v>
      </c>
      <c r="J104" s="30">
        <f>VLOOKUP($B104,'[1]Tillförd energi'!$B$2:$AS$506,MATCH(J$3,'[1]Tillförd energi'!$B$1:$AQ$1,0),FALSE)</f>
        <v>0</v>
      </c>
      <c r="K104" s="30">
        <f>VLOOKUP($B104,'[1]Tillförd energi'!$B$2:$AS$506,MATCH(K$3,'[1]Tillförd energi'!$B$1:$AQ$1,0),FALSE)</f>
        <v>0</v>
      </c>
      <c r="L104" s="30">
        <f>VLOOKUP($B104,'[1]Tillförd energi'!$B$2:$AS$506,MATCH(L$3,'[1]Tillförd energi'!$B$1:$AQ$1,0),FALSE)</f>
        <v>0</v>
      </c>
      <c r="M104" s="30">
        <f>VLOOKUP($B104,'[1]Tillförd energi'!$B$2:$AS$506,MATCH(M$3,'[1]Tillförd energi'!$B$1:$AQ$1,0),FALSE)</f>
        <v>0</v>
      </c>
      <c r="N104" s="30">
        <f>VLOOKUP($B104,'[1]Tillförd energi'!$B$2:$AS$506,MATCH(N$3,'[1]Tillförd energi'!$B$1:$AQ$1,0),FALSE)</f>
        <v>0</v>
      </c>
      <c r="O104" s="30">
        <f>VLOOKUP($B104,'[1]Tillförd energi'!$B$2:$AS$506,MATCH(O$3,'[1]Tillförd energi'!$B$1:$AQ$1,0),FALSE)</f>
        <v>35.200000000000003</v>
      </c>
      <c r="P104" s="30">
        <f>VLOOKUP($B104,'[1]Tillförd energi'!$B$2:$AS$506,MATCH(P$3,'[1]Tillförd energi'!$B$1:$AQ$1,0),FALSE)</f>
        <v>0</v>
      </c>
      <c r="Q104" s="30">
        <f>VLOOKUP($B104,'[1]Tillförd energi'!$B$2:$AS$506,MATCH(Q$3,'[1]Tillförd energi'!$B$1:$AQ$1,0),FALSE)</f>
        <v>3.8</v>
      </c>
      <c r="R104" s="30">
        <f>VLOOKUP($B104,'[1]Tillförd energi'!$B$2:$AS$506,MATCH(R$3,'[1]Tillförd energi'!$B$1:$AQ$1,0),FALSE)</f>
        <v>0</v>
      </c>
      <c r="S104" s="30">
        <f>VLOOKUP($B104,'[1]Tillförd energi'!$B$2:$AS$506,MATCH(S$3,'[1]Tillförd energi'!$B$1:$AQ$1,0),FALSE)</f>
        <v>0</v>
      </c>
      <c r="T104" s="30">
        <f>VLOOKUP($B104,'[1]Tillförd energi'!$B$2:$AS$506,MATCH(T$3,'[1]Tillförd energi'!$B$1:$AQ$1,0),FALSE)</f>
        <v>10.4</v>
      </c>
      <c r="U104" s="30">
        <f>VLOOKUP($B104,'[1]Tillförd energi'!$B$2:$AS$506,MATCH(U$3,'[1]Tillförd energi'!$B$1:$AQ$1,0),FALSE)</f>
        <v>0</v>
      </c>
      <c r="V104" s="30">
        <f>VLOOKUP($B104,'[1]Tillförd energi'!$B$2:$AS$506,MATCH(V$3,'[1]Tillförd energi'!$B$1:$AQ$1,0),FALSE)</f>
        <v>11.6</v>
      </c>
      <c r="W104" s="30">
        <f>VLOOKUP($B104,'[1]Tillförd energi'!$B$2:$AS$506,MATCH(W$3,'[1]Tillförd energi'!$B$1:$AQ$1,0),FALSE)</f>
        <v>0</v>
      </c>
      <c r="X104" s="30">
        <f>VLOOKUP($B104,'[1]Tillförd energi'!$B$2:$AS$506,MATCH(X$3,'[1]Tillförd energi'!$B$1:$AQ$1,0),FALSE)</f>
        <v>0</v>
      </c>
      <c r="Y104" s="30">
        <f>VLOOKUP($B104,'[1]Tillförd energi'!$B$2:$AS$506,MATCH(Y$3,'[1]Tillförd energi'!$B$1:$AQ$1,0),FALSE)</f>
        <v>0</v>
      </c>
      <c r="Z104" s="30">
        <f>VLOOKUP($B104,'[1]Tillförd energi'!$B$2:$AS$506,MATCH(Z$3,'[1]Tillförd energi'!$B$1:$AQ$1,0),FALSE)</f>
        <v>0</v>
      </c>
      <c r="AA104" s="30">
        <f>VLOOKUP($B104,'[1]Tillförd energi'!$B$2:$AS$506,MATCH(AA$3,'[1]Tillförd energi'!$B$1:$AQ$1,0),FALSE)</f>
        <v>0</v>
      </c>
      <c r="AB104" s="30">
        <f>VLOOKUP($B104,'[1]Tillförd energi'!$B$2:$AS$506,MATCH(AB$3,'[1]Tillförd energi'!$B$1:$AQ$1,0),FALSE)</f>
        <v>9</v>
      </c>
      <c r="AC104" s="30">
        <f>VLOOKUP($B104,'[1]Tillförd energi'!$B$2:$AS$506,MATCH(AC$3,'[1]Tillförd energi'!$B$1:$AQ$1,0),FALSE)</f>
        <v>0</v>
      </c>
      <c r="AD104" s="30">
        <f>VLOOKUP($B104,'[1]Tillförd energi'!$B$2:$AS$506,MATCH(AD$3,'[1]Tillförd energi'!$B$1:$AQ$1,0),FALSE)</f>
        <v>0</v>
      </c>
      <c r="AF104" s="30">
        <f>VLOOKUP($B104,'[1]Tillförd energi'!$B$2:$AS$506,MATCH(AF$3,'[1]Tillförd energi'!$B$1:$AQ$1,0),FALSE)</f>
        <v>4.5999999999999996</v>
      </c>
      <c r="AH104" s="30">
        <f>IFERROR(VLOOKUP(B104,[1]Miljö!$B$1:$S$476,9,FALSE)/1,0)</f>
        <v>0</v>
      </c>
      <c r="AJ104" s="35">
        <f>IFERROR(VLOOKUP($B104,[1]Miljö!$B$1:$S$500,MATCH("hjälpel exklusive kraftvärme (GWh)",[1]Miljö!$B$1:$V$1,0),FALSE)/1,"")</f>
        <v>4.5999999999999996</v>
      </c>
      <c r="AK104" s="35">
        <f t="shared" si="4"/>
        <v>4.5999999999999996</v>
      </c>
      <c r="AL104" s="35">
        <f>VLOOKUP($B104,'[1]Slutlig allokering'!$B$2:$AL$462,MATCH("Hjälpel kraftvärme",'[1]Slutlig allokering'!$B$2:$AL$2,0),FALSE)</f>
        <v>0</v>
      </c>
      <c r="AN104" s="30">
        <f t="shared" si="5"/>
        <v>76.099999999999994</v>
      </c>
      <c r="AO104" s="30">
        <f t="shared" si="6"/>
        <v>76.099999999999994</v>
      </c>
      <c r="AP104" s="30">
        <f>IF(ISERROR(1/VLOOKUP($B104,[1]Leveranser!$B$1:$S$500,MATCH("såld värme (gwh)",[1]Leveranser!$B$1:$S$1,0),FALSE)),"",VLOOKUP($B104,[1]Leveranser!$B$1:$S$500,MATCH("såld värme (gwh)",[1]Leveranser!$B$1:$S$1,0),FALSE))</f>
        <v>52.21</v>
      </c>
      <c r="AQ104" s="30">
        <f>VLOOKUP($B104,[1]Leveranser!$B$1:$Y$500,MATCH("Totalt såld fjärrvärme till andra fjärrvärmeföretag",[1]Leveranser!$B$1:$AA$1,0),FALSE)</f>
        <v>0</v>
      </c>
      <c r="AR104" s="30">
        <f>IF(ISERROR(1/VLOOKUP($B104,[1]Miljö!$B$1:$S$500,MATCH("Såld mängd produktionsspecifik fjärrvärme (GWh)",[1]Miljö!$B$1:$R$1,0),FALSE)),0,VLOOKUP($B104,[1]Miljö!$B$1:$S$500,MATCH("Såld mängd produktionsspecifik fjärrvärme (GWh)",[1]Miljö!$B$1:$R$1,0),FALSE))</f>
        <v>0</v>
      </c>
      <c r="AS104" s="36">
        <f t="shared" si="7"/>
        <v>0.6860709592641262</v>
      </c>
      <c r="AU104" s="30" t="str">
        <f>VLOOKUP($B104,'[1]Miljövärden urval för publ'!$B$2:$I$486,7,FALSE)</f>
        <v>Ja</v>
      </c>
    </row>
    <row r="105" spans="1:47" ht="15">
      <c r="A105" t="s">
        <v>264</v>
      </c>
      <c r="B105" t="s">
        <v>265</v>
      </c>
      <c r="C105" s="30">
        <f>VLOOKUP($B105,'[1]Tillförd energi'!$B$2:$AS$506,MATCH(C$3,'[1]Tillförd energi'!$B$1:$AQ$1,0),FALSE)</f>
        <v>0</v>
      </c>
      <c r="D105" s="30">
        <f>VLOOKUP($B105,'[1]Tillförd energi'!$B$2:$AS$506,MATCH(D$3,'[1]Tillförd energi'!$B$1:$AQ$1,0),FALSE)</f>
        <v>1.2</v>
      </c>
      <c r="E105" s="30">
        <f>VLOOKUP($B105,'[1]Tillförd energi'!$B$2:$AS$506,MATCH(E$3,'[1]Tillförd energi'!$B$1:$AQ$1,0),FALSE)</f>
        <v>0</v>
      </c>
      <c r="F105" s="30">
        <f>VLOOKUP($B105,'[1]Tillförd energi'!$B$2:$AS$506,MATCH(F$3,'[1]Tillförd energi'!$B$1:$AQ$1,0),FALSE)</f>
        <v>1.1000000000000001</v>
      </c>
      <c r="G105" s="30">
        <f>VLOOKUP($B105,'[1]Tillförd energi'!$B$2:$AS$506,MATCH(G$3,'[1]Tillförd energi'!$B$1:$AQ$1,0),FALSE)</f>
        <v>0</v>
      </c>
      <c r="H105" s="30">
        <f>VLOOKUP($B105,'[1]Tillförd energi'!$B$2:$AS$506,MATCH(H$3,'[1]Tillförd energi'!$B$1:$AQ$1,0),FALSE)</f>
        <v>0</v>
      </c>
      <c r="I105" s="30">
        <f>VLOOKUP($B105,'[1]Tillförd energi'!$B$2:$AS$506,MATCH(I$3,'[1]Tillförd energi'!$B$1:$AQ$1,0),FALSE)</f>
        <v>0</v>
      </c>
      <c r="J105" s="30">
        <f>VLOOKUP($B105,'[1]Tillförd energi'!$B$2:$AS$506,MATCH(J$3,'[1]Tillförd energi'!$B$1:$AQ$1,0),FALSE)</f>
        <v>0</v>
      </c>
      <c r="K105" s="30">
        <f>VLOOKUP($B105,'[1]Tillförd energi'!$B$2:$AS$506,MATCH(K$3,'[1]Tillförd energi'!$B$1:$AQ$1,0),FALSE)</f>
        <v>0</v>
      </c>
      <c r="L105" s="30">
        <f>VLOOKUP($B105,'[1]Tillförd energi'!$B$2:$AS$506,MATCH(L$3,'[1]Tillförd energi'!$B$1:$AQ$1,0),FALSE)</f>
        <v>0</v>
      </c>
      <c r="M105" s="30">
        <f>VLOOKUP($B105,'[1]Tillförd energi'!$B$2:$AS$506,MATCH(M$3,'[1]Tillförd energi'!$B$1:$AQ$1,0),FALSE)</f>
        <v>0</v>
      </c>
      <c r="N105" s="30">
        <f>VLOOKUP($B105,'[1]Tillförd energi'!$B$2:$AS$506,MATCH(N$3,'[1]Tillförd energi'!$B$1:$AQ$1,0),FALSE)</f>
        <v>0</v>
      </c>
      <c r="O105" s="30">
        <f>VLOOKUP($B105,'[1]Tillförd energi'!$B$2:$AS$506,MATCH(O$3,'[1]Tillförd energi'!$B$1:$AQ$1,0),FALSE)</f>
        <v>63.110500000000002</v>
      </c>
      <c r="P105" s="30">
        <f>VLOOKUP($B105,'[1]Tillförd energi'!$B$2:$AS$506,MATCH(P$3,'[1]Tillförd energi'!$B$1:$AQ$1,0),FALSE)</f>
        <v>0</v>
      </c>
      <c r="Q105" s="30">
        <f>VLOOKUP($B105,'[1]Tillförd energi'!$B$2:$AS$506,MATCH(Q$3,'[1]Tillförd energi'!$B$1:$AQ$1,0),FALSE)</f>
        <v>4.7</v>
      </c>
      <c r="R105" s="30">
        <f>VLOOKUP($B105,'[1]Tillförd energi'!$B$2:$AS$506,MATCH(R$3,'[1]Tillförd energi'!$B$1:$AQ$1,0),FALSE)</f>
        <v>0</v>
      </c>
      <c r="S105" s="30">
        <f>VLOOKUP($B105,'[1]Tillförd energi'!$B$2:$AS$506,MATCH(S$3,'[1]Tillförd energi'!$B$1:$AQ$1,0),FALSE)</f>
        <v>0</v>
      </c>
      <c r="T105" s="30">
        <f>VLOOKUP($B105,'[1]Tillförd energi'!$B$2:$AS$506,MATCH(T$3,'[1]Tillförd energi'!$B$1:$AQ$1,0),FALSE)</f>
        <v>0</v>
      </c>
      <c r="U105" s="30">
        <f>VLOOKUP($B105,'[1]Tillförd energi'!$B$2:$AS$506,MATCH(U$3,'[1]Tillförd energi'!$B$1:$AQ$1,0),FALSE)</f>
        <v>0</v>
      </c>
      <c r="V105" s="30">
        <f>VLOOKUP($B105,'[1]Tillförd energi'!$B$2:$AS$506,MATCH(V$3,'[1]Tillförd energi'!$B$1:$AQ$1,0),FALSE)</f>
        <v>0</v>
      </c>
      <c r="W105" s="30">
        <f>VLOOKUP($B105,'[1]Tillförd energi'!$B$2:$AS$506,MATCH(W$3,'[1]Tillförd energi'!$B$1:$AQ$1,0),FALSE)</f>
        <v>0</v>
      </c>
      <c r="X105" s="30">
        <f>VLOOKUP($B105,'[1]Tillförd energi'!$B$2:$AS$506,MATCH(X$3,'[1]Tillförd energi'!$B$1:$AQ$1,0),FALSE)</f>
        <v>77.371499999999997</v>
      </c>
      <c r="Y105" s="30">
        <f>VLOOKUP($B105,'[1]Tillförd energi'!$B$2:$AS$506,MATCH(Y$3,'[1]Tillförd energi'!$B$1:$AQ$1,0),FALSE)</f>
        <v>0</v>
      </c>
      <c r="Z105" s="30">
        <f>VLOOKUP($B105,'[1]Tillförd energi'!$B$2:$AS$506,MATCH(Z$3,'[1]Tillförd energi'!$B$1:$AQ$1,0),FALSE)</f>
        <v>0</v>
      </c>
      <c r="AA105" s="30">
        <f>VLOOKUP($B105,'[1]Tillförd energi'!$B$2:$AS$506,MATCH(AA$3,'[1]Tillförd energi'!$B$1:$AQ$1,0),FALSE)</f>
        <v>0</v>
      </c>
      <c r="AB105" s="30">
        <f>VLOOKUP($B105,'[1]Tillförd energi'!$B$2:$AS$506,MATCH(AB$3,'[1]Tillförd energi'!$B$1:$AQ$1,0),FALSE)</f>
        <v>0</v>
      </c>
      <c r="AC105" s="30">
        <f>VLOOKUP($B105,'[1]Tillförd energi'!$B$2:$AS$506,MATCH(AC$3,'[1]Tillförd energi'!$B$1:$AQ$1,0),FALSE)</f>
        <v>0</v>
      </c>
      <c r="AD105" s="30">
        <f>VLOOKUP($B105,'[1]Tillförd energi'!$B$2:$AS$506,MATCH(AD$3,'[1]Tillförd energi'!$B$1:$AQ$1,0),FALSE)</f>
        <v>0</v>
      </c>
      <c r="AF105" s="30">
        <f>VLOOKUP($B105,'[1]Tillförd energi'!$B$2:$AS$506,MATCH(AF$3,'[1]Tillförd energi'!$B$1:$AQ$1,0),FALSE)</f>
        <v>1.5091000000000001</v>
      </c>
      <c r="AH105" s="30">
        <f>IFERROR(VLOOKUP(B105,[1]Miljö!$B$1:$S$476,9,FALSE)/1,0)</f>
        <v>0</v>
      </c>
      <c r="AJ105" s="35">
        <f>IFERROR(VLOOKUP($B105,[1]Miljö!$B$1:$S$500,MATCH("hjälpel exklusive kraftvärme (GWh)",[1]Miljö!$B$1:$V$1,0),FALSE)/1,"")</f>
        <v>1.1000000000000001</v>
      </c>
      <c r="AK105" s="35">
        <f t="shared" si="4"/>
        <v>1.1000000000000001</v>
      </c>
      <c r="AL105" s="35">
        <f>VLOOKUP($B105,'[1]Slutlig allokering'!$B$2:$AL$462,MATCH("Hjälpel kraftvärme",'[1]Slutlig allokering'!$B$2:$AL$2,0),FALSE)</f>
        <v>0.40910400000000002</v>
      </c>
      <c r="AN105" s="30">
        <f t="shared" si="5"/>
        <v>148.99109999999999</v>
      </c>
      <c r="AO105" s="30">
        <f t="shared" si="6"/>
        <v>148.99109999999999</v>
      </c>
      <c r="AP105" s="30">
        <f>IF(ISERROR(1/VLOOKUP($B105,[1]Leveranser!$B$1:$S$500,MATCH("såld värme (gwh)",[1]Leveranser!$B$1:$S$1,0),FALSE)),"",VLOOKUP($B105,[1]Leveranser!$B$1:$S$500,MATCH("såld värme (gwh)",[1]Leveranser!$B$1:$S$1,0),FALSE))</f>
        <v>154.19999999999999</v>
      </c>
      <c r="AQ105" s="30">
        <f>VLOOKUP($B105,[1]Leveranser!$B$1:$Y$500,MATCH("Totalt såld fjärrvärme till andra fjärrvärmeföretag",[1]Leveranser!$B$1:$AA$1,0),FALSE)</f>
        <v>0</v>
      </c>
      <c r="AR105" s="30">
        <f>IF(ISERROR(1/VLOOKUP($B105,[1]Miljö!$B$1:$S$500,MATCH("Såld mängd produktionsspecifik fjärrvärme (GWh)",[1]Miljö!$B$1:$R$1,0),FALSE)),0,VLOOKUP($B105,[1]Miljö!$B$1:$S$500,MATCH("Såld mängd produktionsspecifik fjärrvärme (GWh)",[1]Miljö!$B$1:$R$1,0),FALSE))</f>
        <v>0</v>
      </c>
      <c r="AS105" s="36">
        <f t="shared" si="7"/>
        <v>1.0349611486860624</v>
      </c>
      <c r="AU105" s="30" t="str">
        <f>VLOOKUP($B105,'[1]Miljövärden urval för publ'!$B$2:$I$486,7,FALSE)</f>
        <v>Ja</v>
      </c>
    </row>
    <row r="106" spans="1:47" ht="15">
      <c r="A106" t="s">
        <v>561</v>
      </c>
      <c r="B106" t="s">
        <v>562</v>
      </c>
      <c r="C106" s="30">
        <f>VLOOKUP($B106,'[1]Tillförd energi'!$B$2:$AS$506,MATCH(C$3,'[1]Tillförd energi'!$B$1:$AQ$1,0),FALSE)</f>
        <v>0</v>
      </c>
      <c r="D106" s="30">
        <f>VLOOKUP($B106,'[1]Tillförd energi'!$B$2:$AS$506,MATCH(D$3,'[1]Tillförd energi'!$B$1:$AQ$1,0),FALSE)</f>
        <v>5.9400000000000001E-2</v>
      </c>
      <c r="E106" s="30">
        <f>VLOOKUP($B106,'[1]Tillförd energi'!$B$2:$AS$506,MATCH(E$3,'[1]Tillförd energi'!$B$1:$AQ$1,0),FALSE)</f>
        <v>0</v>
      </c>
      <c r="F106" s="30">
        <f>VLOOKUP($B106,'[1]Tillförd energi'!$B$2:$AS$506,MATCH(F$3,'[1]Tillförd energi'!$B$1:$AQ$1,0),FALSE)</f>
        <v>0</v>
      </c>
      <c r="G106" s="30">
        <f>VLOOKUP($B106,'[1]Tillförd energi'!$B$2:$AS$506,MATCH(G$3,'[1]Tillförd energi'!$B$1:$AQ$1,0),FALSE)</f>
        <v>0</v>
      </c>
      <c r="H106" s="30">
        <f>VLOOKUP($B106,'[1]Tillförd energi'!$B$2:$AS$506,MATCH(H$3,'[1]Tillförd energi'!$B$1:$AQ$1,0),FALSE)</f>
        <v>0</v>
      </c>
      <c r="I106" s="30">
        <f>VLOOKUP($B106,'[1]Tillförd energi'!$B$2:$AS$506,MATCH(I$3,'[1]Tillförd energi'!$B$1:$AQ$1,0),FALSE)</f>
        <v>0</v>
      </c>
      <c r="J106" s="30">
        <f>VLOOKUP($B106,'[1]Tillförd energi'!$B$2:$AS$506,MATCH(J$3,'[1]Tillförd energi'!$B$1:$AQ$1,0),FALSE)</f>
        <v>0</v>
      </c>
      <c r="K106" s="30">
        <f>VLOOKUP($B106,'[1]Tillförd energi'!$B$2:$AS$506,MATCH(K$3,'[1]Tillförd energi'!$B$1:$AQ$1,0),FALSE)</f>
        <v>0</v>
      </c>
      <c r="L106" s="30">
        <f>VLOOKUP($B106,'[1]Tillförd energi'!$B$2:$AS$506,MATCH(L$3,'[1]Tillförd energi'!$B$1:$AQ$1,0),FALSE)</f>
        <v>0</v>
      </c>
      <c r="M106" s="30">
        <f>VLOOKUP($B106,'[1]Tillförd energi'!$B$2:$AS$506,MATCH(M$3,'[1]Tillförd energi'!$B$1:$AQ$1,0),FALSE)</f>
        <v>0</v>
      </c>
      <c r="N106" s="30">
        <f>VLOOKUP($B106,'[1]Tillförd energi'!$B$2:$AS$506,MATCH(N$3,'[1]Tillförd energi'!$B$1:$AQ$1,0),FALSE)</f>
        <v>0</v>
      </c>
      <c r="O106" s="30">
        <f>VLOOKUP($B106,'[1]Tillförd energi'!$B$2:$AS$506,MATCH(O$3,'[1]Tillförd energi'!$B$1:$AQ$1,0),FALSE)</f>
        <v>0</v>
      </c>
      <c r="P106" s="30">
        <f>VLOOKUP($B106,'[1]Tillförd energi'!$B$2:$AS$506,MATCH(P$3,'[1]Tillförd energi'!$B$1:$AQ$1,0),FALSE)</f>
        <v>0</v>
      </c>
      <c r="Q106" s="30">
        <f>VLOOKUP($B106,'[1]Tillförd energi'!$B$2:$AS$506,MATCH(Q$3,'[1]Tillförd energi'!$B$1:$AQ$1,0),FALSE)</f>
        <v>2.7326999999999999</v>
      </c>
      <c r="R106" s="30">
        <f>VLOOKUP($B106,'[1]Tillförd energi'!$B$2:$AS$506,MATCH(R$3,'[1]Tillförd energi'!$B$1:$AQ$1,0),FALSE)</f>
        <v>0</v>
      </c>
      <c r="S106" s="30">
        <f>VLOOKUP($B106,'[1]Tillförd energi'!$B$2:$AS$506,MATCH(S$3,'[1]Tillförd energi'!$B$1:$AQ$1,0),FALSE)</f>
        <v>0</v>
      </c>
      <c r="T106" s="30">
        <f>VLOOKUP($B106,'[1]Tillförd energi'!$B$2:$AS$506,MATCH(T$3,'[1]Tillförd energi'!$B$1:$AQ$1,0),FALSE)</f>
        <v>0</v>
      </c>
      <c r="U106" s="30">
        <f>VLOOKUP($B106,'[1]Tillförd energi'!$B$2:$AS$506,MATCH(U$3,'[1]Tillförd energi'!$B$1:$AQ$1,0),FALSE)</f>
        <v>0</v>
      </c>
      <c r="V106" s="30">
        <f>VLOOKUP($B106,'[1]Tillförd energi'!$B$2:$AS$506,MATCH(V$3,'[1]Tillförd energi'!$B$1:$AQ$1,0),FALSE)</f>
        <v>0</v>
      </c>
      <c r="W106" s="30">
        <f>VLOOKUP($B106,'[1]Tillförd energi'!$B$2:$AS$506,MATCH(W$3,'[1]Tillförd energi'!$B$1:$AQ$1,0),FALSE)</f>
        <v>0</v>
      </c>
      <c r="X106" s="30">
        <f>VLOOKUP($B106,'[1]Tillförd energi'!$B$2:$AS$506,MATCH(X$3,'[1]Tillförd energi'!$B$1:$AQ$1,0),FALSE)</f>
        <v>0</v>
      </c>
      <c r="Y106" s="30">
        <f>VLOOKUP($B106,'[1]Tillförd energi'!$B$2:$AS$506,MATCH(Y$3,'[1]Tillförd energi'!$B$1:$AQ$1,0),FALSE)</f>
        <v>0</v>
      </c>
      <c r="Z106" s="30">
        <f>VLOOKUP($B106,'[1]Tillförd energi'!$B$2:$AS$506,MATCH(Z$3,'[1]Tillförd energi'!$B$1:$AQ$1,0),FALSE)</f>
        <v>0</v>
      </c>
      <c r="AA106" s="30">
        <f>VLOOKUP($B106,'[1]Tillförd energi'!$B$2:$AS$506,MATCH(AA$3,'[1]Tillförd energi'!$B$1:$AQ$1,0),FALSE)</f>
        <v>0</v>
      </c>
      <c r="AB106" s="30">
        <f>VLOOKUP($B106,'[1]Tillförd energi'!$B$2:$AS$506,MATCH(AB$3,'[1]Tillförd energi'!$B$1:$AQ$1,0),FALSE)</f>
        <v>0</v>
      </c>
      <c r="AC106" s="30">
        <f>VLOOKUP($B106,'[1]Tillförd energi'!$B$2:$AS$506,MATCH(AC$3,'[1]Tillförd energi'!$B$1:$AQ$1,0),FALSE)</f>
        <v>0</v>
      </c>
      <c r="AD106" s="30">
        <f>VLOOKUP($B106,'[1]Tillförd energi'!$B$2:$AS$506,MATCH(AD$3,'[1]Tillförd energi'!$B$1:$AQ$1,0),FALSE)</f>
        <v>0</v>
      </c>
      <c r="AF106" s="30">
        <f>VLOOKUP($B106,'[1]Tillförd energi'!$B$2:$AS$506,MATCH(AF$3,'[1]Tillförd energi'!$B$1:$AQ$1,0),FALSE)</f>
        <v>3.1E-2</v>
      </c>
      <c r="AH106" s="30">
        <f>IFERROR(VLOOKUP(B106,[1]Miljö!$B$1:$S$476,9,FALSE)/1,0)</f>
        <v>0</v>
      </c>
      <c r="AJ106" s="35">
        <f>IFERROR(VLOOKUP($B106,[1]Miljö!$B$1:$S$500,MATCH("hjälpel exklusive kraftvärme (GWh)",[1]Miljö!$B$1:$V$1,0),FALSE)/1,"")</f>
        <v>3.1E-2</v>
      </c>
      <c r="AK106" s="35">
        <f t="shared" si="4"/>
        <v>3.1E-2</v>
      </c>
      <c r="AL106" s="35">
        <f>VLOOKUP($B106,'[1]Slutlig allokering'!$B$2:$AL$462,MATCH("Hjälpel kraftvärme",'[1]Slutlig allokering'!$B$2:$AL$2,0),FALSE)</f>
        <v>0</v>
      </c>
      <c r="AN106" s="30">
        <f t="shared" si="5"/>
        <v>2.8231000000000002</v>
      </c>
      <c r="AO106" s="30">
        <f t="shared" si="6"/>
        <v>2.8231000000000002</v>
      </c>
      <c r="AP106" s="30">
        <f>IF(ISERROR(1/VLOOKUP($B106,[1]Leveranser!$B$1:$S$500,MATCH("såld värme (gwh)",[1]Leveranser!$B$1:$S$1,0),FALSE)),"",VLOOKUP($B106,[1]Leveranser!$B$1:$S$500,MATCH("såld värme (gwh)",[1]Leveranser!$B$1:$S$1,0),FALSE))</f>
        <v>2.29</v>
      </c>
      <c r="AQ106" s="30">
        <f>VLOOKUP($B106,[1]Leveranser!$B$1:$Y$500,MATCH("Totalt såld fjärrvärme till andra fjärrvärmeföretag",[1]Leveranser!$B$1:$AA$1,0),FALSE)</f>
        <v>0</v>
      </c>
      <c r="AR106" s="30">
        <f>IF(ISERROR(1/VLOOKUP($B106,[1]Miljö!$B$1:$S$500,MATCH("Såld mängd produktionsspecifik fjärrvärme (GWh)",[1]Miljö!$B$1:$R$1,0),FALSE)),0,VLOOKUP($B106,[1]Miljö!$B$1:$S$500,MATCH("Såld mängd produktionsspecifik fjärrvärme (GWh)",[1]Miljö!$B$1:$R$1,0),FALSE))</f>
        <v>0</v>
      </c>
      <c r="AS106" s="36">
        <f t="shared" si="7"/>
        <v>0.81116503134851758</v>
      </c>
      <c r="AU106" s="30" t="str">
        <f>VLOOKUP($B106,'[1]Miljövärden urval för publ'!$B$2:$I$486,7,FALSE)</f>
        <v>Ja</v>
      </c>
    </row>
    <row r="107" spans="1:47" ht="15">
      <c r="A107" t="s">
        <v>266</v>
      </c>
      <c r="B107" t="s">
        <v>267</v>
      </c>
      <c r="C107" s="30">
        <f>VLOOKUP($B107,'[1]Tillförd energi'!$B$2:$AS$506,MATCH(C$3,'[1]Tillförd energi'!$B$1:$AQ$1,0),FALSE)</f>
        <v>0</v>
      </c>
      <c r="D107" s="30">
        <f>VLOOKUP($B107,'[1]Tillförd energi'!$B$2:$AS$506,MATCH(D$3,'[1]Tillförd energi'!$B$1:$AQ$1,0),FALSE)</f>
        <v>0.9</v>
      </c>
      <c r="E107" s="30">
        <f>VLOOKUP($B107,'[1]Tillförd energi'!$B$2:$AS$506,MATCH(E$3,'[1]Tillförd energi'!$B$1:$AQ$1,0),FALSE)</f>
        <v>0</v>
      </c>
      <c r="F107" s="30">
        <f>VLOOKUP($B107,'[1]Tillförd energi'!$B$2:$AS$506,MATCH(F$3,'[1]Tillförd energi'!$B$1:$AQ$1,0),FALSE)</f>
        <v>6.0227300000000001</v>
      </c>
      <c r="G107" s="30">
        <f>VLOOKUP($B107,'[1]Tillförd energi'!$B$2:$AS$506,MATCH(G$3,'[1]Tillförd energi'!$B$1:$AQ$1,0),FALSE)</f>
        <v>0</v>
      </c>
      <c r="H107" s="30">
        <f>VLOOKUP($B107,'[1]Tillförd energi'!$B$2:$AS$506,MATCH(H$3,'[1]Tillförd energi'!$B$1:$AQ$1,0),FALSE)</f>
        <v>0</v>
      </c>
      <c r="I107" s="30">
        <f>VLOOKUP($B107,'[1]Tillförd energi'!$B$2:$AS$506,MATCH(I$3,'[1]Tillförd energi'!$B$1:$AQ$1,0),FALSE)</f>
        <v>0</v>
      </c>
      <c r="J107" s="30">
        <f>VLOOKUP($B107,'[1]Tillförd energi'!$B$2:$AS$506,MATCH(J$3,'[1]Tillförd energi'!$B$1:$AQ$1,0),FALSE)</f>
        <v>0</v>
      </c>
      <c r="K107" s="30">
        <f>VLOOKUP($B107,'[1]Tillförd energi'!$B$2:$AS$506,MATCH(K$3,'[1]Tillförd energi'!$B$1:$AQ$1,0),FALSE)</f>
        <v>84.2</v>
      </c>
      <c r="L107" s="30">
        <f>VLOOKUP($B107,'[1]Tillförd energi'!$B$2:$AS$506,MATCH(L$3,'[1]Tillförd energi'!$B$1:$AQ$1,0),FALSE)</f>
        <v>106.9</v>
      </c>
      <c r="M107" s="30">
        <f>VLOOKUP($B107,'[1]Tillförd energi'!$B$2:$AS$506,MATCH(M$3,'[1]Tillförd energi'!$B$1:$AQ$1,0),FALSE)</f>
        <v>43.9</v>
      </c>
      <c r="N107" s="30">
        <f>VLOOKUP($B107,'[1]Tillförd energi'!$B$2:$AS$506,MATCH(N$3,'[1]Tillförd energi'!$B$1:$AQ$1,0),FALSE)</f>
        <v>0</v>
      </c>
      <c r="O107" s="30">
        <f>VLOOKUP($B107,'[1]Tillförd energi'!$B$2:$AS$506,MATCH(O$3,'[1]Tillförd energi'!$B$1:$AQ$1,0),FALSE)</f>
        <v>7.4</v>
      </c>
      <c r="P107" s="30">
        <f>VLOOKUP($B107,'[1]Tillförd energi'!$B$2:$AS$506,MATCH(P$3,'[1]Tillförd energi'!$B$1:$AQ$1,0),FALSE)</f>
        <v>109.91800000000001</v>
      </c>
      <c r="Q107" s="30">
        <f>VLOOKUP($B107,'[1]Tillförd energi'!$B$2:$AS$506,MATCH(Q$3,'[1]Tillförd energi'!$B$1:$AQ$1,0),FALSE)</f>
        <v>0</v>
      </c>
      <c r="R107" s="30">
        <f>VLOOKUP($B107,'[1]Tillförd energi'!$B$2:$AS$506,MATCH(R$3,'[1]Tillförd energi'!$B$1:$AQ$1,0),FALSE)</f>
        <v>0</v>
      </c>
      <c r="S107" s="30">
        <f>VLOOKUP($B107,'[1]Tillförd energi'!$B$2:$AS$506,MATCH(S$3,'[1]Tillförd energi'!$B$1:$AQ$1,0),FALSE)</f>
        <v>0</v>
      </c>
      <c r="T107" s="30">
        <f>VLOOKUP($B107,'[1]Tillförd energi'!$B$2:$AS$506,MATCH(T$3,'[1]Tillförd energi'!$B$1:$AQ$1,0),FALSE)</f>
        <v>0</v>
      </c>
      <c r="U107" s="30">
        <f>VLOOKUP($B107,'[1]Tillförd energi'!$B$2:$AS$506,MATCH(U$3,'[1]Tillförd energi'!$B$1:$AQ$1,0),FALSE)</f>
        <v>0</v>
      </c>
      <c r="V107" s="30">
        <f>VLOOKUP($B107,'[1]Tillförd energi'!$B$2:$AS$506,MATCH(V$3,'[1]Tillförd energi'!$B$1:$AQ$1,0),FALSE)</f>
        <v>0.3</v>
      </c>
      <c r="W107" s="30">
        <f>VLOOKUP($B107,'[1]Tillförd energi'!$B$2:$AS$506,MATCH(W$3,'[1]Tillförd energi'!$B$1:$AQ$1,0),FALSE)</f>
        <v>0</v>
      </c>
      <c r="X107" s="30">
        <f>VLOOKUP($B107,'[1]Tillförd energi'!$B$2:$AS$506,MATCH(X$3,'[1]Tillförd energi'!$B$1:$AQ$1,0),FALSE)</f>
        <v>0</v>
      </c>
      <c r="Y107" s="30">
        <f>VLOOKUP($B107,'[1]Tillförd energi'!$B$2:$AS$506,MATCH(Y$3,'[1]Tillförd energi'!$B$1:$AQ$1,0),FALSE)</f>
        <v>11.764699999999999</v>
      </c>
      <c r="Z107" s="30">
        <f>VLOOKUP($B107,'[1]Tillförd energi'!$B$2:$AS$506,MATCH(Z$3,'[1]Tillförd energi'!$B$1:$AQ$1,0),FALSE)</f>
        <v>0</v>
      </c>
      <c r="AA107" s="30">
        <f>VLOOKUP($B107,'[1]Tillförd energi'!$B$2:$AS$506,MATCH(AA$3,'[1]Tillförd energi'!$B$1:$AQ$1,0),FALSE)</f>
        <v>0</v>
      </c>
      <c r="AB107" s="30">
        <f>VLOOKUP($B107,'[1]Tillförd energi'!$B$2:$AS$506,MATCH(AB$3,'[1]Tillförd energi'!$B$1:$AQ$1,0),FALSE)</f>
        <v>191.2</v>
      </c>
      <c r="AC107" s="30">
        <f>VLOOKUP($B107,'[1]Tillförd energi'!$B$2:$AS$506,MATCH(AC$3,'[1]Tillförd energi'!$B$1:$AQ$1,0),FALSE)</f>
        <v>270.10000000000002</v>
      </c>
      <c r="AD107" s="30">
        <f>VLOOKUP($B107,'[1]Tillförd energi'!$B$2:$AS$506,MATCH(AD$3,'[1]Tillförd energi'!$B$1:$AQ$1,0),FALSE)</f>
        <v>0</v>
      </c>
      <c r="AF107" s="30">
        <f>VLOOKUP($B107,'[1]Tillförd energi'!$B$2:$AS$506,MATCH(AF$3,'[1]Tillförd energi'!$B$1:$AQ$1,0),FALSE)</f>
        <v>14.1441</v>
      </c>
      <c r="AH107" s="30">
        <f>IFERROR(VLOOKUP(B107,[1]Miljö!$B$1:$S$476,9,FALSE)/1,0)</f>
        <v>0</v>
      </c>
      <c r="AJ107" s="35">
        <f>IFERROR(VLOOKUP($B107,[1]Miljö!$B$1:$S$500,MATCH("hjälpel exklusive kraftvärme (GWh)",[1]Miljö!$B$1:$V$1,0),FALSE)/1,"")</f>
        <v>1.87</v>
      </c>
      <c r="AK107" s="35">
        <f t="shared" si="4"/>
        <v>1.87</v>
      </c>
      <c r="AL107" s="35">
        <f>VLOOKUP($B107,'[1]Slutlig allokering'!$B$2:$AL$462,MATCH("Hjälpel kraftvärme",'[1]Slutlig allokering'!$B$2:$AL$2,0),FALSE)</f>
        <v>12.274100000000001</v>
      </c>
      <c r="AN107" s="30">
        <f t="shared" si="5"/>
        <v>846.74953000000005</v>
      </c>
      <c r="AO107" s="30">
        <f t="shared" si="6"/>
        <v>846.74953000000005</v>
      </c>
      <c r="AP107" s="30">
        <f>IF(ISERROR(1/VLOOKUP($B107,[1]Leveranser!$B$1:$S$500,MATCH("såld värme (gwh)",[1]Leveranser!$B$1:$S$1,0),FALSE)),"",VLOOKUP($B107,[1]Leveranser!$B$1:$S$500,MATCH("såld värme (gwh)",[1]Leveranser!$B$1:$S$1,0),FALSE))</f>
        <v>702.1</v>
      </c>
      <c r="AQ107" s="30">
        <f>VLOOKUP($B107,[1]Leveranser!$B$1:$Y$500,MATCH("Totalt såld fjärrvärme till andra fjärrvärmeföretag",[1]Leveranser!$B$1:$AA$1,0),FALSE)</f>
        <v>0</v>
      </c>
      <c r="AR107" s="30">
        <f>IF(ISERROR(1/VLOOKUP($B107,[1]Miljö!$B$1:$S$500,MATCH("Såld mängd produktionsspecifik fjärrvärme (GWh)",[1]Miljö!$B$1:$R$1,0),FALSE)),0,VLOOKUP($B107,[1]Miljö!$B$1:$S$500,MATCH("Såld mängd produktionsspecifik fjärrvärme (GWh)",[1]Miljö!$B$1:$R$1,0),FALSE))</f>
        <v>0</v>
      </c>
      <c r="AS107" s="36">
        <f t="shared" si="7"/>
        <v>0.82917081749074018</v>
      </c>
      <c r="AU107" s="30" t="str">
        <f>VLOOKUP($B107,'[1]Miljövärden urval för publ'!$B$2:$I$486,7,FALSE)</f>
        <v>Ja</v>
      </c>
    </row>
    <row r="108" spans="1:47" ht="15">
      <c r="A108" t="s">
        <v>268</v>
      </c>
      <c r="B108" t="s">
        <v>269</v>
      </c>
      <c r="C108" s="30">
        <f>VLOOKUP($B108,'[1]Tillförd energi'!$B$2:$AS$506,MATCH(C$3,'[1]Tillförd energi'!$B$1:$AQ$1,0),FALSE)</f>
        <v>0</v>
      </c>
      <c r="D108" s="30">
        <f>VLOOKUP($B108,'[1]Tillförd energi'!$B$2:$AS$506,MATCH(D$3,'[1]Tillförd energi'!$B$1:$AQ$1,0),FALSE)</f>
        <v>2.74</v>
      </c>
      <c r="E108" s="30">
        <f>VLOOKUP($B108,'[1]Tillförd energi'!$B$2:$AS$506,MATCH(E$3,'[1]Tillförd energi'!$B$1:$AQ$1,0),FALSE)</f>
        <v>0</v>
      </c>
      <c r="F108" s="30">
        <f>VLOOKUP($B108,'[1]Tillförd energi'!$B$2:$AS$506,MATCH(F$3,'[1]Tillförd energi'!$B$1:$AQ$1,0),FALSE)</f>
        <v>10.77</v>
      </c>
      <c r="G108" s="30">
        <f>VLOOKUP($B108,'[1]Tillförd energi'!$B$2:$AS$506,MATCH(G$3,'[1]Tillförd energi'!$B$1:$AQ$1,0),FALSE)</f>
        <v>697.94299999999998</v>
      </c>
      <c r="H108" s="30">
        <f>VLOOKUP($B108,'[1]Tillförd energi'!$B$2:$AS$506,MATCH(H$3,'[1]Tillförd energi'!$B$1:$AQ$1,0),FALSE)</f>
        <v>0</v>
      </c>
      <c r="I108" s="30">
        <f>VLOOKUP($B108,'[1]Tillförd energi'!$B$2:$AS$506,MATCH(I$3,'[1]Tillförd energi'!$B$1:$AQ$1,0),FALSE)</f>
        <v>907.21</v>
      </c>
      <c r="J108" s="30">
        <f>VLOOKUP($B108,'[1]Tillförd energi'!$B$2:$AS$506,MATCH(J$3,'[1]Tillförd energi'!$B$1:$AQ$1,0),FALSE)</f>
        <v>0</v>
      </c>
      <c r="K108" s="30">
        <f>VLOOKUP($B108,'[1]Tillförd energi'!$B$2:$AS$506,MATCH(K$3,'[1]Tillförd energi'!$B$1:$AQ$1,0),FALSE)</f>
        <v>0</v>
      </c>
      <c r="L108" s="30">
        <f>VLOOKUP($B108,'[1]Tillförd energi'!$B$2:$AS$506,MATCH(L$3,'[1]Tillförd energi'!$B$1:$AQ$1,0),FALSE)</f>
        <v>0</v>
      </c>
      <c r="M108" s="30">
        <f>VLOOKUP($B108,'[1]Tillförd energi'!$B$2:$AS$506,MATCH(M$3,'[1]Tillförd energi'!$B$1:$AQ$1,0),FALSE)</f>
        <v>211.2</v>
      </c>
      <c r="N108" s="30">
        <f>VLOOKUP($B108,'[1]Tillförd energi'!$B$2:$AS$506,MATCH(N$3,'[1]Tillförd energi'!$B$1:$AQ$1,0),FALSE)</f>
        <v>0</v>
      </c>
      <c r="O108" s="30">
        <f>VLOOKUP($B108,'[1]Tillförd energi'!$B$2:$AS$506,MATCH(O$3,'[1]Tillförd energi'!$B$1:$AQ$1,0),FALSE)</f>
        <v>0</v>
      </c>
      <c r="P108" s="30">
        <f>VLOOKUP($B108,'[1]Tillförd energi'!$B$2:$AS$506,MATCH(P$3,'[1]Tillförd energi'!$B$1:$AQ$1,0),FALSE)</f>
        <v>4.2519999999999998</v>
      </c>
      <c r="Q108" s="30">
        <f>VLOOKUP($B108,'[1]Tillförd energi'!$B$2:$AS$506,MATCH(Q$3,'[1]Tillförd energi'!$B$1:$AQ$1,0),FALSE)</f>
        <v>133.9</v>
      </c>
      <c r="R108" s="30">
        <f>VLOOKUP($B108,'[1]Tillförd energi'!$B$2:$AS$506,MATCH(R$3,'[1]Tillförd energi'!$B$1:$AQ$1,0),FALSE)</f>
        <v>0</v>
      </c>
      <c r="S108" s="30">
        <f>VLOOKUP($B108,'[1]Tillförd energi'!$B$2:$AS$506,MATCH(S$3,'[1]Tillförd energi'!$B$1:$AQ$1,0),FALSE)</f>
        <v>0</v>
      </c>
      <c r="T108" s="30">
        <f>VLOOKUP($B108,'[1]Tillförd energi'!$B$2:$AS$506,MATCH(T$3,'[1]Tillförd energi'!$B$1:$AQ$1,0),FALSE)</f>
        <v>0</v>
      </c>
      <c r="U108" s="30">
        <f>VLOOKUP($B108,'[1]Tillförd energi'!$B$2:$AS$506,MATCH(U$3,'[1]Tillförd energi'!$B$1:$AQ$1,0),FALSE)</f>
        <v>0</v>
      </c>
      <c r="V108" s="30">
        <f>VLOOKUP($B108,'[1]Tillförd energi'!$B$2:$AS$506,MATCH(V$3,'[1]Tillförd energi'!$B$1:$AQ$1,0),FALSE)</f>
        <v>5.84</v>
      </c>
      <c r="W108" s="30">
        <f>VLOOKUP($B108,'[1]Tillförd energi'!$B$2:$AS$506,MATCH(W$3,'[1]Tillförd energi'!$B$1:$AQ$1,0),FALSE)</f>
        <v>0</v>
      </c>
      <c r="X108" s="30">
        <f>VLOOKUP($B108,'[1]Tillförd energi'!$B$2:$AS$506,MATCH(X$3,'[1]Tillförd energi'!$B$1:$AQ$1,0),FALSE)</f>
        <v>0</v>
      </c>
      <c r="Y108" s="30">
        <f>VLOOKUP($B108,'[1]Tillförd energi'!$B$2:$AS$506,MATCH(Y$3,'[1]Tillförd energi'!$B$1:$AQ$1,0),FALSE)</f>
        <v>0</v>
      </c>
      <c r="Z108" s="30">
        <f>VLOOKUP($B108,'[1]Tillförd energi'!$B$2:$AS$506,MATCH(Z$3,'[1]Tillförd energi'!$B$1:$AQ$1,0),FALSE)</f>
        <v>130.08000000000001</v>
      </c>
      <c r="AA108" s="30">
        <f>VLOOKUP($B108,'[1]Tillförd energi'!$B$2:$AS$506,MATCH(AA$3,'[1]Tillförd energi'!$B$1:$AQ$1,0),FALSE)</f>
        <v>295.33</v>
      </c>
      <c r="AB108" s="30">
        <f>VLOOKUP($B108,'[1]Tillförd energi'!$B$2:$AS$506,MATCH(AB$3,'[1]Tillförd energi'!$B$1:$AQ$1,0),FALSE)</f>
        <v>428.84</v>
      </c>
      <c r="AC108" s="30">
        <f>VLOOKUP($B108,'[1]Tillförd energi'!$B$2:$AS$506,MATCH(AC$3,'[1]Tillförd energi'!$B$1:$AQ$1,0),FALSE)</f>
        <v>981.76400000000001</v>
      </c>
      <c r="AD108" s="30">
        <f>VLOOKUP($B108,'[1]Tillförd energi'!$B$2:$AS$506,MATCH(AD$3,'[1]Tillförd energi'!$B$1:$AQ$1,0),FALSE)</f>
        <v>0</v>
      </c>
      <c r="AF108" s="30">
        <f>VLOOKUP($B108,'[1]Tillförd energi'!$B$2:$AS$506,MATCH(AF$3,'[1]Tillförd energi'!$B$1:$AQ$1,0),FALSE)</f>
        <v>72.507000000000005</v>
      </c>
      <c r="AH108" s="30">
        <f>IFERROR(VLOOKUP(B108,[1]Miljö!$B$1:$S$476,9,FALSE)/1,0)</f>
        <v>153.1</v>
      </c>
      <c r="AJ108" s="35">
        <f>IFERROR(VLOOKUP($B108,[1]Miljö!$B$1:$S$500,MATCH("hjälpel exklusive kraftvärme (GWh)",[1]Miljö!$B$1:$V$1,0),FALSE)/1,"")</f>
        <v>62.796999999999997</v>
      </c>
      <c r="AK108" s="35">
        <f t="shared" si="4"/>
        <v>62.796999999999997</v>
      </c>
      <c r="AL108" s="35">
        <f>VLOOKUP($B108,'[1]Slutlig allokering'!$B$2:$AL$462,MATCH("Hjälpel kraftvärme",'[1]Slutlig allokering'!$B$2:$AL$2,0),FALSE)</f>
        <v>9.7100000000000009</v>
      </c>
      <c r="AN108" s="30">
        <f t="shared" si="5"/>
        <v>3882.3760000000002</v>
      </c>
      <c r="AO108" s="30">
        <f t="shared" si="6"/>
        <v>4035.4760000000001</v>
      </c>
      <c r="AP108" s="30">
        <f>IF(ISERROR(1/VLOOKUP($B108,[1]Leveranser!$B$1:$S$500,MATCH("såld värme (gwh)",[1]Leveranser!$B$1:$S$1,0),FALSE)),"",VLOOKUP($B108,[1]Leveranser!$B$1:$S$500,MATCH("såld värme (gwh)",[1]Leveranser!$B$1:$S$1,0),FALSE))</f>
        <v>3620.9645999999998</v>
      </c>
      <c r="AQ108" s="30">
        <f>VLOOKUP($B108,[1]Leveranser!$B$1:$Y$500,MATCH("Totalt såld fjärrvärme till andra fjärrvärmeföretag",[1]Leveranser!$B$1:$AA$1,0),FALSE)</f>
        <v>87</v>
      </c>
      <c r="AR108" s="30">
        <f>IF(ISERROR(1/VLOOKUP($B108,[1]Miljö!$B$1:$S$500,MATCH("Såld mängd produktionsspecifik fjärrvärme (GWh)",[1]Miljö!$B$1:$R$1,0),FALSE)),0,VLOOKUP($B108,[1]Miljö!$B$1:$S$500,MATCH("Såld mängd produktionsspecifik fjärrvärme (GWh)",[1]Miljö!$B$1:$R$1,0),FALSE))</f>
        <v>73.87</v>
      </c>
      <c r="AS108" s="36">
        <f t="shared" si="7"/>
        <v>0.8972831457800764</v>
      </c>
      <c r="AU108" s="30" t="str">
        <f>VLOOKUP($B108,'[1]Miljövärden urval för publ'!$B$2:$I$486,7,FALSE)</f>
        <v>Ja</v>
      </c>
    </row>
    <row r="109" spans="1:47" ht="15">
      <c r="A109" t="s">
        <v>268</v>
      </c>
      <c r="B109" t="s">
        <v>270</v>
      </c>
      <c r="C109" s="30">
        <f>VLOOKUP($B109,'[1]Tillförd energi'!$B$2:$AS$506,MATCH(C$3,'[1]Tillförd energi'!$B$1:$AQ$1,0),FALSE)</f>
        <v>0</v>
      </c>
      <c r="D109" s="30">
        <f>VLOOKUP($B109,'[1]Tillförd energi'!$B$2:$AS$506,MATCH(D$3,'[1]Tillförd energi'!$B$1:$AQ$1,0),FALSE)</f>
        <v>0</v>
      </c>
      <c r="E109" s="30">
        <f>VLOOKUP($B109,'[1]Tillförd energi'!$B$2:$AS$506,MATCH(E$3,'[1]Tillförd energi'!$B$1:$AQ$1,0),FALSE)</f>
        <v>0</v>
      </c>
      <c r="F109" s="30">
        <f>VLOOKUP($B109,'[1]Tillförd energi'!$B$2:$AS$506,MATCH(F$3,'[1]Tillförd energi'!$B$1:$AQ$1,0),FALSE)</f>
        <v>0</v>
      </c>
      <c r="G109" s="30">
        <f>VLOOKUP($B109,'[1]Tillförd energi'!$B$2:$AS$506,MATCH(G$3,'[1]Tillförd energi'!$B$1:$AQ$1,0),FALSE)</f>
        <v>0</v>
      </c>
      <c r="H109" s="30">
        <f>VLOOKUP($B109,'[1]Tillförd energi'!$B$2:$AS$506,MATCH(H$3,'[1]Tillförd energi'!$B$1:$AQ$1,0),FALSE)</f>
        <v>0</v>
      </c>
      <c r="I109" s="30">
        <f>VLOOKUP($B109,'[1]Tillförd energi'!$B$2:$AS$506,MATCH(I$3,'[1]Tillförd energi'!$B$1:$AQ$1,0),FALSE)</f>
        <v>0</v>
      </c>
      <c r="J109" s="30">
        <f>VLOOKUP($B109,'[1]Tillförd energi'!$B$2:$AS$506,MATCH(J$3,'[1]Tillförd energi'!$B$1:$AQ$1,0),FALSE)</f>
        <v>0</v>
      </c>
      <c r="K109" s="30">
        <f>VLOOKUP($B109,'[1]Tillförd energi'!$B$2:$AS$506,MATCH(K$3,'[1]Tillförd energi'!$B$1:$AQ$1,0),FALSE)</f>
        <v>0</v>
      </c>
      <c r="L109" s="30">
        <f>VLOOKUP($B109,'[1]Tillförd energi'!$B$2:$AS$506,MATCH(L$3,'[1]Tillförd energi'!$B$1:$AQ$1,0),FALSE)</f>
        <v>0</v>
      </c>
      <c r="M109" s="30">
        <f>VLOOKUP($B109,'[1]Tillförd energi'!$B$2:$AS$506,MATCH(M$3,'[1]Tillförd energi'!$B$1:$AQ$1,0),FALSE)</f>
        <v>110.57</v>
      </c>
      <c r="N109" s="30">
        <f>VLOOKUP($B109,'[1]Tillförd energi'!$B$2:$AS$506,MATCH(N$3,'[1]Tillförd energi'!$B$1:$AQ$1,0),FALSE)</f>
        <v>0</v>
      </c>
      <c r="O109" s="30">
        <f>VLOOKUP($B109,'[1]Tillförd energi'!$B$2:$AS$506,MATCH(O$3,'[1]Tillförd energi'!$B$1:$AQ$1,0),FALSE)</f>
        <v>0</v>
      </c>
      <c r="P109" s="30">
        <f>VLOOKUP($B109,'[1]Tillförd energi'!$B$2:$AS$506,MATCH(P$3,'[1]Tillförd energi'!$B$1:$AQ$1,0),FALSE)</f>
        <v>0</v>
      </c>
      <c r="Q109" s="30">
        <f>VLOOKUP($B109,'[1]Tillförd energi'!$B$2:$AS$506,MATCH(Q$3,'[1]Tillförd energi'!$B$1:$AQ$1,0),FALSE)</f>
        <v>0</v>
      </c>
      <c r="R109" s="30">
        <f>VLOOKUP($B109,'[1]Tillförd energi'!$B$2:$AS$506,MATCH(R$3,'[1]Tillförd energi'!$B$1:$AQ$1,0),FALSE)</f>
        <v>0</v>
      </c>
      <c r="S109" s="30">
        <f>VLOOKUP($B109,'[1]Tillförd energi'!$B$2:$AS$506,MATCH(S$3,'[1]Tillförd energi'!$B$1:$AQ$1,0),FALSE)</f>
        <v>0</v>
      </c>
      <c r="T109" s="30">
        <f>VLOOKUP($B109,'[1]Tillförd energi'!$B$2:$AS$506,MATCH(T$3,'[1]Tillförd energi'!$B$1:$AQ$1,0),FALSE)</f>
        <v>0</v>
      </c>
      <c r="U109" s="30">
        <f>VLOOKUP($B109,'[1]Tillförd energi'!$B$2:$AS$506,MATCH(U$3,'[1]Tillförd energi'!$B$1:$AQ$1,0),FALSE)</f>
        <v>0</v>
      </c>
      <c r="V109" s="30">
        <f>VLOOKUP($B109,'[1]Tillförd energi'!$B$2:$AS$506,MATCH(V$3,'[1]Tillförd energi'!$B$1:$AQ$1,0),FALSE)</f>
        <v>0</v>
      </c>
      <c r="W109" s="30">
        <f>VLOOKUP($B109,'[1]Tillförd energi'!$B$2:$AS$506,MATCH(W$3,'[1]Tillförd energi'!$B$1:$AQ$1,0),FALSE)</f>
        <v>0</v>
      </c>
      <c r="X109" s="30">
        <f>VLOOKUP($B109,'[1]Tillförd energi'!$B$2:$AS$506,MATCH(X$3,'[1]Tillförd energi'!$B$1:$AQ$1,0),FALSE)</f>
        <v>0</v>
      </c>
      <c r="Y109" s="30">
        <f>VLOOKUP($B109,'[1]Tillförd energi'!$B$2:$AS$506,MATCH(Y$3,'[1]Tillförd energi'!$B$1:$AQ$1,0),FALSE)</f>
        <v>0</v>
      </c>
      <c r="Z109" s="30">
        <f>VLOOKUP($B109,'[1]Tillförd energi'!$B$2:$AS$506,MATCH(Z$3,'[1]Tillförd energi'!$B$1:$AQ$1,0),FALSE)</f>
        <v>0</v>
      </c>
      <c r="AA109" s="30">
        <f>VLOOKUP($B109,'[1]Tillförd energi'!$B$2:$AS$506,MATCH(AA$3,'[1]Tillförd energi'!$B$1:$AQ$1,0),FALSE)</f>
        <v>0</v>
      </c>
      <c r="AB109" s="30">
        <f>VLOOKUP($B109,'[1]Tillförd energi'!$B$2:$AS$506,MATCH(AB$3,'[1]Tillförd energi'!$B$1:$AQ$1,0),FALSE)</f>
        <v>31.78</v>
      </c>
      <c r="AC109" s="30">
        <f>VLOOKUP($B109,'[1]Tillförd energi'!$B$2:$AS$506,MATCH(AC$3,'[1]Tillförd energi'!$B$1:$AQ$1,0),FALSE)</f>
        <v>0</v>
      </c>
      <c r="AD109" s="30">
        <f>VLOOKUP($B109,'[1]Tillförd energi'!$B$2:$AS$506,MATCH(AD$3,'[1]Tillförd energi'!$B$1:$AQ$1,0),FALSE)</f>
        <v>0</v>
      </c>
      <c r="AF109" s="30">
        <f>VLOOKUP($B109,'[1]Tillförd energi'!$B$2:$AS$506,MATCH(AF$3,'[1]Tillförd energi'!$B$1:$AQ$1,0),FALSE)</f>
        <v>2.23</v>
      </c>
      <c r="AH109" s="30">
        <f>IFERROR(VLOOKUP(B109,[1]Miljö!$B$1:$S$476,9,FALSE)/1,0)</f>
        <v>0</v>
      </c>
      <c r="AJ109" s="35">
        <f>IFERROR(VLOOKUP($B109,[1]Miljö!$B$1:$S$500,MATCH("hjälpel exklusive kraftvärme (GWh)",[1]Miljö!$B$1:$V$1,0),FALSE)/1,"")</f>
        <v>2.23</v>
      </c>
      <c r="AK109" s="35">
        <f t="shared" si="4"/>
        <v>2.23</v>
      </c>
      <c r="AL109" s="35">
        <f>VLOOKUP($B109,'[1]Slutlig allokering'!$B$2:$AL$462,MATCH("Hjälpel kraftvärme",'[1]Slutlig allokering'!$B$2:$AL$2,0),FALSE)</f>
        <v>0</v>
      </c>
      <c r="AN109" s="30">
        <f t="shared" si="5"/>
        <v>144.57999999999998</v>
      </c>
      <c r="AO109" s="30">
        <f t="shared" si="6"/>
        <v>144.57999999999998</v>
      </c>
      <c r="AP109" s="30">
        <f>IF(ISERROR(1/VLOOKUP($B109,[1]Leveranser!$B$1:$S$500,MATCH("såld värme (gwh)",[1]Leveranser!$B$1:$S$1,0),FALSE)),"",VLOOKUP($B109,[1]Leveranser!$B$1:$S$500,MATCH("såld värme (gwh)",[1]Leveranser!$B$1:$S$1,0),FALSE))</f>
        <v>131.4</v>
      </c>
      <c r="AQ109" s="30">
        <f>VLOOKUP($B109,[1]Leveranser!$B$1:$Y$500,MATCH("Totalt såld fjärrvärme till andra fjärrvärmeföretag",[1]Leveranser!$B$1:$AA$1,0),FALSE)</f>
        <v>0</v>
      </c>
      <c r="AR109" s="30">
        <f>IF(ISERROR(1/VLOOKUP($B109,[1]Miljö!$B$1:$S$500,MATCH("Såld mängd produktionsspecifik fjärrvärme (GWh)",[1]Miljö!$B$1:$R$1,0),FALSE)),0,VLOOKUP($B109,[1]Miljö!$B$1:$S$500,MATCH("Såld mängd produktionsspecifik fjärrvärme (GWh)",[1]Miljö!$B$1:$R$1,0),FALSE))</f>
        <v>0</v>
      </c>
      <c r="AS109" s="36">
        <f t="shared" si="7"/>
        <v>0.9088393968737033</v>
      </c>
      <c r="AU109" s="30" t="str">
        <f>VLOOKUP($B109,'[1]Miljövärden urval för publ'!$B$2:$I$486,7,FALSE)</f>
        <v>Ja</v>
      </c>
    </row>
    <row r="110" spans="1:47" ht="15">
      <c r="A110" t="s">
        <v>271</v>
      </c>
      <c r="B110" t="s">
        <v>272</v>
      </c>
      <c r="C110" s="30">
        <f>VLOOKUP($B110,'[1]Tillförd energi'!$B$2:$AS$506,MATCH(C$3,'[1]Tillförd energi'!$B$1:$AQ$1,0),FALSE)</f>
        <v>0</v>
      </c>
      <c r="D110" s="30">
        <f>VLOOKUP($B110,'[1]Tillförd energi'!$B$2:$AS$506,MATCH(D$3,'[1]Tillförd energi'!$B$1:$AQ$1,0),FALSE)</f>
        <v>1.89944</v>
      </c>
      <c r="E110" s="30">
        <f>VLOOKUP($B110,'[1]Tillförd energi'!$B$2:$AS$506,MATCH(E$3,'[1]Tillförd energi'!$B$1:$AQ$1,0),FALSE)</f>
        <v>0</v>
      </c>
      <c r="F110" s="30">
        <f>VLOOKUP($B110,'[1]Tillförd energi'!$B$2:$AS$506,MATCH(F$3,'[1]Tillförd energi'!$B$1:$AQ$1,0),FALSE)</f>
        <v>0</v>
      </c>
      <c r="G110" s="30">
        <f>VLOOKUP($B110,'[1]Tillförd energi'!$B$2:$AS$506,MATCH(G$3,'[1]Tillförd energi'!$B$1:$AQ$1,0),FALSE)</f>
        <v>0</v>
      </c>
      <c r="H110" s="30">
        <f>VLOOKUP($B110,'[1]Tillförd energi'!$B$2:$AS$506,MATCH(H$3,'[1]Tillförd energi'!$B$1:$AQ$1,0),FALSE)</f>
        <v>0</v>
      </c>
      <c r="I110" s="30">
        <f>VLOOKUP($B110,'[1]Tillförd energi'!$B$2:$AS$506,MATCH(I$3,'[1]Tillförd energi'!$B$1:$AQ$1,0),FALSE)</f>
        <v>0</v>
      </c>
      <c r="J110" s="30">
        <f>VLOOKUP($B110,'[1]Tillförd energi'!$B$2:$AS$506,MATCH(J$3,'[1]Tillförd energi'!$B$1:$AQ$1,0),FALSE)</f>
        <v>0</v>
      </c>
      <c r="K110" s="30">
        <f>VLOOKUP($B110,'[1]Tillförd energi'!$B$2:$AS$506,MATCH(K$3,'[1]Tillförd energi'!$B$1:$AQ$1,0),FALSE)</f>
        <v>0</v>
      </c>
      <c r="L110" s="30">
        <f>VLOOKUP($B110,'[1]Tillförd energi'!$B$2:$AS$506,MATCH(L$3,'[1]Tillförd energi'!$B$1:$AQ$1,0),FALSE)</f>
        <v>0</v>
      </c>
      <c r="M110" s="30">
        <f>VLOOKUP($B110,'[1]Tillförd energi'!$B$2:$AS$506,MATCH(M$3,'[1]Tillförd energi'!$B$1:$AQ$1,0),FALSE)</f>
        <v>0</v>
      </c>
      <c r="N110" s="30">
        <f>VLOOKUP($B110,'[1]Tillförd energi'!$B$2:$AS$506,MATCH(N$3,'[1]Tillförd energi'!$B$1:$AQ$1,0),FALSE)</f>
        <v>0</v>
      </c>
      <c r="O110" s="30">
        <f>VLOOKUP($B110,'[1]Tillförd energi'!$B$2:$AS$506,MATCH(O$3,'[1]Tillförd energi'!$B$1:$AQ$1,0),FALSE)</f>
        <v>0</v>
      </c>
      <c r="P110" s="30">
        <f>VLOOKUP($B110,'[1]Tillförd energi'!$B$2:$AS$506,MATCH(P$3,'[1]Tillförd energi'!$B$1:$AQ$1,0),FALSE)</f>
        <v>41.5642</v>
      </c>
      <c r="Q110" s="30">
        <f>VLOOKUP($B110,'[1]Tillförd energi'!$B$2:$AS$506,MATCH(Q$3,'[1]Tillförd energi'!$B$1:$AQ$1,0),FALSE)</f>
        <v>0</v>
      </c>
      <c r="R110" s="30">
        <f>VLOOKUP($B110,'[1]Tillförd energi'!$B$2:$AS$506,MATCH(R$3,'[1]Tillförd energi'!$B$1:$AQ$1,0),FALSE)</f>
        <v>0</v>
      </c>
      <c r="S110" s="30">
        <f>VLOOKUP($B110,'[1]Tillförd energi'!$B$2:$AS$506,MATCH(S$3,'[1]Tillförd energi'!$B$1:$AQ$1,0),FALSE)</f>
        <v>0</v>
      </c>
      <c r="T110" s="30">
        <f>VLOOKUP($B110,'[1]Tillförd energi'!$B$2:$AS$506,MATCH(T$3,'[1]Tillförd energi'!$B$1:$AQ$1,0),FALSE)</f>
        <v>0</v>
      </c>
      <c r="U110" s="30">
        <f>VLOOKUP($B110,'[1]Tillförd energi'!$B$2:$AS$506,MATCH(U$3,'[1]Tillförd energi'!$B$1:$AQ$1,0),FALSE)</f>
        <v>0</v>
      </c>
      <c r="V110" s="30">
        <f>VLOOKUP($B110,'[1]Tillförd energi'!$B$2:$AS$506,MATCH(V$3,'[1]Tillförd energi'!$B$1:$AQ$1,0),FALSE)</f>
        <v>0</v>
      </c>
      <c r="W110" s="30">
        <f>VLOOKUP($B110,'[1]Tillförd energi'!$B$2:$AS$506,MATCH(W$3,'[1]Tillförd energi'!$B$1:$AQ$1,0),FALSE)</f>
        <v>0</v>
      </c>
      <c r="X110" s="30">
        <f>VLOOKUP($B110,'[1]Tillförd energi'!$B$2:$AS$506,MATCH(X$3,'[1]Tillförd energi'!$B$1:$AQ$1,0),FALSE)</f>
        <v>0</v>
      </c>
      <c r="Y110" s="30">
        <f>VLOOKUP($B110,'[1]Tillförd energi'!$B$2:$AS$506,MATCH(Y$3,'[1]Tillförd energi'!$B$1:$AQ$1,0),FALSE)</f>
        <v>0</v>
      </c>
      <c r="Z110" s="30">
        <f>VLOOKUP($B110,'[1]Tillförd energi'!$B$2:$AS$506,MATCH(Z$3,'[1]Tillförd energi'!$B$1:$AQ$1,0),FALSE)</f>
        <v>0</v>
      </c>
      <c r="AA110" s="30">
        <f>VLOOKUP($B110,'[1]Tillförd energi'!$B$2:$AS$506,MATCH(AA$3,'[1]Tillförd energi'!$B$1:$AQ$1,0),FALSE)</f>
        <v>0</v>
      </c>
      <c r="AB110" s="30">
        <f>VLOOKUP($B110,'[1]Tillförd energi'!$B$2:$AS$506,MATCH(AB$3,'[1]Tillförd energi'!$B$1:$AQ$1,0),FALSE)</f>
        <v>0</v>
      </c>
      <c r="AC110" s="30">
        <f>VLOOKUP($B110,'[1]Tillförd energi'!$B$2:$AS$506,MATCH(AC$3,'[1]Tillförd energi'!$B$1:$AQ$1,0),FALSE)</f>
        <v>0</v>
      </c>
      <c r="AD110" s="30">
        <f>VLOOKUP($B110,'[1]Tillförd energi'!$B$2:$AS$506,MATCH(AD$3,'[1]Tillförd energi'!$B$1:$AQ$1,0),FALSE)</f>
        <v>0</v>
      </c>
      <c r="AF110" s="30">
        <f>VLOOKUP($B110,'[1]Tillförd energi'!$B$2:$AS$506,MATCH(AF$3,'[1]Tillförd energi'!$B$1:$AQ$1,0),FALSE)</f>
        <v>0.99846000000000001</v>
      </c>
      <c r="AH110" s="30">
        <f>IFERROR(VLOOKUP(B110,[1]Miljö!$B$1:$S$476,9,FALSE)/1,0)</f>
        <v>0</v>
      </c>
      <c r="AJ110" s="35" t="str">
        <f>IFERROR(VLOOKUP($B110,[1]Miljö!$B$1:$S$500,MATCH("hjälpel exklusive kraftvärme (GWh)",[1]Miljö!$B$1:$V$1,0),FALSE)/1,"")</f>
        <v/>
      </c>
      <c r="AK110" s="35">
        <f t="shared" si="4"/>
        <v>0.9984599999999999</v>
      </c>
      <c r="AL110" s="35">
        <f>VLOOKUP($B110,'[1]Slutlig allokering'!$B$2:$AL$462,MATCH("Hjälpel kraftvärme",'[1]Slutlig allokering'!$B$2:$AL$2,0),FALSE)</f>
        <v>0</v>
      </c>
      <c r="AN110" s="30">
        <f t="shared" si="5"/>
        <v>44.4621</v>
      </c>
      <c r="AO110" s="30">
        <f t="shared" si="6"/>
        <v>44.4621</v>
      </c>
      <c r="AP110" s="30">
        <f>IF(ISERROR(1/VLOOKUP($B110,[1]Leveranser!$B$1:$S$500,MATCH("såld värme (gwh)",[1]Leveranser!$B$1:$S$1,0),FALSE)),"",VLOOKUP($B110,[1]Leveranser!$B$1:$S$500,MATCH("såld värme (gwh)",[1]Leveranser!$B$1:$S$1,0),FALSE))</f>
        <v>33.281999999999996</v>
      </c>
      <c r="AQ110" s="30">
        <f>VLOOKUP($B110,[1]Leveranser!$B$1:$Y$500,MATCH("Totalt såld fjärrvärme till andra fjärrvärmeföretag",[1]Leveranser!$B$1:$AA$1,0),FALSE)</f>
        <v>0</v>
      </c>
      <c r="AR110" s="30">
        <f>IF(ISERROR(1/VLOOKUP($B110,[1]Miljö!$B$1:$S$500,MATCH("Såld mängd produktionsspecifik fjärrvärme (GWh)",[1]Miljö!$B$1:$R$1,0),FALSE)),0,VLOOKUP($B110,[1]Miljö!$B$1:$S$500,MATCH("Såld mängd produktionsspecifik fjärrvärme (GWh)",[1]Miljö!$B$1:$R$1,0),FALSE))</f>
        <v>0</v>
      </c>
      <c r="AS110" s="36">
        <f t="shared" si="7"/>
        <v>0.74854763945022829</v>
      </c>
      <c r="AU110" s="30" t="str">
        <f>VLOOKUP($B110,'[1]Miljövärden urval för publ'!$B$2:$I$486,7,FALSE)</f>
        <v>Ja</v>
      </c>
    </row>
    <row r="111" spans="1:47" ht="15">
      <c r="A111" t="s">
        <v>274</v>
      </c>
      <c r="B111" t="s">
        <v>275</v>
      </c>
      <c r="C111" s="30">
        <f>VLOOKUP($B111,'[1]Tillförd energi'!$B$2:$AS$506,MATCH(C$3,'[1]Tillförd energi'!$B$1:$AQ$1,0),FALSE)</f>
        <v>0</v>
      </c>
      <c r="D111" s="30">
        <f>VLOOKUP($B111,'[1]Tillförd energi'!$B$2:$AS$506,MATCH(D$3,'[1]Tillförd energi'!$B$1:$AQ$1,0),FALSE)</f>
        <v>1.4</v>
      </c>
      <c r="E111" s="30">
        <f>VLOOKUP($B111,'[1]Tillförd energi'!$B$2:$AS$506,MATCH(E$3,'[1]Tillförd energi'!$B$1:$AQ$1,0),FALSE)</f>
        <v>0</v>
      </c>
      <c r="F111" s="30">
        <f>VLOOKUP($B111,'[1]Tillförd energi'!$B$2:$AS$506,MATCH(F$3,'[1]Tillförd energi'!$B$1:$AQ$1,0),FALSE)</f>
        <v>0</v>
      </c>
      <c r="G111" s="30">
        <f>VLOOKUP($B111,'[1]Tillförd energi'!$B$2:$AS$506,MATCH(G$3,'[1]Tillförd energi'!$B$1:$AQ$1,0),FALSE)</f>
        <v>0</v>
      </c>
      <c r="H111" s="30">
        <f>VLOOKUP($B111,'[1]Tillförd energi'!$B$2:$AS$506,MATCH(H$3,'[1]Tillförd energi'!$B$1:$AQ$1,0),FALSE)</f>
        <v>0</v>
      </c>
      <c r="I111" s="30">
        <f>VLOOKUP($B111,'[1]Tillförd energi'!$B$2:$AS$506,MATCH(I$3,'[1]Tillförd energi'!$B$1:$AQ$1,0),FALSE)</f>
        <v>0</v>
      </c>
      <c r="J111" s="30">
        <f>VLOOKUP($B111,'[1]Tillförd energi'!$B$2:$AS$506,MATCH(J$3,'[1]Tillförd energi'!$B$1:$AQ$1,0),FALSE)</f>
        <v>0</v>
      </c>
      <c r="K111" s="30">
        <f>VLOOKUP($B111,'[1]Tillförd energi'!$B$2:$AS$506,MATCH(K$3,'[1]Tillförd energi'!$B$1:$AQ$1,0),FALSE)</f>
        <v>0</v>
      </c>
      <c r="L111" s="30">
        <f>VLOOKUP($B111,'[1]Tillförd energi'!$B$2:$AS$506,MATCH(L$3,'[1]Tillförd energi'!$B$1:$AQ$1,0),FALSE)</f>
        <v>0</v>
      </c>
      <c r="M111" s="30">
        <f>VLOOKUP($B111,'[1]Tillförd energi'!$B$2:$AS$506,MATCH(M$3,'[1]Tillförd energi'!$B$1:$AQ$1,0),FALSE)</f>
        <v>0</v>
      </c>
      <c r="N111" s="30">
        <f>VLOOKUP($B111,'[1]Tillförd energi'!$B$2:$AS$506,MATCH(N$3,'[1]Tillförd energi'!$B$1:$AQ$1,0),FALSE)</f>
        <v>0</v>
      </c>
      <c r="O111" s="30">
        <f>VLOOKUP($B111,'[1]Tillförd energi'!$B$2:$AS$506,MATCH(O$3,'[1]Tillförd energi'!$B$1:$AQ$1,0),FALSE)</f>
        <v>25.5</v>
      </c>
      <c r="P111" s="30">
        <f>VLOOKUP($B111,'[1]Tillförd energi'!$B$2:$AS$506,MATCH(P$3,'[1]Tillförd energi'!$B$1:$AQ$1,0),FALSE)</f>
        <v>0</v>
      </c>
      <c r="Q111" s="30">
        <f>VLOOKUP($B111,'[1]Tillförd energi'!$B$2:$AS$506,MATCH(Q$3,'[1]Tillförd energi'!$B$1:$AQ$1,0),FALSE)</f>
        <v>0</v>
      </c>
      <c r="R111" s="30">
        <f>VLOOKUP($B111,'[1]Tillförd energi'!$B$2:$AS$506,MATCH(R$3,'[1]Tillförd energi'!$B$1:$AQ$1,0),FALSE)</f>
        <v>0</v>
      </c>
      <c r="S111" s="30">
        <f>VLOOKUP($B111,'[1]Tillförd energi'!$B$2:$AS$506,MATCH(S$3,'[1]Tillförd energi'!$B$1:$AQ$1,0),FALSE)</f>
        <v>0</v>
      </c>
      <c r="T111" s="30">
        <f>VLOOKUP($B111,'[1]Tillförd energi'!$B$2:$AS$506,MATCH(T$3,'[1]Tillförd energi'!$B$1:$AQ$1,0),FALSE)</f>
        <v>0</v>
      </c>
      <c r="U111" s="30">
        <f>VLOOKUP($B111,'[1]Tillförd energi'!$B$2:$AS$506,MATCH(U$3,'[1]Tillförd energi'!$B$1:$AQ$1,0),FALSE)</f>
        <v>0</v>
      </c>
      <c r="V111" s="30">
        <f>VLOOKUP($B111,'[1]Tillförd energi'!$B$2:$AS$506,MATCH(V$3,'[1]Tillförd energi'!$B$1:$AQ$1,0),FALSE)</f>
        <v>0</v>
      </c>
      <c r="W111" s="30">
        <f>VLOOKUP($B111,'[1]Tillförd energi'!$B$2:$AS$506,MATCH(W$3,'[1]Tillförd energi'!$B$1:$AQ$1,0),FALSE)</f>
        <v>0</v>
      </c>
      <c r="X111" s="30">
        <f>VLOOKUP($B111,'[1]Tillförd energi'!$B$2:$AS$506,MATCH(X$3,'[1]Tillförd energi'!$B$1:$AQ$1,0),FALSE)</f>
        <v>0</v>
      </c>
      <c r="Y111" s="30">
        <f>VLOOKUP($B111,'[1]Tillförd energi'!$B$2:$AS$506,MATCH(Y$3,'[1]Tillförd energi'!$B$1:$AQ$1,0),FALSE)</f>
        <v>0</v>
      </c>
      <c r="Z111" s="30">
        <f>VLOOKUP($B111,'[1]Tillförd energi'!$B$2:$AS$506,MATCH(Z$3,'[1]Tillförd energi'!$B$1:$AQ$1,0),FALSE)</f>
        <v>0</v>
      </c>
      <c r="AA111" s="30">
        <f>VLOOKUP($B111,'[1]Tillförd energi'!$B$2:$AS$506,MATCH(AA$3,'[1]Tillförd energi'!$B$1:$AQ$1,0),FALSE)</f>
        <v>0</v>
      </c>
      <c r="AB111" s="30">
        <f>VLOOKUP($B111,'[1]Tillförd energi'!$B$2:$AS$506,MATCH(AB$3,'[1]Tillförd energi'!$B$1:$AQ$1,0),FALSE)</f>
        <v>0</v>
      </c>
      <c r="AC111" s="30">
        <f>VLOOKUP($B111,'[1]Tillförd energi'!$B$2:$AS$506,MATCH(AC$3,'[1]Tillförd energi'!$B$1:$AQ$1,0),FALSE)</f>
        <v>0</v>
      </c>
      <c r="AD111" s="30">
        <f>VLOOKUP($B111,'[1]Tillförd energi'!$B$2:$AS$506,MATCH(AD$3,'[1]Tillförd energi'!$B$1:$AQ$1,0),FALSE)</f>
        <v>0</v>
      </c>
      <c r="AF111" s="30">
        <f>VLOOKUP($B111,'[1]Tillförd energi'!$B$2:$AS$506,MATCH(AF$3,'[1]Tillförd energi'!$B$1:$AQ$1,0),FALSE)</f>
        <v>0.27</v>
      </c>
      <c r="AH111" s="30">
        <f>IFERROR(VLOOKUP(B111,[1]Miljö!$B$1:$S$476,9,FALSE)/1,0)</f>
        <v>0</v>
      </c>
      <c r="AJ111" s="35">
        <f>IFERROR(VLOOKUP($B111,[1]Miljö!$B$1:$S$500,MATCH("hjälpel exklusive kraftvärme (GWh)",[1]Miljö!$B$1:$V$1,0),FALSE)/1,"")</f>
        <v>0.27</v>
      </c>
      <c r="AK111" s="35">
        <f t="shared" si="4"/>
        <v>0.27</v>
      </c>
      <c r="AL111" s="35">
        <f>VLOOKUP($B111,'[1]Slutlig allokering'!$B$2:$AL$462,MATCH("Hjälpel kraftvärme",'[1]Slutlig allokering'!$B$2:$AL$2,0),FALSE)</f>
        <v>0</v>
      </c>
      <c r="AN111" s="30">
        <f t="shared" si="5"/>
        <v>27.169999999999998</v>
      </c>
      <c r="AO111" s="30">
        <f t="shared" si="6"/>
        <v>27.169999999999998</v>
      </c>
      <c r="AP111" s="30">
        <f>IF(ISERROR(1/VLOOKUP($B111,[1]Leveranser!$B$1:$S$500,MATCH("såld värme (gwh)",[1]Leveranser!$B$1:$S$1,0),FALSE)),"",VLOOKUP($B111,[1]Leveranser!$B$1:$S$500,MATCH("såld värme (gwh)",[1]Leveranser!$B$1:$S$1,0),FALSE))</f>
        <v>17.399999999999999</v>
      </c>
      <c r="AQ111" s="30">
        <f>VLOOKUP($B111,[1]Leveranser!$B$1:$Y$500,MATCH("Totalt såld fjärrvärme till andra fjärrvärmeföretag",[1]Leveranser!$B$1:$AA$1,0),FALSE)</f>
        <v>0</v>
      </c>
      <c r="AR111" s="30">
        <f>IF(ISERROR(1/VLOOKUP($B111,[1]Miljö!$B$1:$S$500,MATCH("Såld mängd produktionsspecifik fjärrvärme (GWh)",[1]Miljö!$B$1:$R$1,0),FALSE)),0,VLOOKUP($B111,[1]Miljö!$B$1:$S$500,MATCH("Såld mängd produktionsspecifik fjärrvärme (GWh)",[1]Miljö!$B$1:$R$1,0),FALSE))</f>
        <v>0</v>
      </c>
      <c r="AS111" s="36">
        <f t="shared" si="7"/>
        <v>0.64041221935958781</v>
      </c>
      <c r="AU111" s="30" t="str">
        <f>VLOOKUP($B111,'[1]Miljövärden urval för publ'!$B$2:$I$486,7,FALSE)</f>
        <v>Ja</v>
      </c>
    </row>
    <row r="112" spans="1:47" ht="15">
      <c r="A112" t="s">
        <v>276</v>
      </c>
      <c r="B112" t="s">
        <v>278</v>
      </c>
      <c r="C112" s="30">
        <f>VLOOKUP($B112,'[1]Tillförd energi'!$B$2:$AS$506,MATCH(C$3,'[1]Tillförd energi'!$B$1:$AQ$1,0),FALSE)</f>
        <v>0</v>
      </c>
      <c r="D112" s="30">
        <f>VLOOKUP($B112,'[1]Tillförd energi'!$B$2:$AS$506,MATCH(D$3,'[1]Tillförd energi'!$B$1:$AQ$1,0),FALSE)</f>
        <v>4.0170000000000003</v>
      </c>
      <c r="E112" s="30">
        <f>VLOOKUP($B112,'[1]Tillförd energi'!$B$2:$AS$506,MATCH(E$3,'[1]Tillförd energi'!$B$1:$AQ$1,0),FALSE)</f>
        <v>0</v>
      </c>
      <c r="F112" s="30">
        <f>VLOOKUP($B112,'[1]Tillförd energi'!$B$2:$AS$506,MATCH(F$3,'[1]Tillförd energi'!$B$1:$AQ$1,0),FALSE)</f>
        <v>0</v>
      </c>
      <c r="G112" s="30">
        <f>VLOOKUP($B112,'[1]Tillförd energi'!$B$2:$AS$506,MATCH(G$3,'[1]Tillförd energi'!$B$1:$AQ$1,0),FALSE)</f>
        <v>0</v>
      </c>
      <c r="H112" s="30">
        <f>VLOOKUP($B112,'[1]Tillförd energi'!$B$2:$AS$506,MATCH(H$3,'[1]Tillförd energi'!$B$1:$AQ$1,0),FALSE)</f>
        <v>0</v>
      </c>
      <c r="I112" s="30">
        <f>VLOOKUP($B112,'[1]Tillförd energi'!$B$2:$AS$506,MATCH(I$3,'[1]Tillförd energi'!$B$1:$AQ$1,0),FALSE)</f>
        <v>0</v>
      </c>
      <c r="J112" s="30">
        <f>VLOOKUP($B112,'[1]Tillförd energi'!$B$2:$AS$506,MATCH(J$3,'[1]Tillförd energi'!$B$1:$AQ$1,0),FALSE)</f>
        <v>0</v>
      </c>
      <c r="K112" s="30">
        <f>VLOOKUP($B112,'[1]Tillförd energi'!$B$2:$AS$506,MATCH(K$3,'[1]Tillförd energi'!$B$1:$AQ$1,0),FALSE)</f>
        <v>0</v>
      </c>
      <c r="L112" s="30">
        <f>VLOOKUP($B112,'[1]Tillförd energi'!$B$2:$AS$506,MATCH(L$3,'[1]Tillförd energi'!$B$1:$AQ$1,0),FALSE)</f>
        <v>5.6</v>
      </c>
      <c r="M112" s="30">
        <f>VLOOKUP($B112,'[1]Tillförd energi'!$B$2:$AS$506,MATCH(M$3,'[1]Tillförd energi'!$B$1:$AQ$1,0),FALSE)</f>
        <v>23.7</v>
      </c>
      <c r="N112" s="30">
        <f>VLOOKUP($B112,'[1]Tillförd energi'!$B$2:$AS$506,MATCH(N$3,'[1]Tillförd energi'!$B$1:$AQ$1,0),FALSE)</f>
        <v>0.08</v>
      </c>
      <c r="O112" s="30">
        <f>VLOOKUP($B112,'[1]Tillförd energi'!$B$2:$AS$506,MATCH(O$3,'[1]Tillförd energi'!$B$1:$AQ$1,0),FALSE)</f>
        <v>8</v>
      </c>
      <c r="P112" s="30">
        <f>VLOOKUP($B112,'[1]Tillförd energi'!$B$2:$AS$506,MATCH(P$3,'[1]Tillförd energi'!$B$1:$AQ$1,0),FALSE)</f>
        <v>21.1</v>
      </c>
      <c r="Q112" s="30">
        <f>VLOOKUP($B112,'[1]Tillförd energi'!$B$2:$AS$506,MATCH(Q$3,'[1]Tillförd energi'!$B$1:$AQ$1,0),FALSE)</f>
        <v>0</v>
      </c>
      <c r="R112" s="30">
        <f>VLOOKUP($B112,'[1]Tillförd energi'!$B$2:$AS$506,MATCH(R$3,'[1]Tillförd energi'!$B$1:$AQ$1,0),FALSE)</f>
        <v>0</v>
      </c>
      <c r="S112" s="30">
        <f>VLOOKUP($B112,'[1]Tillförd energi'!$B$2:$AS$506,MATCH(S$3,'[1]Tillförd energi'!$B$1:$AQ$1,0),FALSE)</f>
        <v>0</v>
      </c>
      <c r="T112" s="30">
        <f>VLOOKUP($B112,'[1]Tillförd energi'!$B$2:$AS$506,MATCH(T$3,'[1]Tillförd energi'!$B$1:$AQ$1,0),FALSE)</f>
        <v>0</v>
      </c>
      <c r="U112" s="30">
        <f>VLOOKUP($B112,'[1]Tillförd energi'!$B$2:$AS$506,MATCH(U$3,'[1]Tillförd energi'!$B$1:$AQ$1,0),FALSE)</f>
        <v>0</v>
      </c>
      <c r="V112" s="30">
        <f>VLOOKUP($B112,'[1]Tillförd energi'!$B$2:$AS$506,MATCH(V$3,'[1]Tillförd energi'!$B$1:$AQ$1,0),FALSE)</f>
        <v>0</v>
      </c>
      <c r="W112" s="30">
        <f>VLOOKUP($B112,'[1]Tillförd energi'!$B$2:$AS$506,MATCH(W$3,'[1]Tillförd energi'!$B$1:$AQ$1,0),FALSE)</f>
        <v>0</v>
      </c>
      <c r="X112" s="30">
        <f>VLOOKUP($B112,'[1]Tillförd energi'!$B$2:$AS$506,MATCH(X$3,'[1]Tillförd energi'!$B$1:$AQ$1,0),FALSE)</f>
        <v>0</v>
      </c>
      <c r="Y112" s="30">
        <f>VLOOKUP($B112,'[1]Tillförd energi'!$B$2:$AS$506,MATCH(Y$3,'[1]Tillförd energi'!$B$1:$AQ$1,0),FALSE)</f>
        <v>0</v>
      </c>
      <c r="Z112" s="30">
        <f>VLOOKUP($B112,'[1]Tillförd energi'!$B$2:$AS$506,MATCH(Z$3,'[1]Tillförd energi'!$B$1:$AQ$1,0),FALSE)</f>
        <v>0</v>
      </c>
      <c r="AA112" s="30">
        <f>VLOOKUP($B112,'[1]Tillförd energi'!$B$2:$AS$506,MATCH(AA$3,'[1]Tillförd energi'!$B$1:$AQ$1,0),FALSE)</f>
        <v>0</v>
      </c>
      <c r="AB112" s="30">
        <f>VLOOKUP($B112,'[1]Tillförd energi'!$B$2:$AS$506,MATCH(AB$3,'[1]Tillförd energi'!$B$1:$AQ$1,0),FALSE)</f>
        <v>5.7</v>
      </c>
      <c r="AC112" s="30">
        <f>VLOOKUP($B112,'[1]Tillförd energi'!$B$2:$AS$506,MATCH(AC$3,'[1]Tillförd energi'!$B$1:$AQ$1,0),FALSE)</f>
        <v>1.9</v>
      </c>
      <c r="AD112" s="30">
        <f>VLOOKUP($B112,'[1]Tillförd energi'!$B$2:$AS$506,MATCH(AD$3,'[1]Tillförd energi'!$B$1:$AQ$1,0),FALSE)</f>
        <v>0</v>
      </c>
      <c r="AF112" s="30">
        <f>VLOOKUP($B112,'[1]Tillförd energi'!$B$2:$AS$506,MATCH(AF$3,'[1]Tillförd energi'!$B$1:$AQ$1,0),FALSE)</f>
        <v>0.94199999999999995</v>
      </c>
      <c r="AH112" s="30">
        <f>IFERROR(VLOOKUP(B112,[1]Miljö!$B$1:$S$476,9,FALSE)/1,0)</f>
        <v>0</v>
      </c>
      <c r="AJ112" s="35">
        <f>IFERROR(VLOOKUP($B112,[1]Miljö!$B$1:$S$500,MATCH("hjälpel exklusive kraftvärme (GWh)",[1]Miljö!$B$1:$V$1,0),FALSE)/1,"")</f>
        <v>0.94199999999999995</v>
      </c>
      <c r="AK112" s="35">
        <f t="shared" si="4"/>
        <v>0.94199999999999995</v>
      </c>
      <c r="AL112" s="35">
        <f>VLOOKUP($B112,'[1]Slutlig allokering'!$B$2:$AL$462,MATCH("Hjälpel kraftvärme",'[1]Slutlig allokering'!$B$2:$AL$2,0),FALSE)</f>
        <v>0</v>
      </c>
      <c r="AN112" s="30">
        <f t="shared" si="5"/>
        <v>71.039000000000001</v>
      </c>
      <c r="AO112" s="30">
        <f t="shared" si="6"/>
        <v>71.039000000000001</v>
      </c>
      <c r="AP112" s="30">
        <f>IF(ISERROR(1/VLOOKUP($B112,[1]Leveranser!$B$1:$S$500,MATCH("såld värme (gwh)",[1]Leveranser!$B$1:$S$1,0),FALSE)),"",VLOOKUP($B112,[1]Leveranser!$B$1:$S$500,MATCH("såld värme (gwh)",[1]Leveranser!$B$1:$S$1,0),FALSE))</f>
        <v>50.6</v>
      </c>
      <c r="AQ112" s="30">
        <f>VLOOKUP($B112,[1]Leveranser!$B$1:$Y$500,MATCH("Totalt såld fjärrvärme till andra fjärrvärmeföretag",[1]Leveranser!$B$1:$AA$1,0),FALSE)</f>
        <v>0</v>
      </c>
      <c r="AR112" s="30">
        <f>IF(ISERROR(1/VLOOKUP($B112,[1]Miljö!$B$1:$S$500,MATCH("Såld mängd produktionsspecifik fjärrvärme (GWh)",[1]Miljö!$B$1:$R$1,0),FALSE)),0,VLOOKUP($B112,[1]Miljö!$B$1:$S$500,MATCH("Såld mängd produktionsspecifik fjärrvärme (GWh)",[1]Miljö!$B$1:$R$1,0),FALSE))</f>
        <v>0</v>
      </c>
      <c r="AS112" s="36">
        <f t="shared" si="7"/>
        <v>0.71228480130632466</v>
      </c>
      <c r="AU112" s="30" t="str">
        <f>VLOOKUP($B112,'[1]Miljövärden urval för publ'!$B$2:$I$486,7,FALSE)</f>
        <v>Ja</v>
      </c>
    </row>
    <row r="113" spans="1:47" ht="15">
      <c r="A113" t="s">
        <v>395</v>
      </c>
      <c r="B113" t="s">
        <v>396</v>
      </c>
      <c r="C113" s="30">
        <f>VLOOKUP($B113,'[1]Tillförd energi'!$B$2:$AS$506,MATCH(C$3,'[1]Tillförd energi'!$B$1:$AQ$1,0),FALSE)</f>
        <v>0</v>
      </c>
      <c r="D113" s="30">
        <f>VLOOKUP($B113,'[1]Tillförd energi'!$B$2:$AS$506,MATCH(D$3,'[1]Tillförd energi'!$B$1:$AQ$1,0),FALSE)</f>
        <v>0</v>
      </c>
      <c r="E113" s="30">
        <f>VLOOKUP($B113,'[1]Tillförd energi'!$B$2:$AS$506,MATCH(E$3,'[1]Tillförd energi'!$B$1:$AQ$1,0),FALSE)</f>
        <v>0</v>
      </c>
      <c r="F113" s="30">
        <f>VLOOKUP($B113,'[1]Tillförd energi'!$B$2:$AS$506,MATCH(F$3,'[1]Tillförd energi'!$B$1:$AQ$1,0),FALSE)</f>
        <v>0</v>
      </c>
      <c r="G113" s="30">
        <f>VLOOKUP($B113,'[1]Tillförd energi'!$B$2:$AS$506,MATCH(G$3,'[1]Tillförd energi'!$B$1:$AQ$1,0),FALSE)</f>
        <v>0</v>
      </c>
      <c r="H113" s="30">
        <f>VLOOKUP($B113,'[1]Tillförd energi'!$B$2:$AS$506,MATCH(H$3,'[1]Tillförd energi'!$B$1:$AQ$1,0),FALSE)</f>
        <v>0</v>
      </c>
      <c r="I113" s="30">
        <f>VLOOKUP($B113,'[1]Tillförd energi'!$B$2:$AS$506,MATCH(I$3,'[1]Tillförd energi'!$B$1:$AQ$1,0),FALSE)</f>
        <v>0</v>
      </c>
      <c r="J113" s="30">
        <f>VLOOKUP($B113,'[1]Tillförd energi'!$B$2:$AS$506,MATCH(J$3,'[1]Tillförd energi'!$B$1:$AQ$1,0),FALSE)</f>
        <v>0</v>
      </c>
      <c r="K113" s="30">
        <f>VLOOKUP($B113,'[1]Tillförd energi'!$B$2:$AS$506,MATCH(K$3,'[1]Tillförd energi'!$B$1:$AQ$1,0),FALSE)</f>
        <v>0</v>
      </c>
      <c r="L113" s="30">
        <f>VLOOKUP($B113,'[1]Tillförd energi'!$B$2:$AS$506,MATCH(L$3,'[1]Tillförd energi'!$B$1:$AQ$1,0),FALSE)</f>
        <v>0</v>
      </c>
      <c r="M113" s="30">
        <f>VLOOKUP($B113,'[1]Tillförd energi'!$B$2:$AS$506,MATCH(M$3,'[1]Tillförd energi'!$B$1:$AQ$1,0),FALSE)</f>
        <v>0</v>
      </c>
      <c r="N113" s="30">
        <f>VLOOKUP($B113,'[1]Tillförd energi'!$B$2:$AS$506,MATCH(N$3,'[1]Tillförd energi'!$B$1:$AQ$1,0),FALSE)</f>
        <v>0</v>
      </c>
      <c r="O113" s="30">
        <f>VLOOKUP($B113,'[1]Tillförd energi'!$B$2:$AS$506,MATCH(O$3,'[1]Tillförd energi'!$B$1:$AQ$1,0),FALSE)</f>
        <v>0</v>
      </c>
      <c r="P113" s="30">
        <f>VLOOKUP($B113,'[1]Tillförd energi'!$B$2:$AS$506,MATCH(P$3,'[1]Tillförd energi'!$B$1:$AQ$1,0),FALSE)</f>
        <v>0</v>
      </c>
      <c r="Q113" s="30">
        <f>VLOOKUP($B113,'[1]Tillförd energi'!$B$2:$AS$506,MATCH(Q$3,'[1]Tillförd energi'!$B$1:$AQ$1,0),FALSE)</f>
        <v>0</v>
      </c>
      <c r="R113" s="30">
        <f>VLOOKUP($B113,'[1]Tillförd energi'!$B$2:$AS$506,MATCH(R$3,'[1]Tillförd energi'!$B$1:$AQ$1,0),FALSE)</f>
        <v>0</v>
      </c>
      <c r="S113" s="30">
        <f>VLOOKUP($B113,'[1]Tillförd energi'!$B$2:$AS$506,MATCH(S$3,'[1]Tillförd energi'!$B$1:$AQ$1,0),FALSE)</f>
        <v>0</v>
      </c>
      <c r="T113" s="30">
        <f>VLOOKUP($B113,'[1]Tillförd energi'!$B$2:$AS$506,MATCH(T$3,'[1]Tillförd energi'!$B$1:$AQ$1,0),FALSE)</f>
        <v>0</v>
      </c>
      <c r="U113" s="30">
        <f>VLOOKUP($B113,'[1]Tillförd energi'!$B$2:$AS$506,MATCH(U$3,'[1]Tillförd energi'!$B$1:$AQ$1,0),FALSE)</f>
        <v>0</v>
      </c>
      <c r="V113" s="30">
        <f>VLOOKUP($B113,'[1]Tillförd energi'!$B$2:$AS$506,MATCH(V$3,'[1]Tillförd energi'!$B$1:$AQ$1,0),FALSE)</f>
        <v>0</v>
      </c>
      <c r="W113" s="30">
        <f>VLOOKUP($B113,'[1]Tillförd energi'!$B$2:$AS$506,MATCH(W$3,'[1]Tillförd energi'!$B$1:$AQ$1,0),FALSE)</f>
        <v>0</v>
      </c>
      <c r="X113" s="30">
        <f>VLOOKUP($B113,'[1]Tillförd energi'!$B$2:$AS$506,MATCH(X$3,'[1]Tillförd energi'!$B$1:$AQ$1,0),FALSE)</f>
        <v>0</v>
      </c>
      <c r="Y113" s="30">
        <f>VLOOKUP($B113,'[1]Tillförd energi'!$B$2:$AS$506,MATCH(Y$3,'[1]Tillförd energi'!$B$1:$AQ$1,0),FALSE)</f>
        <v>0</v>
      </c>
      <c r="Z113" s="30">
        <f>VLOOKUP($B113,'[1]Tillförd energi'!$B$2:$AS$506,MATCH(Z$3,'[1]Tillförd energi'!$B$1:$AQ$1,0),FALSE)</f>
        <v>0</v>
      </c>
      <c r="AA113" s="30">
        <f>VLOOKUP($B113,'[1]Tillförd energi'!$B$2:$AS$506,MATCH(AA$3,'[1]Tillförd energi'!$B$1:$AQ$1,0),FALSE)</f>
        <v>0</v>
      </c>
      <c r="AB113" s="30">
        <f>VLOOKUP($B113,'[1]Tillförd energi'!$B$2:$AS$506,MATCH(AB$3,'[1]Tillförd energi'!$B$1:$AQ$1,0),FALSE)</f>
        <v>0</v>
      </c>
      <c r="AC113" s="30">
        <f>VLOOKUP($B113,'[1]Tillförd energi'!$B$2:$AS$506,MATCH(AC$3,'[1]Tillförd energi'!$B$1:$AQ$1,0),FALSE)</f>
        <v>0</v>
      </c>
      <c r="AD113" s="30">
        <f>VLOOKUP($B113,'[1]Tillförd energi'!$B$2:$AS$506,MATCH(AD$3,'[1]Tillförd energi'!$B$1:$AQ$1,0),FALSE)</f>
        <v>0</v>
      </c>
      <c r="AF113" s="30">
        <f>VLOOKUP($B113,'[1]Tillförd energi'!$B$2:$AS$506,MATCH(AF$3,'[1]Tillförd energi'!$B$1:$AQ$1,0),FALSE)</f>
        <v>0</v>
      </c>
      <c r="AH113" s="30">
        <f>IFERROR(VLOOKUP(B113,[1]Miljö!$B$1:$S$476,9,FALSE)/1,0)</f>
        <v>0</v>
      </c>
      <c r="AJ113" s="35" t="str">
        <f>IFERROR(VLOOKUP($B113,[1]Miljö!$B$1:$S$500,MATCH("hjälpel exklusive kraftvärme (GWh)",[1]Miljö!$B$1:$V$1,0),FALSE)/1,"")</f>
        <v/>
      </c>
      <c r="AK113" s="35">
        <f t="shared" si="4"/>
        <v>0</v>
      </c>
      <c r="AL113" s="35">
        <f>VLOOKUP($B113,'[1]Slutlig allokering'!$B$2:$AL$462,MATCH("Hjälpel kraftvärme",'[1]Slutlig allokering'!$B$2:$AL$2,0),FALSE)</f>
        <v>0</v>
      </c>
      <c r="AN113" s="30">
        <f t="shared" si="5"/>
        <v>0</v>
      </c>
      <c r="AO113" s="30">
        <f t="shared" si="6"/>
        <v>0</v>
      </c>
      <c r="AP113" s="30" t="str">
        <f>IF(ISERROR(1/VLOOKUP($B113,[1]Leveranser!$B$1:$S$500,MATCH("såld värme (gwh)",[1]Leveranser!$B$1:$S$1,0),FALSE)),"",VLOOKUP($B113,[1]Leveranser!$B$1:$S$500,MATCH("såld värme (gwh)",[1]Leveranser!$B$1:$S$1,0),FALSE))</f>
        <v/>
      </c>
      <c r="AQ113" s="30">
        <f>VLOOKUP($B113,[1]Leveranser!$B$1:$Y$500,MATCH("Totalt såld fjärrvärme till andra fjärrvärmeföretag",[1]Leveranser!$B$1:$AA$1,0),FALSE)</f>
        <v>0</v>
      </c>
      <c r="AR113" s="30">
        <f>IF(ISERROR(1/VLOOKUP($B113,[1]Miljö!$B$1:$S$500,MATCH("Såld mängd produktionsspecifik fjärrvärme (GWh)",[1]Miljö!$B$1:$R$1,0),FALSE)),0,VLOOKUP($B113,[1]Miljö!$B$1:$S$500,MATCH("Såld mängd produktionsspecifik fjärrvärme (GWh)",[1]Miljö!$B$1:$R$1,0),FALSE))</f>
        <v>0</v>
      </c>
      <c r="AS113" s="36" t="str">
        <f t="shared" si="7"/>
        <v/>
      </c>
      <c r="AU113" s="30" t="str">
        <f>VLOOKUP($B113,'[1]Miljövärden urval för publ'!$B$2:$I$486,7,FALSE)</f>
        <v>Nej</v>
      </c>
    </row>
    <row r="114" spans="1:47" ht="15">
      <c r="A114" t="s">
        <v>404</v>
      </c>
      <c r="B114" t="s">
        <v>405</v>
      </c>
      <c r="C114" s="30">
        <f>VLOOKUP($B114,'[1]Tillförd energi'!$B$2:$AS$506,MATCH(C$3,'[1]Tillförd energi'!$B$1:$AQ$1,0),FALSE)</f>
        <v>0</v>
      </c>
      <c r="D114" s="30">
        <f>VLOOKUP($B114,'[1]Tillförd energi'!$B$2:$AS$506,MATCH(D$3,'[1]Tillförd energi'!$B$1:$AQ$1,0),FALSE)</f>
        <v>2E-3</v>
      </c>
      <c r="E114" s="30">
        <f>VLOOKUP($B114,'[1]Tillförd energi'!$B$2:$AS$506,MATCH(E$3,'[1]Tillförd energi'!$B$1:$AQ$1,0),FALSE)</f>
        <v>0</v>
      </c>
      <c r="F114" s="30">
        <f>VLOOKUP($B114,'[1]Tillförd energi'!$B$2:$AS$506,MATCH(F$3,'[1]Tillförd energi'!$B$1:$AQ$1,0),FALSE)</f>
        <v>0</v>
      </c>
      <c r="G114" s="30">
        <f>VLOOKUP($B114,'[1]Tillförd energi'!$B$2:$AS$506,MATCH(G$3,'[1]Tillförd energi'!$B$1:$AQ$1,0),FALSE)</f>
        <v>0</v>
      </c>
      <c r="H114" s="30">
        <f>VLOOKUP($B114,'[1]Tillförd energi'!$B$2:$AS$506,MATCH(H$3,'[1]Tillförd energi'!$B$1:$AQ$1,0),FALSE)</f>
        <v>0</v>
      </c>
      <c r="I114" s="30">
        <f>VLOOKUP($B114,'[1]Tillförd energi'!$B$2:$AS$506,MATCH(I$3,'[1]Tillförd energi'!$B$1:$AQ$1,0),FALSE)</f>
        <v>0</v>
      </c>
      <c r="J114" s="30">
        <f>VLOOKUP($B114,'[1]Tillförd energi'!$B$2:$AS$506,MATCH(J$3,'[1]Tillförd energi'!$B$1:$AQ$1,0),FALSE)</f>
        <v>0</v>
      </c>
      <c r="K114" s="30">
        <f>VLOOKUP($B114,'[1]Tillförd energi'!$B$2:$AS$506,MATCH(K$3,'[1]Tillförd energi'!$B$1:$AQ$1,0),FALSE)</f>
        <v>0</v>
      </c>
      <c r="L114" s="30">
        <f>VLOOKUP($B114,'[1]Tillförd energi'!$B$2:$AS$506,MATCH(L$3,'[1]Tillförd energi'!$B$1:$AQ$1,0),FALSE)</f>
        <v>0</v>
      </c>
      <c r="M114" s="30">
        <f>VLOOKUP($B114,'[1]Tillförd energi'!$B$2:$AS$506,MATCH(M$3,'[1]Tillförd energi'!$B$1:$AQ$1,0),FALSE)</f>
        <v>0</v>
      </c>
      <c r="N114" s="30">
        <f>VLOOKUP($B114,'[1]Tillförd energi'!$B$2:$AS$506,MATCH(N$3,'[1]Tillförd energi'!$B$1:$AQ$1,0),FALSE)</f>
        <v>0</v>
      </c>
      <c r="O114" s="30">
        <f>VLOOKUP($B114,'[1]Tillförd energi'!$B$2:$AS$506,MATCH(O$3,'[1]Tillförd energi'!$B$1:$AQ$1,0),FALSE)</f>
        <v>0</v>
      </c>
      <c r="P114" s="30">
        <f>VLOOKUP($B114,'[1]Tillförd energi'!$B$2:$AS$506,MATCH(P$3,'[1]Tillförd energi'!$B$1:$AQ$1,0),FALSE)</f>
        <v>0</v>
      </c>
      <c r="Q114" s="30">
        <f>VLOOKUP($B114,'[1]Tillförd energi'!$B$2:$AS$506,MATCH(Q$3,'[1]Tillförd energi'!$B$1:$AQ$1,0),FALSE)</f>
        <v>0</v>
      </c>
      <c r="R114" s="30">
        <f>VLOOKUP($B114,'[1]Tillförd energi'!$B$2:$AS$506,MATCH(R$3,'[1]Tillförd energi'!$B$1:$AQ$1,0),FALSE)</f>
        <v>0</v>
      </c>
      <c r="S114" s="30">
        <f>VLOOKUP($B114,'[1]Tillförd energi'!$B$2:$AS$506,MATCH(S$3,'[1]Tillförd energi'!$B$1:$AQ$1,0),FALSE)</f>
        <v>0</v>
      </c>
      <c r="T114" s="30">
        <f>VLOOKUP($B114,'[1]Tillförd energi'!$B$2:$AS$506,MATCH(T$3,'[1]Tillförd energi'!$B$1:$AQ$1,0),FALSE)</f>
        <v>0</v>
      </c>
      <c r="U114" s="30">
        <f>VLOOKUP($B114,'[1]Tillförd energi'!$B$2:$AS$506,MATCH(U$3,'[1]Tillförd energi'!$B$1:$AQ$1,0),FALSE)</f>
        <v>0</v>
      </c>
      <c r="V114" s="30">
        <f>VLOOKUP($B114,'[1]Tillförd energi'!$B$2:$AS$506,MATCH(V$3,'[1]Tillförd energi'!$B$1:$AQ$1,0),FALSE)</f>
        <v>0</v>
      </c>
      <c r="W114" s="30">
        <f>VLOOKUP($B114,'[1]Tillförd energi'!$B$2:$AS$506,MATCH(W$3,'[1]Tillförd energi'!$B$1:$AQ$1,0),FALSE)</f>
        <v>0</v>
      </c>
      <c r="X114" s="30">
        <f>VLOOKUP($B114,'[1]Tillförd energi'!$B$2:$AS$506,MATCH(X$3,'[1]Tillförd energi'!$B$1:$AQ$1,0),FALSE)</f>
        <v>0</v>
      </c>
      <c r="Y114" s="30">
        <f>VLOOKUP($B114,'[1]Tillförd energi'!$B$2:$AS$506,MATCH(Y$3,'[1]Tillförd energi'!$B$1:$AQ$1,0),FALSE)</f>
        <v>0</v>
      </c>
      <c r="Z114" s="30">
        <f>VLOOKUP($B114,'[1]Tillförd energi'!$B$2:$AS$506,MATCH(Z$3,'[1]Tillförd energi'!$B$1:$AQ$1,0),FALSE)</f>
        <v>0</v>
      </c>
      <c r="AA114" s="30">
        <f>VLOOKUP($B114,'[1]Tillförd energi'!$B$2:$AS$506,MATCH(AA$3,'[1]Tillförd energi'!$B$1:$AQ$1,0),FALSE)</f>
        <v>0</v>
      </c>
      <c r="AB114" s="30">
        <f>VLOOKUP($B114,'[1]Tillförd energi'!$B$2:$AS$506,MATCH(AB$3,'[1]Tillförd energi'!$B$1:$AQ$1,0),FALSE)</f>
        <v>0</v>
      </c>
      <c r="AC114" s="30">
        <f>VLOOKUP($B114,'[1]Tillförd energi'!$B$2:$AS$506,MATCH(AC$3,'[1]Tillförd energi'!$B$1:$AQ$1,0),FALSE)</f>
        <v>18.202000000000002</v>
      </c>
      <c r="AD114" s="30">
        <f>VLOOKUP($B114,'[1]Tillförd energi'!$B$2:$AS$506,MATCH(AD$3,'[1]Tillförd energi'!$B$1:$AQ$1,0),FALSE)</f>
        <v>0</v>
      </c>
      <c r="AF114" s="30">
        <f>VLOOKUP($B114,'[1]Tillförd energi'!$B$2:$AS$506,MATCH(AF$3,'[1]Tillförd energi'!$B$1:$AQ$1,0),FALSE)</f>
        <v>0.05</v>
      </c>
      <c r="AH114" s="30">
        <f>IFERROR(VLOOKUP(B114,[1]Miljö!$B$1:$S$476,9,FALSE)/1,0)</f>
        <v>0</v>
      </c>
      <c r="AJ114" s="35">
        <f>IFERROR(VLOOKUP($B114,[1]Miljö!$B$1:$S$500,MATCH("hjälpel exklusive kraftvärme (GWh)",[1]Miljö!$B$1:$V$1,0),FALSE)/1,"")</f>
        <v>0.05</v>
      </c>
      <c r="AK114" s="35">
        <f t="shared" si="4"/>
        <v>0.05</v>
      </c>
      <c r="AL114" s="35">
        <f>VLOOKUP($B114,'[1]Slutlig allokering'!$B$2:$AL$462,MATCH("Hjälpel kraftvärme",'[1]Slutlig allokering'!$B$2:$AL$2,0),FALSE)</f>
        <v>0</v>
      </c>
      <c r="AN114" s="30">
        <f t="shared" si="5"/>
        <v>18.254000000000001</v>
      </c>
      <c r="AO114" s="30">
        <f t="shared" si="6"/>
        <v>18.254000000000001</v>
      </c>
      <c r="AP114" s="30">
        <f>IF(ISERROR(1/VLOOKUP($B114,[1]Leveranser!$B$1:$S$500,MATCH("såld värme (gwh)",[1]Leveranser!$B$1:$S$1,0),FALSE)),"",VLOOKUP($B114,[1]Leveranser!$B$1:$S$500,MATCH("såld värme (gwh)",[1]Leveranser!$B$1:$S$1,0),FALSE))</f>
        <v>15.721</v>
      </c>
      <c r="AQ114" s="30">
        <f>VLOOKUP($B114,[1]Leveranser!$B$1:$Y$500,MATCH("Totalt såld fjärrvärme till andra fjärrvärmeföretag",[1]Leveranser!$B$1:$AA$1,0),FALSE)</f>
        <v>0</v>
      </c>
      <c r="AR114" s="30">
        <f>IF(ISERROR(1/VLOOKUP($B114,[1]Miljö!$B$1:$S$500,MATCH("Såld mängd produktionsspecifik fjärrvärme (GWh)",[1]Miljö!$B$1:$R$1,0),FALSE)),0,VLOOKUP($B114,[1]Miljö!$B$1:$S$500,MATCH("Såld mängd produktionsspecifik fjärrvärme (GWh)",[1]Miljö!$B$1:$R$1,0),FALSE))</f>
        <v>0</v>
      </c>
      <c r="AS114" s="36">
        <f t="shared" si="7"/>
        <v>0.86123589350279384</v>
      </c>
      <c r="AU114" s="30" t="str">
        <f>VLOOKUP($B114,'[1]Miljövärden urval för publ'!$B$2:$I$486,7,FALSE)</f>
        <v>Ja</v>
      </c>
    </row>
    <row r="115" spans="1:47" ht="15">
      <c r="A115" t="s">
        <v>280</v>
      </c>
      <c r="B115" t="s">
        <v>281</v>
      </c>
      <c r="C115" s="30">
        <f>VLOOKUP($B115,'[1]Tillförd energi'!$B$2:$AS$506,MATCH(C$3,'[1]Tillförd energi'!$B$1:$AQ$1,0),FALSE)</f>
        <v>0</v>
      </c>
      <c r="D115" s="30">
        <f>VLOOKUP($B115,'[1]Tillförd energi'!$B$2:$AS$506,MATCH(D$3,'[1]Tillförd energi'!$B$1:$AQ$1,0),FALSE)</f>
        <v>3.4452400000000001</v>
      </c>
      <c r="E115" s="30">
        <f>VLOOKUP($B115,'[1]Tillförd energi'!$B$2:$AS$506,MATCH(E$3,'[1]Tillförd energi'!$B$1:$AQ$1,0),FALSE)</f>
        <v>0</v>
      </c>
      <c r="F115" s="30">
        <f>VLOOKUP($B115,'[1]Tillförd energi'!$B$2:$AS$506,MATCH(F$3,'[1]Tillförd energi'!$B$1:$AQ$1,0),FALSE)</f>
        <v>0</v>
      </c>
      <c r="G115" s="30">
        <f>VLOOKUP($B115,'[1]Tillförd energi'!$B$2:$AS$506,MATCH(G$3,'[1]Tillförd energi'!$B$1:$AQ$1,0),FALSE)</f>
        <v>27.742000000000001</v>
      </c>
      <c r="H115" s="30">
        <f>VLOOKUP($B115,'[1]Tillförd energi'!$B$2:$AS$506,MATCH(H$3,'[1]Tillförd energi'!$B$1:$AQ$1,0),FALSE)</f>
        <v>0</v>
      </c>
      <c r="I115" s="30">
        <f>VLOOKUP($B115,'[1]Tillförd energi'!$B$2:$AS$506,MATCH(I$3,'[1]Tillförd energi'!$B$1:$AQ$1,0),FALSE)</f>
        <v>387.65800000000002</v>
      </c>
      <c r="J115" s="30">
        <f>VLOOKUP($B115,'[1]Tillförd energi'!$B$2:$AS$506,MATCH(J$3,'[1]Tillförd energi'!$B$1:$AQ$1,0),FALSE)</f>
        <v>0</v>
      </c>
      <c r="K115" s="30">
        <f>VLOOKUP($B115,'[1]Tillförd energi'!$B$2:$AS$506,MATCH(K$3,'[1]Tillförd energi'!$B$1:$AQ$1,0),FALSE)</f>
        <v>0</v>
      </c>
      <c r="L115" s="30">
        <f>VLOOKUP($B115,'[1]Tillförd energi'!$B$2:$AS$506,MATCH(L$3,'[1]Tillförd energi'!$B$1:$AQ$1,0),FALSE)</f>
        <v>0</v>
      </c>
      <c r="M115" s="30">
        <f>VLOOKUP($B115,'[1]Tillförd energi'!$B$2:$AS$506,MATCH(M$3,'[1]Tillförd energi'!$B$1:$AQ$1,0),FALSE)</f>
        <v>170.13200000000001</v>
      </c>
      <c r="N115" s="30">
        <f>VLOOKUP($B115,'[1]Tillförd energi'!$B$2:$AS$506,MATCH(N$3,'[1]Tillförd energi'!$B$1:$AQ$1,0),FALSE)</f>
        <v>0</v>
      </c>
      <c r="O115" s="30">
        <f>VLOOKUP($B115,'[1]Tillförd energi'!$B$2:$AS$506,MATCH(O$3,'[1]Tillförd energi'!$B$1:$AQ$1,0),FALSE)</f>
        <v>0</v>
      </c>
      <c r="P115" s="30">
        <f>VLOOKUP($B115,'[1]Tillförd energi'!$B$2:$AS$506,MATCH(P$3,'[1]Tillförd energi'!$B$1:$AQ$1,0),FALSE)</f>
        <v>0</v>
      </c>
      <c r="Q115" s="30">
        <f>VLOOKUP($B115,'[1]Tillförd energi'!$B$2:$AS$506,MATCH(Q$3,'[1]Tillförd energi'!$B$1:$AQ$1,0),FALSE)</f>
        <v>0</v>
      </c>
      <c r="R115" s="30">
        <f>VLOOKUP($B115,'[1]Tillförd energi'!$B$2:$AS$506,MATCH(R$3,'[1]Tillförd energi'!$B$1:$AQ$1,0),FALSE)</f>
        <v>0</v>
      </c>
      <c r="S115" s="30">
        <f>VLOOKUP($B115,'[1]Tillförd energi'!$B$2:$AS$506,MATCH(S$3,'[1]Tillförd energi'!$B$1:$AQ$1,0),FALSE)</f>
        <v>0</v>
      </c>
      <c r="T115" s="30">
        <f>VLOOKUP($B115,'[1]Tillförd energi'!$B$2:$AS$506,MATCH(T$3,'[1]Tillförd energi'!$B$1:$AQ$1,0),FALSE)</f>
        <v>0</v>
      </c>
      <c r="U115" s="30">
        <f>VLOOKUP($B115,'[1]Tillförd energi'!$B$2:$AS$506,MATCH(U$3,'[1]Tillförd energi'!$B$1:$AQ$1,0),FALSE)</f>
        <v>0</v>
      </c>
      <c r="V115" s="30">
        <f>VLOOKUP($B115,'[1]Tillförd energi'!$B$2:$AS$506,MATCH(V$3,'[1]Tillförd energi'!$B$1:$AQ$1,0),FALSE)</f>
        <v>1.294</v>
      </c>
      <c r="W115" s="30">
        <f>VLOOKUP($B115,'[1]Tillförd energi'!$B$2:$AS$506,MATCH(W$3,'[1]Tillförd energi'!$B$1:$AQ$1,0),FALSE)</f>
        <v>0</v>
      </c>
      <c r="X115" s="30">
        <f>VLOOKUP($B115,'[1]Tillförd energi'!$B$2:$AS$506,MATCH(X$3,'[1]Tillförd energi'!$B$1:$AQ$1,0),FALSE)</f>
        <v>0</v>
      </c>
      <c r="Y115" s="30">
        <f>VLOOKUP($B115,'[1]Tillförd energi'!$B$2:$AS$506,MATCH(Y$3,'[1]Tillförd energi'!$B$1:$AQ$1,0),FALSE)</f>
        <v>1.6850000000000001</v>
      </c>
      <c r="Z115" s="30">
        <f>VLOOKUP($B115,'[1]Tillförd energi'!$B$2:$AS$506,MATCH(Z$3,'[1]Tillförd energi'!$B$1:$AQ$1,0),FALSE)</f>
        <v>0</v>
      </c>
      <c r="AA115" s="30">
        <f>VLOOKUP($B115,'[1]Tillförd energi'!$B$2:$AS$506,MATCH(AA$3,'[1]Tillförd energi'!$B$1:$AQ$1,0),FALSE)</f>
        <v>0</v>
      </c>
      <c r="AB115" s="30">
        <f>VLOOKUP($B115,'[1]Tillförd energi'!$B$2:$AS$506,MATCH(AB$3,'[1]Tillförd energi'!$B$1:$AQ$1,0),FALSE)</f>
        <v>117.714</v>
      </c>
      <c r="AC115" s="30">
        <f>VLOOKUP($B115,'[1]Tillförd energi'!$B$2:$AS$506,MATCH(AC$3,'[1]Tillförd energi'!$B$1:$AQ$1,0),FALSE)</f>
        <v>7.7779999999999996</v>
      </c>
      <c r="AD115" s="30">
        <f>VLOOKUP($B115,'[1]Tillförd energi'!$B$2:$AS$506,MATCH(AD$3,'[1]Tillförd energi'!$B$1:$AQ$1,0),FALSE)</f>
        <v>0</v>
      </c>
      <c r="AF115" s="30">
        <f>VLOOKUP($B115,'[1]Tillförd energi'!$B$2:$AS$506,MATCH(AF$3,'[1]Tillförd energi'!$B$1:$AQ$1,0),FALSE)</f>
        <v>22.0885</v>
      </c>
      <c r="AH115" s="30">
        <f>IFERROR(VLOOKUP(B115,[1]Miljö!$B$1:$S$476,9,FALSE)/1,0)</f>
        <v>0</v>
      </c>
      <c r="AJ115" s="35">
        <f>IFERROR(VLOOKUP($B115,[1]Miljö!$B$1:$S$500,MATCH("hjälpel exklusive kraftvärme (GWh)",[1]Miljö!$B$1:$V$1,0),FALSE)/1,"")</f>
        <v>9.9</v>
      </c>
      <c r="AK115" s="35">
        <f t="shared" si="4"/>
        <v>9.9</v>
      </c>
      <c r="AL115" s="35">
        <f>VLOOKUP($B115,'[1]Slutlig allokering'!$B$2:$AL$462,MATCH("Hjälpel kraftvärme",'[1]Slutlig allokering'!$B$2:$AL$2,0),FALSE)</f>
        <v>12.188499999999999</v>
      </c>
      <c r="AN115" s="30">
        <f t="shared" si="5"/>
        <v>739.5367399999999</v>
      </c>
      <c r="AO115" s="30">
        <f t="shared" si="6"/>
        <v>739.5367399999999</v>
      </c>
      <c r="AP115" s="30">
        <f>IF(ISERROR(1/VLOOKUP($B115,[1]Leveranser!$B$1:$S$500,MATCH("såld värme (gwh)",[1]Leveranser!$B$1:$S$1,0),FALSE)),"",VLOOKUP($B115,[1]Leveranser!$B$1:$S$500,MATCH("såld värme (gwh)",[1]Leveranser!$B$1:$S$1,0),FALSE))</f>
        <v>575</v>
      </c>
      <c r="AQ115" s="30">
        <f>VLOOKUP($B115,[1]Leveranser!$B$1:$Y$500,MATCH("Totalt såld fjärrvärme till andra fjärrvärmeföretag",[1]Leveranser!$B$1:$AA$1,0),FALSE)</f>
        <v>0</v>
      </c>
      <c r="AR115" s="30">
        <f>IF(ISERROR(1/VLOOKUP($B115,[1]Miljö!$B$1:$S$500,MATCH("Såld mängd produktionsspecifik fjärrvärme (GWh)",[1]Miljö!$B$1:$R$1,0),FALSE)),0,VLOOKUP($B115,[1]Miljö!$B$1:$S$500,MATCH("Såld mängd produktionsspecifik fjärrvärme (GWh)",[1]Miljö!$B$1:$R$1,0),FALSE))</f>
        <v>0</v>
      </c>
      <c r="AS115" s="36">
        <f t="shared" si="7"/>
        <v>0.77751377166197322</v>
      </c>
      <c r="AU115" s="30" t="str">
        <f>VLOOKUP($B115,'[1]Miljövärden urval för publ'!$B$2:$I$486,7,FALSE)</f>
        <v>Ja</v>
      </c>
    </row>
    <row r="116" spans="1:47" ht="15">
      <c r="A116" t="s">
        <v>429</v>
      </c>
      <c r="B116" t="s">
        <v>430</v>
      </c>
      <c r="C116" s="30">
        <f>VLOOKUP($B116,'[1]Tillförd energi'!$B$2:$AS$506,MATCH(C$3,'[1]Tillförd energi'!$B$1:$AQ$1,0),FALSE)</f>
        <v>0</v>
      </c>
      <c r="D116" s="30">
        <f>VLOOKUP($B116,'[1]Tillförd energi'!$B$2:$AS$506,MATCH(D$3,'[1]Tillförd energi'!$B$1:$AQ$1,0),FALSE)</f>
        <v>0.37709999999999999</v>
      </c>
      <c r="E116" s="30">
        <f>VLOOKUP($B116,'[1]Tillförd energi'!$B$2:$AS$506,MATCH(E$3,'[1]Tillförd energi'!$B$1:$AQ$1,0),FALSE)</f>
        <v>0</v>
      </c>
      <c r="F116" s="30">
        <f>VLOOKUP($B116,'[1]Tillförd energi'!$B$2:$AS$506,MATCH(F$3,'[1]Tillförd energi'!$B$1:$AQ$1,0),FALSE)</f>
        <v>0</v>
      </c>
      <c r="G116" s="30">
        <f>VLOOKUP($B116,'[1]Tillförd energi'!$B$2:$AS$506,MATCH(G$3,'[1]Tillförd energi'!$B$1:$AQ$1,0),FALSE)</f>
        <v>0</v>
      </c>
      <c r="H116" s="30">
        <f>VLOOKUP($B116,'[1]Tillförd energi'!$B$2:$AS$506,MATCH(H$3,'[1]Tillförd energi'!$B$1:$AQ$1,0),FALSE)</f>
        <v>0</v>
      </c>
      <c r="I116" s="30">
        <f>VLOOKUP($B116,'[1]Tillförd energi'!$B$2:$AS$506,MATCH(I$3,'[1]Tillförd energi'!$B$1:$AQ$1,0),FALSE)</f>
        <v>0</v>
      </c>
      <c r="J116" s="30">
        <f>VLOOKUP($B116,'[1]Tillförd energi'!$B$2:$AS$506,MATCH(J$3,'[1]Tillförd energi'!$B$1:$AQ$1,0),FALSE)</f>
        <v>0</v>
      </c>
      <c r="K116" s="30">
        <f>VLOOKUP($B116,'[1]Tillförd energi'!$B$2:$AS$506,MATCH(K$3,'[1]Tillförd energi'!$B$1:$AQ$1,0),FALSE)</f>
        <v>0</v>
      </c>
      <c r="L116" s="30">
        <f>VLOOKUP($B116,'[1]Tillförd energi'!$B$2:$AS$506,MATCH(L$3,'[1]Tillförd energi'!$B$1:$AQ$1,0),FALSE)</f>
        <v>0</v>
      </c>
      <c r="M116" s="30">
        <f>VLOOKUP($B116,'[1]Tillförd energi'!$B$2:$AS$506,MATCH(M$3,'[1]Tillförd energi'!$B$1:$AQ$1,0),FALSE)</f>
        <v>0</v>
      </c>
      <c r="N116" s="30">
        <f>VLOOKUP($B116,'[1]Tillförd energi'!$B$2:$AS$506,MATCH(N$3,'[1]Tillförd energi'!$B$1:$AQ$1,0),FALSE)</f>
        <v>0.97599999999999998</v>
      </c>
      <c r="O116" s="30">
        <f>VLOOKUP($B116,'[1]Tillförd energi'!$B$2:$AS$506,MATCH(O$3,'[1]Tillförd energi'!$B$1:$AQ$1,0),FALSE)</f>
        <v>6.899</v>
      </c>
      <c r="P116" s="30">
        <f>VLOOKUP($B116,'[1]Tillförd energi'!$B$2:$AS$506,MATCH(P$3,'[1]Tillförd energi'!$B$1:$AQ$1,0),FALSE)</f>
        <v>0</v>
      </c>
      <c r="Q116" s="30">
        <f>VLOOKUP($B116,'[1]Tillförd energi'!$B$2:$AS$506,MATCH(Q$3,'[1]Tillförd energi'!$B$1:$AQ$1,0),FALSE)</f>
        <v>4.3760000000000003</v>
      </c>
      <c r="R116" s="30">
        <f>VLOOKUP($B116,'[1]Tillförd energi'!$B$2:$AS$506,MATCH(R$3,'[1]Tillförd energi'!$B$1:$AQ$1,0),FALSE)</f>
        <v>0</v>
      </c>
      <c r="S116" s="30">
        <f>VLOOKUP($B116,'[1]Tillförd energi'!$B$2:$AS$506,MATCH(S$3,'[1]Tillförd energi'!$B$1:$AQ$1,0),FALSE)</f>
        <v>0</v>
      </c>
      <c r="T116" s="30">
        <f>VLOOKUP($B116,'[1]Tillförd energi'!$B$2:$AS$506,MATCH(T$3,'[1]Tillförd energi'!$B$1:$AQ$1,0),FALSE)</f>
        <v>0</v>
      </c>
      <c r="U116" s="30">
        <f>VLOOKUP($B116,'[1]Tillförd energi'!$B$2:$AS$506,MATCH(U$3,'[1]Tillförd energi'!$B$1:$AQ$1,0),FALSE)</f>
        <v>0</v>
      </c>
      <c r="V116" s="30">
        <f>VLOOKUP($B116,'[1]Tillförd energi'!$B$2:$AS$506,MATCH(V$3,'[1]Tillförd energi'!$B$1:$AQ$1,0),FALSE)</f>
        <v>0</v>
      </c>
      <c r="W116" s="30">
        <f>VLOOKUP($B116,'[1]Tillförd energi'!$B$2:$AS$506,MATCH(W$3,'[1]Tillförd energi'!$B$1:$AQ$1,0),FALSE)</f>
        <v>0</v>
      </c>
      <c r="X116" s="30">
        <f>VLOOKUP($B116,'[1]Tillförd energi'!$B$2:$AS$506,MATCH(X$3,'[1]Tillförd energi'!$B$1:$AQ$1,0),FALSE)</f>
        <v>0</v>
      </c>
      <c r="Y116" s="30">
        <f>VLOOKUP($B116,'[1]Tillförd energi'!$B$2:$AS$506,MATCH(Y$3,'[1]Tillförd energi'!$B$1:$AQ$1,0),FALSE)</f>
        <v>0.17</v>
      </c>
      <c r="Z116" s="30">
        <f>VLOOKUP($B116,'[1]Tillförd energi'!$B$2:$AS$506,MATCH(Z$3,'[1]Tillförd energi'!$B$1:$AQ$1,0),FALSE)</f>
        <v>0.153</v>
      </c>
      <c r="AA116" s="30">
        <f>VLOOKUP($B116,'[1]Tillförd energi'!$B$2:$AS$506,MATCH(AA$3,'[1]Tillförd energi'!$B$1:$AQ$1,0),FALSE)</f>
        <v>0.13300000000000001</v>
      </c>
      <c r="AB116" s="30">
        <f>VLOOKUP($B116,'[1]Tillförd energi'!$B$2:$AS$506,MATCH(AB$3,'[1]Tillförd energi'!$B$1:$AQ$1,0),FALSE)</f>
        <v>0</v>
      </c>
      <c r="AC116" s="30">
        <f>VLOOKUP($B116,'[1]Tillförd energi'!$B$2:$AS$506,MATCH(AC$3,'[1]Tillförd energi'!$B$1:$AQ$1,0),FALSE)</f>
        <v>0</v>
      </c>
      <c r="AD116" s="30">
        <f>VLOOKUP($B116,'[1]Tillförd energi'!$B$2:$AS$506,MATCH(AD$3,'[1]Tillförd energi'!$B$1:$AQ$1,0),FALSE)</f>
        <v>0</v>
      </c>
      <c r="AF116" s="30">
        <f>VLOOKUP($B116,'[1]Tillförd energi'!$B$2:$AS$506,MATCH(AF$3,'[1]Tillförd energi'!$B$1:$AQ$1,0),FALSE)</f>
        <v>0.42</v>
      </c>
      <c r="AH116" s="30">
        <f>IFERROR(VLOOKUP(B116,[1]Miljö!$B$1:$S$476,9,FALSE)/1,0)</f>
        <v>0</v>
      </c>
      <c r="AJ116" s="35">
        <f>IFERROR(VLOOKUP($B116,[1]Miljö!$B$1:$S$500,MATCH("hjälpel exklusive kraftvärme (GWh)",[1]Miljö!$B$1:$V$1,0),FALSE)/1,"")</f>
        <v>0.42</v>
      </c>
      <c r="AK116" s="35">
        <f t="shared" si="4"/>
        <v>0.42</v>
      </c>
      <c r="AL116" s="35">
        <f>VLOOKUP($B116,'[1]Slutlig allokering'!$B$2:$AL$462,MATCH("Hjälpel kraftvärme",'[1]Slutlig allokering'!$B$2:$AL$2,0),FALSE)</f>
        <v>0</v>
      </c>
      <c r="AN116" s="30">
        <f t="shared" si="5"/>
        <v>13.504099999999999</v>
      </c>
      <c r="AO116" s="30">
        <f t="shared" si="6"/>
        <v>13.504099999999999</v>
      </c>
      <c r="AP116" s="30">
        <f>IF(ISERROR(1/VLOOKUP($B116,[1]Leveranser!$B$1:$S$500,MATCH("såld värme (gwh)",[1]Leveranser!$B$1:$S$1,0),FALSE)),"",VLOOKUP($B116,[1]Leveranser!$B$1:$S$500,MATCH("såld värme (gwh)",[1]Leveranser!$B$1:$S$1,0),FALSE))</f>
        <v>10.583</v>
      </c>
      <c r="AQ116" s="30">
        <f>VLOOKUP($B116,[1]Leveranser!$B$1:$Y$500,MATCH("Totalt såld fjärrvärme till andra fjärrvärmeföretag",[1]Leveranser!$B$1:$AA$1,0),FALSE)</f>
        <v>0</v>
      </c>
      <c r="AR116" s="30">
        <f>IF(ISERROR(1/VLOOKUP($B116,[1]Miljö!$B$1:$S$500,MATCH("Såld mängd produktionsspecifik fjärrvärme (GWh)",[1]Miljö!$B$1:$R$1,0),FALSE)),0,VLOOKUP($B116,[1]Miljö!$B$1:$S$500,MATCH("Såld mängd produktionsspecifik fjärrvärme (GWh)",[1]Miljö!$B$1:$R$1,0),FALSE))</f>
        <v>0</v>
      </c>
      <c r="AS116" s="36">
        <f t="shared" si="7"/>
        <v>0.78368791700298435</v>
      </c>
      <c r="AU116" s="30" t="str">
        <f>VLOOKUP($B116,'[1]Miljövärden urval för publ'!$B$2:$I$486,7,FALSE)</f>
        <v>Ja</v>
      </c>
    </row>
    <row r="117" spans="1:47" ht="15">
      <c r="A117" t="s">
        <v>666</v>
      </c>
      <c r="B117" t="s">
        <v>669</v>
      </c>
      <c r="C117" s="30">
        <f>VLOOKUP($B117,'[1]Tillförd energi'!$B$2:$AS$506,MATCH(C$3,'[1]Tillförd energi'!$B$1:$AQ$1,0),FALSE)</f>
        <v>0</v>
      </c>
      <c r="D117" s="30">
        <f>VLOOKUP($B117,'[1]Tillförd energi'!$B$2:$AS$506,MATCH(D$3,'[1]Tillförd energi'!$B$1:$AQ$1,0),FALSE)</f>
        <v>0.18518999999999999</v>
      </c>
      <c r="E117" s="30">
        <f>VLOOKUP($B117,'[1]Tillförd energi'!$B$2:$AS$506,MATCH(E$3,'[1]Tillförd energi'!$B$1:$AQ$1,0),FALSE)</f>
        <v>0</v>
      </c>
      <c r="F117" s="30">
        <f>VLOOKUP($B117,'[1]Tillförd energi'!$B$2:$AS$506,MATCH(F$3,'[1]Tillförd energi'!$B$1:$AQ$1,0),FALSE)</f>
        <v>0</v>
      </c>
      <c r="G117" s="30">
        <f>VLOOKUP($B117,'[1]Tillförd energi'!$B$2:$AS$506,MATCH(G$3,'[1]Tillförd energi'!$B$1:$AQ$1,0),FALSE)</f>
        <v>0</v>
      </c>
      <c r="H117" s="30">
        <f>VLOOKUP($B117,'[1]Tillförd energi'!$B$2:$AS$506,MATCH(H$3,'[1]Tillförd energi'!$B$1:$AQ$1,0),FALSE)</f>
        <v>0</v>
      </c>
      <c r="I117" s="30">
        <f>VLOOKUP($B117,'[1]Tillförd energi'!$B$2:$AS$506,MATCH(I$3,'[1]Tillförd energi'!$B$1:$AQ$1,0),FALSE)</f>
        <v>0</v>
      </c>
      <c r="J117" s="30">
        <f>VLOOKUP($B117,'[1]Tillförd energi'!$B$2:$AS$506,MATCH(J$3,'[1]Tillförd energi'!$B$1:$AQ$1,0),FALSE)</f>
        <v>0</v>
      </c>
      <c r="K117" s="30">
        <f>VLOOKUP($B117,'[1]Tillförd energi'!$B$2:$AS$506,MATCH(K$3,'[1]Tillförd energi'!$B$1:$AQ$1,0),FALSE)</f>
        <v>0</v>
      </c>
      <c r="L117" s="30">
        <f>VLOOKUP($B117,'[1]Tillförd energi'!$B$2:$AS$506,MATCH(L$3,'[1]Tillförd energi'!$B$1:$AQ$1,0),FALSE)</f>
        <v>0</v>
      </c>
      <c r="M117" s="30">
        <f>VLOOKUP($B117,'[1]Tillförd energi'!$B$2:$AS$506,MATCH(M$3,'[1]Tillförd energi'!$B$1:$AQ$1,0),FALSE)</f>
        <v>0</v>
      </c>
      <c r="N117" s="30">
        <f>VLOOKUP($B117,'[1]Tillförd energi'!$B$2:$AS$506,MATCH(N$3,'[1]Tillförd energi'!$B$1:$AQ$1,0),FALSE)</f>
        <v>0</v>
      </c>
      <c r="O117" s="30">
        <f>VLOOKUP($B117,'[1]Tillförd energi'!$B$2:$AS$506,MATCH(O$3,'[1]Tillförd energi'!$B$1:$AQ$1,0),FALSE)</f>
        <v>0</v>
      </c>
      <c r="P117" s="30">
        <f>VLOOKUP($B117,'[1]Tillförd energi'!$B$2:$AS$506,MATCH(P$3,'[1]Tillförd energi'!$B$1:$AQ$1,0),FALSE)</f>
        <v>0</v>
      </c>
      <c r="Q117" s="30">
        <f>VLOOKUP($B117,'[1]Tillförd energi'!$B$2:$AS$506,MATCH(Q$3,'[1]Tillförd energi'!$B$1:$AQ$1,0),FALSE)</f>
        <v>1.35378</v>
      </c>
      <c r="R117" s="30">
        <f>VLOOKUP($B117,'[1]Tillförd energi'!$B$2:$AS$506,MATCH(R$3,'[1]Tillförd energi'!$B$1:$AQ$1,0),FALSE)</f>
        <v>0</v>
      </c>
      <c r="S117" s="30">
        <f>VLOOKUP($B117,'[1]Tillförd energi'!$B$2:$AS$506,MATCH(S$3,'[1]Tillförd energi'!$B$1:$AQ$1,0),FALSE)</f>
        <v>0</v>
      </c>
      <c r="T117" s="30">
        <f>VLOOKUP($B117,'[1]Tillförd energi'!$B$2:$AS$506,MATCH(T$3,'[1]Tillförd energi'!$B$1:$AQ$1,0),FALSE)</f>
        <v>0</v>
      </c>
      <c r="U117" s="30">
        <f>VLOOKUP($B117,'[1]Tillförd energi'!$B$2:$AS$506,MATCH(U$3,'[1]Tillförd energi'!$B$1:$AQ$1,0),FALSE)</f>
        <v>0</v>
      </c>
      <c r="V117" s="30">
        <f>VLOOKUP($B117,'[1]Tillförd energi'!$B$2:$AS$506,MATCH(V$3,'[1]Tillförd energi'!$B$1:$AQ$1,0),FALSE)</f>
        <v>0</v>
      </c>
      <c r="W117" s="30">
        <f>VLOOKUP($B117,'[1]Tillförd energi'!$B$2:$AS$506,MATCH(W$3,'[1]Tillförd energi'!$B$1:$AQ$1,0),FALSE)</f>
        <v>0</v>
      </c>
      <c r="X117" s="30">
        <f>VLOOKUP($B117,'[1]Tillförd energi'!$B$2:$AS$506,MATCH(X$3,'[1]Tillförd energi'!$B$1:$AQ$1,0),FALSE)</f>
        <v>0</v>
      </c>
      <c r="Y117" s="30">
        <f>VLOOKUP($B117,'[1]Tillförd energi'!$B$2:$AS$506,MATCH(Y$3,'[1]Tillförd energi'!$B$1:$AQ$1,0),FALSE)</f>
        <v>0</v>
      </c>
      <c r="Z117" s="30">
        <f>VLOOKUP($B117,'[1]Tillförd energi'!$B$2:$AS$506,MATCH(Z$3,'[1]Tillförd energi'!$B$1:$AQ$1,0),FALSE)</f>
        <v>0</v>
      </c>
      <c r="AA117" s="30">
        <f>VLOOKUP($B117,'[1]Tillförd energi'!$B$2:$AS$506,MATCH(AA$3,'[1]Tillförd energi'!$B$1:$AQ$1,0),FALSE)</f>
        <v>0</v>
      </c>
      <c r="AB117" s="30">
        <f>VLOOKUP($B117,'[1]Tillförd energi'!$B$2:$AS$506,MATCH(AB$3,'[1]Tillförd energi'!$B$1:$AQ$1,0),FALSE)</f>
        <v>0</v>
      </c>
      <c r="AC117" s="30">
        <f>VLOOKUP($B117,'[1]Tillförd energi'!$B$2:$AS$506,MATCH(AC$3,'[1]Tillförd energi'!$B$1:$AQ$1,0),FALSE)</f>
        <v>0</v>
      </c>
      <c r="AD117" s="30">
        <f>VLOOKUP($B117,'[1]Tillförd energi'!$B$2:$AS$506,MATCH(AD$3,'[1]Tillförd energi'!$B$1:$AQ$1,0),FALSE)</f>
        <v>0</v>
      </c>
      <c r="AF117" s="30">
        <f>VLOOKUP($B117,'[1]Tillförd energi'!$B$2:$AS$506,MATCH(AF$3,'[1]Tillförd energi'!$B$1:$AQ$1,0),FALSE)</f>
        <v>3.7470000000000003E-2</v>
      </c>
      <c r="AH117" s="30">
        <f>IFERROR(VLOOKUP(B117,[1]Miljö!$B$1:$S$476,9,FALSE)/1,0)</f>
        <v>0</v>
      </c>
      <c r="AJ117" s="35" t="str">
        <f>IFERROR(VLOOKUP($B117,[1]Miljö!$B$1:$S$500,MATCH("hjälpel exklusive kraftvärme (GWh)",[1]Miljö!$B$1:$V$1,0),FALSE)/1,"")</f>
        <v/>
      </c>
      <c r="AK117" s="35">
        <f t="shared" si="4"/>
        <v>3.7470000000000003E-2</v>
      </c>
      <c r="AL117" s="35">
        <f>VLOOKUP($B117,'[1]Slutlig allokering'!$B$2:$AL$462,MATCH("Hjälpel kraftvärme",'[1]Slutlig allokering'!$B$2:$AL$2,0),FALSE)</f>
        <v>0</v>
      </c>
      <c r="AN117" s="30">
        <f t="shared" si="5"/>
        <v>1.5764399999999998</v>
      </c>
      <c r="AO117" s="30">
        <f t="shared" si="6"/>
        <v>1.5764399999999998</v>
      </c>
      <c r="AP117" s="30">
        <f>IF(ISERROR(1/VLOOKUP($B117,[1]Leveranser!$B$1:$S$500,MATCH("såld värme (gwh)",[1]Leveranser!$B$1:$S$1,0),FALSE)),"",VLOOKUP($B117,[1]Leveranser!$B$1:$S$500,MATCH("såld värme (gwh)",[1]Leveranser!$B$1:$S$1,0),FALSE))</f>
        <v>1.2490000000000001</v>
      </c>
      <c r="AQ117" s="30">
        <f>VLOOKUP($B117,[1]Leveranser!$B$1:$Y$500,MATCH("Totalt såld fjärrvärme till andra fjärrvärmeföretag",[1]Leveranser!$B$1:$AA$1,0),FALSE)</f>
        <v>0</v>
      </c>
      <c r="AR117" s="30">
        <f>IF(ISERROR(1/VLOOKUP($B117,[1]Miljö!$B$1:$S$500,MATCH("Såld mängd produktionsspecifik fjärrvärme (GWh)",[1]Miljö!$B$1:$R$1,0),FALSE)),0,VLOOKUP($B117,[1]Miljö!$B$1:$S$500,MATCH("Såld mängd produktionsspecifik fjärrvärme (GWh)",[1]Miljö!$B$1:$R$1,0),FALSE))</f>
        <v>0</v>
      </c>
      <c r="AS117" s="36">
        <f t="shared" si="7"/>
        <v>0.79229149222298356</v>
      </c>
      <c r="AU117" s="30" t="str">
        <f>VLOOKUP($B117,'[1]Miljövärden urval för publ'!$B$2:$I$486,7,FALSE)</f>
        <v>Ja</v>
      </c>
    </row>
    <row r="118" spans="1:47" ht="15">
      <c r="A118" t="s">
        <v>580</v>
      </c>
      <c r="B118" t="s">
        <v>584</v>
      </c>
      <c r="C118" s="30">
        <f>VLOOKUP($B118,'[1]Tillförd energi'!$B$2:$AS$506,MATCH(C$3,'[1]Tillförd energi'!$B$1:$AQ$1,0),FALSE)</f>
        <v>0</v>
      </c>
      <c r="D118" s="30">
        <f>VLOOKUP($B118,'[1]Tillförd energi'!$B$2:$AS$506,MATCH(D$3,'[1]Tillförd energi'!$B$1:$AQ$1,0),FALSE)</f>
        <v>2.2727300000000001</v>
      </c>
      <c r="E118" s="30">
        <f>VLOOKUP($B118,'[1]Tillförd energi'!$B$2:$AS$506,MATCH(E$3,'[1]Tillförd energi'!$B$1:$AQ$1,0),FALSE)</f>
        <v>0</v>
      </c>
      <c r="F118" s="30">
        <f>VLOOKUP($B118,'[1]Tillförd energi'!$B$2:$AS$506,MATCH(F$3,'[1]Tillförd energi'!$B$1:$AQ$1,0),FALSE)</f>
        <v>0</v>
      </c>
      <c r="G118" s="30">
        <f>VLOOKUP($B118,'[1]Tillförd energi'!$B$2:$AS$506,MATCH(G$3,'[1]Tillförd energi'!$B$1:$AQ$1,0),FALSE)</f>
        <v>0</v>
      </c>
      <c r="H118" s="30">
        <f>VLOOKUP($B118,'[1]Tillförd energi'!$B$2:$AS$506,MATCH(H$3,'[1]Tillförd energi'!$B$1:$AQ$1,0),FALSE)</f>
        <v>0</v>
      </c>
      <c r="I118" s="30">
        <f>VLOOKUP($B118,'[1]Tillförd energi'!$B$2:$AS$506,MATCH(I$3,'[1]Tillförd energi'!$B$1:$AQ$1,0),FALSE)</f>
        <v>0</v>
      </c>
      <c r="J118" s="30">
        <f>VLOOKUP($B118,'[1]Tillförd energi'!$B$2:$AS$506,MATCH(J$3,'[1]Tillförd energi'!$B$1:$AQ$1,0),FALSE)</f>
        <v>0</v>
      </c>
      <c r="K118" s="30">
        <f>VLOOKUP($B118,'[1]Tillförd energi'!$B$2:$AS$506,MATCH(K$3,'[1]Tillförd energi'!$B$1:$AQ$1,0),FALSE)</f>
        <v>0</v>
      </c>
      <c r="L118" s="30">
        <f>VLOOKUP($B118,'[1]Tillförd energi'!$B$2:$AS$506,MATCH(L$3,'[1]Tillförd energi'!$B$1:$AQ$1,0),FALSE)</f>
        <v>0</v>
      </c>
      <c r="M118" s="30">
        <f>VLOOKUP($B118,'[1]Tillförd energi'!$B$2:$AS$506,MATCH(M$3,'[1]Tillförd energi'!$B$1:$AQ$1,0),FALSE)</f>
        <v>0</v>
      </c>
      <c r="N118" s="30">
        <f>VLOOKUP($B118,'[1]Tillförd energi'!$B$2:$AS$506,MATCH(N$3,'[1]Tillförd energi'!$B$1:$AQ$1,0),FALSE)</f>
        <v>0</v>
      </c>
      <c r="O118" s="30">
        <f>VLOOKUP($B118,'[1]Tillförd energi'!$B$2:$AS$506,MATCH(O$3,'[1]Tillförd energi'!$B$1:$AQ$1,0),FALSE)</f>
        <v>7.7</v>
      </c>
      <c r="P118" s="30">
        <f>VLOOKUP($B118,'[1]Tillförd energi'!$B$2:$AS$506,MATCH(P$3,'[1]Tillförd energi'!$B$1:$AQ$1,0),FALSE)</f>
        <v>0</v>
      </c>
      <c r="Q118" s="30">
        <f>VLOOKUP($B118,'[1]Tillförd energi'!$B$2:$AS$506,MATCH(Q$3,'[1]Tillförd energi'!$B$1:$AQ$1,0),FALSE)</f>
        <v>3.2</v>
      </c>
      <c r="R118" s="30">
        <f>VLOOKUP($B118,'[1]Tillförd energi'!$B$2:$AS$506,MATCH(R$3,'[1]Tillförd energi'!$B$1:$AQ$1,0),FALSE)</f>
        <v>0</v>
      </c>
      <c r="S118" s="30">
        <f>VLOOKUP($B118,'[1]Tillförd energi'!$B$2:$AS$506,MATCH(S$3,'[1]Tillförd energi'!$B$1:$AQ$1,0),FALSE)</f>
        <v>0</v>
      </c>
      <c r="T118" s="30">
        <f>VLOOKUP($B118,'[1]Tillförd energi'!$B$2:$AS$506,MATCH(T$3,'[1]Tillförd energi'!$B$1:$AQ$1,0),FALSE)</f>
        <v>0</v>
      </c>
      <c r="U118" s="30">
        <f>VLOOKUP($B118,'[1]Tillförd energi'!$B$2:$AS$506,MATCH(U$3,'[1]Tillförd energi'!$B$1:$AQ$1,0),FALSE)</f>
        <v>0</v>
      </c>
      <c r="V118" s="30">
        <f>VLOOKUP($B118,'[1]Tillförd energi'!$B$2:$AS$506,MATCH(V$3,'[1]Tillförd energi'!$B$1:$AQ$1,0),FALSE)</f>
        <v>1.5</v>
      </c>
      <c r="W118" s="30">
        <f>VLOOKUP($B118,'[1]Tillförd energi'!$B$2:$AS$506,MATCH(W$3,'[1]Tillförd energi'!$B$1:$AQ$1,0),FALSE)</f>
        <v>0</v>
      </c>
      <c r="X118" s="30">
        <f>VLOOKUP($B118,'[1]Tillförd energi'!$B$2:$AS$506,MATCH(X$3,'[1]Tillförd energi'!$B$1:$AQ$1,0),FALSE)</f>
        <v>62.209099999999999</v>
      </c>
      <c r="Y118" s="30">
        <f>VLOOKUP($B118,'[1]Tillförd energi'!$B$2:$AS$506,MATCH(Y$3,'[1]Tillförd energi'!$B$1:$AQ$1,0),FALSE)</f>
        <v>0</v>
      </c>
      <c r="Z118" s="30">
        <f>VLOOKUP($B118,'[1]Tillförd energi'!$B$2:$AS$506,MATCH(Z$3,'[1]Tillförd energi'!$B$1:$AQ$1,0),FALSE)</f>
        <v>0</v>
      </c>
      <c r="AA118" s="30">
        <f>VLOOKUP($B118,'[1]Tillförd energi'!$B$2:$AS$506,MATCH(AA$3,'[1]Tillförd energi'!$B$1:$AQ$1,0),FALSE)</f>
        <v>0</v>
      </c>
      <c r="AB118" s="30">
        <f>VLOOKUP($B118,'[1]Tillförd energi'!$B$2:$AS$506,MATCH(AB$3,'[1]Tillförd energi'!$B$1:$AQ$1,0),FALSE)</f>
        <v>0</v>
      </c>
      <c r="AC118" s="30">
        <f>VLOOKUP($B118,'[1]Tillförd energi'!$B$2:$AS$506,MATCH(AC$3,'[1]Tillförd energi'!$B$1:$AQ$1,0),FALSE)</f>
        <v>0</v>
      </c>
      <c r="AD118" s="30">
        <f>VLOOKUP($B118,'[1]Tillförd energi'!$B$2:$AS$506,MATCH(AD$3,'[1]Tillförd energi'!$B$1:$AQ$1,0),FALSE)</f>
        <v>0</v>
      </c>
      <c r="AF118" s="30">
        <f>VLOOKUP($B118,'[1]Tillförd energi'!$B$2:$AS$506,MATCH(AF$3,'[1]Tillförd energi'!$B$1:$AQ$1,0),FALSE)</f>
        <v>0.42</v>
      </c>
      <c r="AH118" s="30">
        <f>IFERROR(VLOOKUP(B118,[1]Miljö!$B$1:$S$476,9,FALSE)/1,0)</f>
        <v>0</v>
      </c>
      <c r="AJ118" s="35">
        <f>IFERROR(VLOOKUP($B118,[1]Miljö!$B$1:$S$500,MATCH("hjälpel exklusive kraftvärme (GWh)",[1]Miljö!$B$1:$V$1,0),FALSE)/1,"")</f>
        <v>0.42</v>
      </c>
      <c r="AK118" s="35">
        <f t="shared" si="4"/>
        <v>0.42</v>
      </c>
      <c r="AL118" s="35">
        <f>VLOOKUP($B118,'[1]Slutlig allokering'!$B$2:$AL$462,MATCH("Hjälpel kraftvärme",'[1]Slutlig allokering'!$B$2:$AL$2,0),FALSE)</f>
        <v>0</v>
      </c>
      <c r="AN118" s="30">
        <f t="shared" si="5"/>
        <v>77.30183000000001</v>
      </c>
      <c r="AO118" s="30">
        <f t="shared" si="6"/>
        <v>77.30183000000001</v>
      </c>
      <c r="AP118" s="30">
        <f>IF(ISERROR(1/VLOOKUP($B118,[1]Leveranser!$B$1:$S$500,MATCH("såld värme (gwh)",[1]Leveranser!$B$1:$S$1,0),FALSE)),"",VLOOKUP($B118,[1]Leveranser!$B$1:$S$500,MATCH("såld värme (gwh)",[1]Leveranser!$B$1:$S$1,0),FALSE))</f>
        <v>55.4</v>
      </c>
      <c r="AQ118" s="30">
        <f>VLOOKUP($B118,[1]Leveranser!$B$1:$Y$500,MATCH("Totalt såld fjärrvärme till andra fjärrvärmeföretag",[1]Leveranser!$B$1:$AA$1,0),FALSE)</f>
        <v>0</v>
      </c>
      <c r="AR118" s="30">
        <f>IF(ISERROR(1/VLOOKUP($B118,[1]Miljö!$B$1:$S$500,MATCH("Såld mängd produktionsspecifik fjärrvärme (GWh)",[1]Miljö!$B$1:$R$1,0),FALSE)),0,VLOOKUP($B118,[1]Miljö!$B$1:$S$500,MATCH("Såld mängd produktionsspecifik fjärrvärme (GWh)",[1]Miljö!$B$1:$R$1,0),FALSE))</f>
        <v>0</v>
      </c>
      <c r="AS118" s="36">
        <f t="shared" si="7"/>
        <v>0.71667126121076297</v>
      </c>
      <c r="AU118" s="30" t="str">
        <f>VLOOKUP($B118,'[1]Miljövärden urval för publ'!$B$2:$I$486,7,FALSE)</f>
        <v>Ja</v>
      </c>
    </row>
    <row r="119" spans="1:47" ht="15">
      <c r="A119" t="s">
        <v>453</v>
      </c>
      <c r="B119" t="s">
        <v>454</v>
      </c>
      <c r="C119" s="30">
        <f>VLOOKUP($B119,'[1]Tillförd energi'!$B$2:$AS$506,MATCH(C$3,'[1]Tillförd energi'!$B$1:$AQ$1,0),FALSE)</f>
        <v>0</v>
      </c>
      <c r="D119" s="30">
        <f>VLOOKUP($B119,'[1]Tillförd energi'!$B$2:$AS$506,MATCH(D$3,'[1]Tillförd energi'!$B$1:$AQ$1,0),FALSE)</f>
        <v>0</v>
      </c>
      <c r="E119" s="30">
        <f>VLOOKUP($B119,'[1]Tillförd energi'!$B$2:$AS$506,MATCH(E$3,'[1]Tillförd energi'!$B$1:$AQ$1,0),FALSE)</f>
        <v>0</v>
      </c>
      <c r="F119" s="30">
        <f>VLOOKUP($B119,'[1]Tillförd energi'!$B$2:$AS$506,MATCH(F$3,'[1]Tillförd energi'!$B$1:$AQ$1,0),FALSE)</f>
        <v>0</v>
      </c>
      <c r="G119" s="30">
        <f>VLOOKUP($B119,'[1]Tillförd energi'!$B$2:$AS$506,MATCH(G$3,'[1]Tillförd energi'!$B$1:$AQ$1,0),FALSE)</f>
        <v>0</v>
      </c>
      <c r="H119" s="30">
        <f>VLOOKUP($B119,'[1]Tillförd energi'!$B$2:$AS$506,MATCH(H$3,'[1]Tillförd energi'!$B$1:$AQ$1,0),FALSE)</f>
        <v>0</v>
      </c>
      <c r="I119" s="30">
        <f>VLOOKUP($B119,'[1]Tillförd energi'!$B$2:$AS$506,MATCH(I$3,'[1]Tillförd energi'!$B$1:$AQ$1,0),FALSE)</f>
        <v>0</v>
      </c>
      <c r="J119" s="30">
        <f>VLOOKUP($B119,'[1]Tillförd energi'!$B$2:$AS$506,MATCH(J$3,'[1]Tillförd energi'!$B$1:$AQ$1,0),FALSE)</f>
        <v>0</v>
      </c>
      <c r="K119" s="30">
        <f>VLOOKUP($B119,'[1]Tillförd energi'!$B$2:$AS$506,MATCH(K$3,'[1]Tillförd energi'!$B$1:$AQ$1,0),FALSE)</f>
        <v>0</v>
      </c>
      <c r="L119" s="30">
        <f>VLOOKUP($B119,'[1]Tillförd energi'!$B$2:$AS$506,MATCH(L$3,'[1]Tillförd energi'!$B$1:$AQ$1,0),FALSE)</f>
        <v>0</v>
      </c>
      <c r="M119" s="30">
        <f>VLOOKUP($B119,'[1]Tillförd energi'!$B$2:$AS$506,MATCH(M$3,'[1]Tillförd energi'!$B$1:$AQ$1,0),FALSE)</f>
        <v>0</v>
      </c>
      <c r="N119" s="30">
        <f>VLOOKUP($B119,'[1]Tillförd energi'!$B$2:$AS$506,MATCH(N$3,'[1]Tillförd energi'!$B$1:$AQ$1,0),FALSE)</f>
        <v>0</v>
      </c>
      <c r="O119" s="30">
        <f>VLOOKUP($B119,'[1]Tillförd energi'!$B$2:$AS$506,MATCH(O$3,'[1]Tillförd energi'!$B$1:$AQ$1,0),FALSE)</f>
        <v>0</v>
      </c>
      <c r="P119" s="30">
        <f>VLOOKUP($B119,'[1]Tillförd energi'!$B$2:$AS$506,MATCH(P$3,'[1]Tillförd energi'!$B$1:$AQ$1,0),FALSE)</f>
        <v>0</v>
      </c>
      <c r="Q119" s="30">
        <f>VLOOKUP($B119,'[1]Tillförd energi'!$B$2:$AS$506,MATCH(Q$3,'[1]Tillförd energi'!$B$1:$AQ$1,0),FALSE)</f>
        <v>0</v>
      </c>
      <c r="R119" s="30">
        <f>VLOOKUP($B119,'[1]Tillförd energi'!$B$2:$AS$506,MATCH(R$3,'[1]Tillförd energi'!$B$1:$AQ$1,0),FALSE)</f>
        <v>0</v>
      </c>
      <c r="S119" s="30">
        <f>VLOOKUP($B119,'[1]Tillförd energi'!$B$2:$AS$506,MATCH(S$3,'[1]Tillförd energi'!$B$1:$AQ$1,0),FALSE)</f>
        <v>0</v>
      </c>
      <c r="T119" s="30">
        <f>VLOOKUP($B119,'[1]Tillförd energi'!$B$2:$AS$506,MATCH(T$3,'[1]Tillförd energi'!$B$1:$AQ$1,0),FALSE)</f>
        <v>0</v>
      </c>
      <c r="U119" s="30">
        <f>VLOOKUP($B119,'[1]Tillförd energi'!$B$2:$AS$506,MATCH(U$3,'[1]Tillförd energi'!$B$1:$AQ$1,0),FALSE)</f>
        <v>0</v>
      </c>
      <c r="V119" s="30">
        <f>VLOOKUP($B119,'[1]Tillförd energi'!$B$2:$AS$506,MATCH(V$3,'[1]Tillförd energi'!$B$1:$AQ$1,0),FALSE)</f>
        <v>0</v>
      </c>
      <c r="W119" s="30">
        <f>VLOOKUP($B119,'[1]Tillförd energi'!$B$2:$AS$506,MATCH(W$3,'[1]Tillförd energi'!$B$1:$AQ$1,0),FALSE)</f>
        <v>0</v>
      </c>
      <c r="X119" s="30">
        <f>VLOOKUP($B119,'[1]Tillförd energi'!$B$2:$AS$506,MATCH(X$3,'[1]Tillförd energi'!$B$1:$AQ$1,0),FALSE)</f>
        <v>0</v>
      </c>
      <c r="Y119" s="30">
        <f>VLOOKUP($B119,'[1]Tillförd energi'!$B$2:$AS$506,MATCH(Y$3,'[1]Tillförd energi'!$B$1:$AQ$1,0),FALSE)</f>
        <v>0</v>
      </c>
      <c r="Z119" s="30">
        <f>VLOOKUP($B119,'[1]Tillförd energi'!$B$2:$AS$506,MATCH(Z$3,'[1]Tillförd energi'!$B$1:$AQ$1,0),FALSE)</f>
        <v>0</v>
      </c>
      <c r="AA119" s="30">
        <f>VLOOKUP($B119,'[1]Tillförd energi'!$B$2:$AS$506,MATCH(AA$3,'[1]Tillförd energi'!$B$1:$AQ$1,0),FALSE)</f>
        <v>0</v>
      </c>
      <c r="AB119" s="30">
        <f>VLOOKUP($B119,'[1]Tillförd energi'!$B$2:$AS$506,MATCH(AB$3,'[1]Tillförd energi'!$B$1:$AQ$1,0),FALSE)</f>
        <v>0</v>
      </c>
      <c r="AC119" s="30">
        <f>VLOOKUP($B119,'[1]Tillförd energi'!$B$2:$AS$506,MATCH(AC$3,'[1]Tillförd energi'!$B$1:$AQ$1,0),FALSE)</f>
        <v>0</v>
      </c>
      <c r="AD119" s="30">
        <f>VLOOKUP($B119,'[1]Tillförd energi'!$B$2:$AS$506,MATCH(AD$3,'[1]Tillförd energi'!$B$1:$AQ$1,0),FALSE)</f>
        <v>0</v>
      </c>
      <c r="AF119" s="30">
        <f>VLOOKUP($B119,'[1]Tillförd energi'!$B$2:$AS$506,MATCH(AF$3,'[1]Tillförd energi'!$B$1:$AQ$1,0),FALSE)</f>
        <v>0</v>
      </c>
      <c r="AH119" s="30">
        <f>IFERROR(VLOOKUP(B119,[1]Miljö!$B$1:$S$476,9,FALSE)/1,0)</f>
        <v>0</v>
      </c>
      <c r="AJ119" s="35" t="str">
        <f>IFERROR(VLOOKUP($B119,[1]Miljö!$B$1:$S$500,MATCH("hjälpel exklusive kraftvärme (GWh)",[1]Miljö!$B$1:$V$1,0),FALSE)/1,"")</f>
        <v/>
      </c>
      <c r="AK119" s="35">
        <f t="shared" si="4"/>
        <v>0</v>
      </c>
      <c r="AL119" s="35">
        <f>VLOOKUP($B119,'[1]Slutlig allokering'!$B$2:$AL$462,MATCH("Hjälpel kraftvärme",'[1]Slutlig allokering'!$B$2:$AL$2,0),FALSE)</f>
        <v>0</v>
      </c>
      <c r="AN119" s="30">
        <f t="shared" si="5"/>
        <v>0</v>
      </c>
      <c r="AO119" s="30">
        <f t="shared" si="6"/>
        <v>0</v>
      </c>
      <c r="AP119" s="30" t="str">
        <f>IF(ISERROR(1/VLOOKUP($B119,[1]Leveranser!$B$1:$S$500,MATCH("såld värme (gwh)",[1]Leveranser!$B$1:$S$1,0),FALSE)),"",VLOOKUP($B119,[1]Leveranser!$B$1:$S$500,MATCH("såld värme (gwh)",[1]Leveranser!$B$1:$S$1,0),FALSE))</f>
        <v/>
      </c>
      <c r="AQ119" s="30">
        <f>VLOOKUP($B119,[1]Leveranser!$B$1:$Y$500,MATCH("Totalt såld fjärrvärme till andra fjärrvärmeföretag",[1]Leveranser!$B$1:$AA$1,0),FALSE)</f>
        <v>0</v>
      </c>
      <c r="AR119" s="30">
        <f>IF(ISERROR(1/VLOOKUP($B119,[1]Miljö!$B$1:$S$500,MATCH("Såld mängd produktionsspecifik fjärrvärme (GWh)",[1]Miljö!$B$1:$R$1,0),FALSE)),0,VLOOKUP($B119,[1]Miljö!$B$1:$S$500,MATCH("Såld mängd produktionsspecifik fjärrvärme (GWh)",[1]Miljö!$B$1:$R$1,0),FALSE))</f>
        <v>0</v>
      </c>
      <c r="AS119" s="36" t="str">
        <f t="shared" si="7"/>
        <v/>
      </c>
      <c r="AU119" s="30" t="str">
        <f>VLOOKUP($B119,'[1]Miljövärden urval för publ'!$B$2:$I$486,7,FALSE)</f>
        <v>Nej</v>
      </c>
    </row>
    <row r="120" spans="1:47" ht="15">
      <c r="A120" t="s">
        <v>211</v>
      </c>
      <c r="B120" t="s">
        <v>215</v>
      </c>
      <c r="C120" s="30">
        <f>VLOOKUP($B120,'[1]Tillförd energi'!$B$2:$AS$506,MATCH(C$3,'[1]Tillförd energi'!$B$1:$AQ$1,0),FALSE)</f>
        <v>0</v>
      </c>
      <c r="D120" s="30">
        <f>VLOOKUP($B120,'[1]Tillförd energi'!$B$2:$AS$506,MATCH(D$3,'[1]Tillförd energi'!$B$1:$AQ$1,0),FALSE)</f>
        <v>1.1100000000000001</v>
      </c>
      <c r="E120" s="30">
        <f>VLOOKUP($B120,'[1]Tillförd energi'!$B$2:$AS$506,MATCH(E$3,'[1]Tillförd energi'!$B$1:$AQ$1,0),FALSE)</f>
        <v>0</v>
      </c>
      <c r="F120" s="30">
        <f>VLOOKUP($B120,'[1]Tillförd energi'!$B$2:$AS$506,MATCH(F$3,'[1]Tillförd energi'!$B$1:$AQ$1,0),FALSE)</f>
        <v>0</v>
      </c>
      <c r="G120" s="30">
        <f>VLOOKUP($B120,'[1]Tillförd energi'!$B$2:$AS$506,MATCH(G$3,'[1]Tillförd energi'!$B$1:$AQ$1,0),FALSE)</f>
        <v>0</v>
      </c>
      <c r="H120" s="30">
        <f>VLOOKUP($B120,'[1]Tillförd energi'!$B$2:$AS$506,MATCH(H$3,'[1]Tillförd energi'!$B$1:$AQ$1,0),FALSE)</f>
        <v>0</v>
      </c>
      <c r="I120" s="30">
        <f>VLOOKUP($B120,'[1]Tillförd energi'!$B$2:$AS$506,MATCH(I$3,'[1]Tillförd energi'!$B$1:$AQ$1,0),FALSE)</f>
        <v>0</v>
      </c>
      <c r="J120" s="30">
        <f>VLOOKUP($B120,'[1]Tillförd energi'!$B$2:$AS$506,MATCH(J$3,'[1]Tillförd energi'!$B$1:$AQ$1,0),FALSE)</f>
        <v>0</v>
      </c>
      <c r="K120" s="30">
        <f>VLOOKUP($B120,'[1]Tillförd energi'!$B$2:$AS$506,MATCH(K$3,'[1]Tillförd energi'!$B$1:$AQ$1,0),FALSE)</f>
        <v>0</v>
      </c>
      <c r="L120" s="30">
        <f>VLOOKUP($B120,'[1]Tillförd energi'!$B$2:$AS$506,MATCH(L$3,'[1]Tillförd energi'!$B$1:$AQ$1,0),FALSE)</f>
        <v>0</v>
      </c>
      <c r="M120" s="30">
        <f>VLOOKUP($B120,'[1]Tillförd energi'!$B$2:$AS$506,MATCH(M$3,'[1]Tillförd energi'!$B$1:$AQ$1,0),FALSE)</f>
        <v>0</v>
      </c>
      <c r="N120" s="30">
        <f>VLOOKUP($B120,'[1]Tillförd energi'!$B$2:$AS$506,MATCH(N$3,'[1]Tillförd energi'!$B$1:$AQ$1,0),FALSE)</f>
        <v>9.24</v>
      </c>
      <c r="O120" s="30">
        <f>VLOOKUP($B120,'[1]Tillförd energi'!$B$2:$AS$506,MATCH(O$3,'[1]Tillförd energi'!$B$1:$AQ$1,0),FALSE)</f>
        <v>5.89</v>
      </c>
      <c r="P120" s="30">
        <f>VLOOKUP($B120,'[1]Tillförd energi'!$B$2:$AS$506,MATCH(P$3,'[1]Tillförd energi'!$B$1:$AQ$1,0),FALSE)</f>
        <v>0</v>
      </c>
      <c r="Q120" s="30">
        <f>VLOOKUP($B120,'[1]Tillförd energi'!$B$2:$AS$506,MATCH(Q$3,'[1]Tillförd energi'!$B$1:$AQ$1,0),FALSE)</f>
        <v>0</v>
      </c>
      <c r="R120" s="30">
        <f>VLOOKUP($B120,'[1]Tillförd energi'!$B$2:$AS$506,MATCH(R$3,'[1]Tillförd energi'!$B$1:$AQ$1,0),FALSE)</f>
        <v>0</v>
      </c>
      <c r="S120" s="30">
        <f>VLOOKUP($B120,'[1]Tillförd energi'!$B$2:$AS$506,MATCH(S$3,'[1]Tillförd energi'!$B$1:$AQ$1,0),FALSE)</f>
        <v>0</v>
      </c>
      <c r="T120" s="30">
        <f>VLOOKUP($B120,'[1]Tillförd energi'!$B$2:$AS$506,MATCH(T$3,'[1]Tillförd energi'!$B$1:$AQ$1,0),FALSE)</f>
        <v>0</v>
      </c>
      <c r="U120" s="30">
        <f>VLOOKUP($B120,'[1]Tillförd energi'!$B$2:$AS$506,MATCH(U$3,'[1]Tillförd energi'!$B$1:$AQ$1,0),FALSE)</f>
        <v>0</v>
      </c>
      <c r="V120" s="30">
        <f>VLOOKUP($B120,'[1]Tillförd energi'!$B$2:$AS$506,MATCH(V$3,'[1]Tillförd energi'!$B$1:$AQ$1,0),FALSE)</f>
        <v>0</v>
      </c>
      <c r="W120" s="30">
        <f>VLOOKUP($B120,'[1]Tillförd energi'!$B$2:$AS$506,MATCH(W$3,'[1]Tillförd energi'!$B$1:$AQ$1,0),FALSE)</f>
        <v>0</v>
      </c>
      <c r="X120" s="30">
        <f>VLOOKUP($B120,'[1]Tillförd energi'!$B$2:$AS$506,MATCH(X$3,'[1]Tillförd energi'!$B$1:$AQ$1,0),FALSE)</f>
        <v>0</v>
      </c>
      <c r="Y120" s="30">
        <f>VLOOKUP($B120,'[1]Tillförd energi'!$B$2:$AS$506,MATCH(Y$3,'[1]Tillförd energi'!$B$1:$AQ$1,0),FALSE)</f>
        <v>0</v>
      </c>
      <c r="Z120" s="30">
        <f>VLOOKUP($B120,'[1]Tillförd energi'!$B$2:$AS$506,MATCH(Z$3,'[1]Tillförd energi'!$B$1:$AQ$1,0),FALSE)</f>
        <v>0</v>
      </c>
      <c r="AA120" s="30">
        <f>VLOOKUP($B120,'[1]Tillförd energi'!$B$2:$AS$506,MATCH(AA$3,'[1]Tillförd energi'!$B$1:$AQ$1,0),FALSE)</f>
        <v>0</v>
      </c>
      <c r="AB120" s="30">
        <f>VLOOKUP($B120,'[1]Tillförd energi'!$B$2:$AS$506,MATCH(AB$3,'[1]Tillförd energi'!$B$1:$AQ$1,0),FALSE)</f>
        <v>0</v>
      </c>
      <c r="AC120" s="30">
        <f>VLOOKUP($B120,'[1]Tillförd energi'!$B$2:$AS$506,MATCH(AC$3,'[1]Tillförd energi'!$B$1:$AQ$1,0),FALSE)</f>
        <v>0</v>
      </c>
      <c r="AD120" s="30">
        <f>VLOOKUP($B120,'[1]Tillförd energi'!$B$2:$AS$506,MATCH(AD$3,'[1]Tillförd energi'!$B$1:$AQ$1,0),FALSE)</f>
        <v>0</v>
      </c>
      <c r="AF120" s="30">
        <f>VLOOKUP($B120,'[1]Tillförd energi'!$B$2:$AS$506,MATCH(AF$3,'[1]Tillförd energi'!$B$1:$AQ$1,0),FALSE)</f>
        <v>0.22500000000000001</v>
      </c>
      <c r="AH120" s="30">
        <f>IFERROR(VLOOKUP(B120,[1]Miljö!$B$1:$S$476,9,FALSE)/1,0)</f>
        <v>0</v>
      </c>
      <c r="AJ120" s="35" t="str">
        <f>IFERROR(VLOOKUP($B120,[1]Miljö!$B$1:$S$500,MATCH("hjälpel exklusive kraftvärme (GWh)",[1]Miljö!$B$1:$V$1,0),FALSE)/1,"")</f>
        <v/>
      </c>
      <c r="AK120" s="35">
        <f t="shared" si="4"/>
        <v>0.22499999999999998</v>
      </c>
      <c r="AL120" s="35">
        <f>VLOOKUP($B120,'[1]Slutlig allokering'!$B$2:$AL$462,MATCH("Hjälpel kraftvärme",'[1]Slutlig allokering'!$B$2:$AL$2,0),FALSE)</f>
        <v>0</v>
      </c>
      <c r="AN120" s="30">
        <f t="shared" si="5"/>
        <v>16.465</v>
      </c>
      <c r="AO120" s="30">
        <f t="shared" si="6"/>
        <v>16.465</v>
      </c>
      <c r="AP120" s="30">
        <f>IF(ISERROR(1/VLOOKUP($B120,[1]Leveranser!$B$1:$S$500,MATCH("såld värme (gwh)",[1]Leveranser!$B$1:$S$1,0),FALSE)),"",VLOOKUP($B120,[1]Leveranser!$B$1:$S$500,MATCH("såld värme (gwh)",[1]Leveranser!$B$1:$S$1,0),FALSE))</f>
        <v>7.5</v>
      </c>
      <c r="AQ120" s="30">
        <f>VLOOKUP($B120,[1]Leveranser!$B$1:$Y$500,MATCH("Totalt såld fjärrvärme till andra fjärrvärmeföretag",[1]Leveranser!$B$1:$AA$1,0),FALSE)</f>
        <v>0</v>
      </c>
      <c r="AR120" s="30">
        <f>IF(ISERROR(1/VLOOKUP($B120,[1]Miljö!$B$1:$S$500,MATCH("Såld mängd produktionsspecifik fjärrvärme (GWh)",[1]Miljö!$B$1:$R$1,0),FALSE)),0,VLOOKUP($B120,[1]Miljö!$B$1:$S$500,MATCH("Såld mängd produktionsspecifik fjärrvärme (GWh)",[1]Miljö!$B$1:$R$1,0),FALSE))</f>
        <v>0</v>
      </c>
      <c r="AS120" s="36">
        <f t="shared" si="7"/>
        <v>0.45551169146674764</v>
      </c>
      <c r="AU120" s="30" t="str">
        <f>VLOOKUP($B120,'[1]Miljövärden urval för publ'!$B$2:$I$486,7,FALSE)</f>
        <v>Ja</v>
      </c>
    </row>
    <row r="121" spans="1:47" ht="15">
      <c r="A121" t="s">
        <v>284</v>
      </c>
      <c r="B121" t="s">
        <v>286</v>
      </c>
      <c r="C121" s="30">
        <f>VLOOKUP($B121,'[1]Tillförd energi'!$B$2:$AS$506,MATCH(C$3,'[1]Tillförd energi'!$B$1:$AQ$1,0),FALSE)</f>
        <v>0</v>
      </c>
      <c r="D121" s="30">
        <f>VLOOKUP($B121,'[1]Tillförd energi'!$B$2:$AS$506,MATCH(D$3,'[1]Tillförd energi'!$B$1:$AQ$1,0),FALSE)</f>
        <v>2</v>
      </c>
      <c r="E121" s="30">
        <f>VLOOKUP($B121,'[1]Tillförd energi'!$B$2:$AS$506,MATCH(E$3,'[1]Tillförd energi'!$B$1:$AQ$1,0),FALSE)</f>
        <v>0</v>
      </c>
      <c r="F121" s="30">
        <f>VLOOKUP($B121,'[1]Tillförd energi'!$B$2:$AS$506,MATCH(F$3,'[1]Tillförd energi'!$B$1:$AQ$1,0),FALSE)</f>
        <v>0</v>
      </c>
      <c r="G121" s="30">
        <f>VLOOKUP($B121,'[1]Tillförd energi'!$B$2:$AS$506,MATCH(G$3,'[1]Tillförd energi'!$B$1:$AQ$1,0),FALSE)</f>
        <v>0</v>
      </c>
      <c r="H121" s="30">
        <f>VLOOKUP($B121,'[1]Tillförd energi'!$B$2:$AS$506,MATCH(H$3,'[1]Tillförd energi'!$B$1:$AQ$1,0),FALSE)</f>
        <v>0</v>
      </c>
      <c r="I121" s="30">
        <f>VLOOKUP($B121,'[1]Tillförd energi'!$B$2:$AS$506,MATCH(I$3,'[1]Tillförd energi'!$B$1:$AQ$1,0),FALSE)</f>
        <v>0</v>
      </c>
      <c r="J121" s="30">
        <f>VLOOKUP($B121,'[1]Tillförd energi'!$B$2:$AS$506,MATCH(J$3,'[1]Tillförd energi'!$B$1:$AQ$1,0),FALSE)</f>
        <v>0</v>
      </c>
      <c r="K121" s="30">
        <f>VLOOKUP($B121,'[1]Tillförd energi'!$B$2:$AS$506,MATCH(K$3,'[1]Tillförd energi'!$B$1:$AQ$1,0),FALSE)</f>
        <v>0</v>
      </c>
      <c r="L121" s="30">
        <f>VLOOKUP($B121,'[1]Tillförd energi'!$B$2:$AS$506,MATCH(L$3,'[1]Tillförd energi'!$B$1:$AQ$1,0),FALSE)</f>
        <v>11.803800000000001</v>
      </c>
      <c r="M121" s="30">
        <f>VLOOKUP($B121,'[1]Tillförd energi'!$B$2:$AS$506,MATCH(M$3,'[1]Tillförd energi'!$B$1:$AQ$1,0),FALSE)</f>
        <v>13.6038</v>
      </c>
      <c r="N121" s="30">
        <f>VLOOKUP($B121,'[1]Tillförd energi'!$B$2:$AS$506,MATCH(N$3,'[1]Tillförd energi'!$B$1:$AQ$1,0),FALSE)</f>
        <v>11.803800000000001</v>
      </c>
      <c r="O121" s="30">
        <f>VLOOKUP($B121,'[1]Tillförd energi'!$B$2:$AS$506,MATCH(O$3,'[1]Tillförd energi'!$B$1:$AQ$1,0),FALSE)</f>
        <v>21.8749</v>
      </c>
      <c r="P121" s="30">
        <f>VLOOKUP($B121,'[1]Tillförd energi'!$B$2:$AS$506,MATCH(P$3,'[1]Tillförd energi'!$B$1:$AQ$1,0),FALSE)</f>
        <v>0</v>
      </c>
      <c r="Q121" s="30">
        <f>VLOOKUP($B121,'[1]Tillförd energi'!$B$2:$AS$506,MATCH(Q$3,'[1]Tillförd energi'!$B$1:$AQ$1,0),FALSE)</f>
        <v>0</v>
      </c>
      <c r="R121" s="30">
        <f>VLOOKUP($B121,'[1]Tillförd energi'!$B$2:$AS$506,MATCH(R$3,'[1]Tillförd energi'!$B$1:$AQ$1,0),FALSE)</f>
        <v>0</v>
      </c>
      <c r="S121" s="30">
        <f>VLOOKUP($B121,'[1]Tillförd energi'!$B$2:$AS$506,MATCH(S$3,'[1]Tillförd energi'!$B$1:$AQ$1,0),FALSE)</f>
        <v>0</v>
      </c>
      <c r="T121" s="30">
        <f>VLOOKUP($B121,'[1]Tillförd energi'!$B$2:$AS$506,MATCH(T$3,'[1]Tillförd energi'!$B$1:$AQ$1,0),FALSE)</f>
        <v>0</v>
      </c>
      <c r="U121" s="30">
        <f>VLOOKUP($B121,'[1]Tillförd energi'!$B$2:$AS$506,MATCH(U$3,'[1]Tillförd energi'!$B$1:$AQ$1,0),FALSE)</f>
        <v>0</v>
      </c>
      <c r="V121" s="30">
        <f>VLOOKUP($B121,'[1]Tillförd energi'!$B$2:$AS$506,MATCH(V$3,'[1]Tillförd energi'!$B$1:$AQ$1,0),FALSE)</f>
        <v>0</v>
      </c>
      <c r="W121" s="30">
        <f>VLOOKUP($B121,'[1]Tillförd energi'!$B$2:$AS$506,MATCH(W$3,'[1]Tillförd energi'!$B$1:$AQ$1,0),FALSE)</f>
        <v>0</v>
      </c>
      <c r="X121" s="30">
        <f>VLOOKUP($B121,'[1]Tillförd energi'!$B$2:$AS$506,MATCH(X$3,'[1]Tillförd energi'!$B$1:$AQ$1,0),FALSE)</f>
        <v>0</v>
      </c>
      <c r="Y121" s="30">
        <f>VLOOKUP($B121,'[1]Tillförd energi'!$B$2:$AS$506,MATCH(Y$3,'[1]Tillförd energi'!$B$1:$AQ$1,0),FALSE)</f>
        <v>0</v>
      </c>
      <c r="Z121" s="30">
        <f>VLOOKUP($B121,'[1]Tillförd energi'!$B$2:$AS$506,MATCH(Z$3,'[1]Tillförd energi'!$B$1:$AQ$1,0),FALSE)</f>
        <v>0</v>
      </c>
      <c r="AA121" s="30">
        <f>VLOOKUP($B121,'[1]Tillförd energi'!$B$2:$AS$506,MATCH(AA$3,'[1]Tillförd energi'!$B$1:$AQ$1,0),FALSE)</f>
        <v>0</v>
      </c>
      <c r="AB121" s="30">
        <f>VLOOKUP($B121,'[1]Tillförd energi'!$B$2:$AS$506,MATCH(AB$3,'[1]Tillförd energi'!$B$1:$AQ$1,0),FALSE)</f>
        <v>7.8</v>
      </c>
      <c r="AC121" s="30">
        <f>VLOOKUP($B121,'[1]Tillförd energi'!$B$2:$AS$506,MATCH(AC$3,'[1]Tillförd energi'!$B$1:$AQ$1,0),FALSE)</f>
        <v>0</v>
      </c>
      <c r="AD121" s="30">
        <f>VLOOKUP($B121,'[1]Tillförd energi'!$B$2:$AS$506,MATCH(AD$3,'[1]Tillförd energi'!$B$1:$AQ$1,0),FALSE)</f>
        <v>0</v>
      </c>
      <c r="AF121" s="30">
        <f>VLOOKUP($B121,'[1]Tillförd energi'!$B$2:$AS$506,MATCH(AF$3,'[1]Tillförd energi'!$B$1:$AQ$1,0),FALSE)</f>
        <v>2.5</v>
      </c>
      <c r="AH121" s="30">
        <f>IFERROR(VLOOKUP(B121,[1]Miljö!$B$1:$S$476,9,FALSE)/1,0)</f>
        <v>0</v>
      </c>
      <c r="AJ121" s="35" t="str">
        <f>IFERROR(VLOOKUP($B121,[1]Miljö!$B$1:$S$500,MATCH("hjälpel exklusive kraftvärme (GWh)",[1]Miljö!$B$1:$V$1,0),FALSE)/1,"")</f>
        <v/>
      </c>
      <c r="AK121" s="35">
        <f t="shared" si="4"/>
        <v>1.8539999999999999</v>
      </c>
      <c r="AL121" s="35">
        <f>VLOOKUP($B121,'[1]Slutlig allokering'!$B$2:$AL$462,MATCH("Hjälpel kraftvärme",'[1]Slutlig allokering'!$B$2:$AL$2,0),FALSE)</f>
        <v>1.6811100000000001</v>
      </c>
      <c r="AN121" s="30">
        <f t="shared" si="5"/>
        <v>71.386300000000006</v>
      </c>
      <c r="AO121" s="30">
        <f t="shared" si="6"/>
        <v>71.386300000000006</v>
      </c>
      <c r="AP121" s="30">
        <f>IF(ISERROR(1/VLOOKUP($B121,[1]Leveranser!$B$1:$S$500,MATCH("såld värme (gwh)",[1]Leveranser!$B$1:$S$1,0),FALSE)),"",VLOOKUP($B121,[1]Leveranser!$B$1:$S$500,MATCH("såld värme (gwh)",[1]Leveranser!$B$1:$S$1,0),FALSE))</f>
        <v>61.8</v>
      </c>
      <c r="AQ121" s="30">
        <f>VLOOKUP($B121,[1]Leveranser!$B$1:$Y$500,MATCH("Totalt såld fjärrvärme till andra fjärrvärmeföretag",[1]Leveranser!$B$1:$AA$1,0),FALSE)</f>
        <v>0</v>
      </c>
      <c r="AR121" s="30">
        <f>IF(ISERROR(1/VLOOKUP($B121,[1]Miljö!$B$1:$S$500,MATCH("Såld mängd produktionsspecifik fjärrvärme (GWh)",[1]Miljö!$B$1:$R$1,0),FALSE)),0,VLOOKUP($B121,[1]Miljö!$B$1:$S$500,MATCH("Såld mängd produktionsspecifik fjärrvärme (GWh)",[1]Miljö!$B$1:$R$1,0),FALSE))</f>
        <v>0</v>
      </c>
      <c r="AS121" s="36">
        <f t="shared" si="7"/>
        <v>0.8657123285560393</v>
      </c>
      <c r="AU121" s="30" t="str">
        <f>VLOOKUP($B121,'[1]Miljövärden urval för publ'!$B$2:$I$486,7,FALSE)</f>
        <v>Ja</v>
      </c>
    </row>
    <row r="122" spans="1:47" ht="15">
      <c r="A122" t="s">
        <v>89</v>
      </c>
      <c r="B122" t="s">
        <v>97</v>
      </c>
      <c r="C122" s="30">
        <f>VLOOKUP($B122,'[1]Tillförd energi'!$B$2:$AS$506,MATCH(C$3,'[1]Tillförd energi'!$B$1:$AQ$1,0),FALSE)</f>
        <v>0</v>
      </c>
      <c r="D122" s="30">
        <f>VLOOKUP($B122,'[1]Tillförd energi'!$B$2:$AS$506,MATCH(D$3,'[1]Tillförd energi'!$B$1:$AQ$1,0),FALSE)</f>
        <v>0.5</v>
      </c>
      <c r="E122" s="30">
        <f>VLOOKUP($B122,'[1]Tillförd energi'!$B$2:$AS$506,MATCH(E$3,'[1]Tillförd energi'!$B$1:$AQ$1,0),FALSE)</f>
        <v>0</v>
      </c>
      <c r="F122" s="30">
        <f>VLOOKUP($B122,'[1]Tillförd energi'!$B$2:$AS$506,MATCH(F$3,'[1]Tillförd energi'!$B$1:$AQ$1,0),FALSE)</f>
        <v>0</v>
      </c>
      <c r="G122" s="30">
        <f>VLOOKUP($B122,'[1]Tillförd energi'!$B$2:$AS$506,MATCH(G$3,'[1]Tillförd energi'!$B$1:$AQ$1,0),FALSE)</f>
        <v>0</v>
      </c>
      <c r="H122" s="30">
        <f>VLOOKUP($B122,'[1]Tillförd energi'!$B$2:$AS$506,MATCH(H$3,'[1]Tillförd energi'!$B$1:$AQ$1,0),FALSE)</f>
        <v>0</v>
      </c>
      <c r="I122" s="30">
        <f>VLOOKUP($B122,'[1]Tillförd energi'!$B$2:$AS$506,MATCH(I$3,'[1]Tillförd energi'!$B$1:$AQ$1,0),FALSE)</f>
        <v>0</v>
      </c>
      <c r="J122" s="30">
        <f>VLOOKUP($B122,'[1]Tillförd energi'!$B$2:$AS$506,MATCH(J$3,'[1]Tillförd energi'!$B$1:$AQ$1,0),FALSE)</f>
        <v>0</v>
      </c>
      <c r="K122" s="30">
        <f>VLOOKUP($B122,'[1]Tillförd energi'!$B$2:$AS$506,MATCH(K$3,'[1]Tillförd energi'!$B$1:$AQ$1,0),FALSE)</f>
        <v>0</v>
      </c>
      <c r="L122" s="30">
        <f>VLOOKUP($B122,'[1]Tillförd energi'!$B$2:$AS$506,MATCH(L$3,'[1]Tillförd energi'!$B$1:$AQ$1,0),FALSE)</f>
        <v>0</v>
      </c>
      <c r="M122" s="30">
        <f>VLOOKUP($B122,'[1]Tillförd energi'!$B$2:$AS$506,MATCH(M$3,'[1]Tillförd energi'!$B$1:$AQ$1,0),FALSE)</f>
        <v>0</v>
      </c>
      <c r="N122" s="30">
        <f>VLOOKUP($B122,'[1]Tillförd energi'!$B$2:$AS$506,MATCH(N$3,'[1]Tillförd energi'!$B$1:$AQ$1,0),FALSE)</f>
        <v>0</v>
      </c>
      <c r="O122" s="30">
        <f>VLOOKUP($B122,'[1]Tillförd energi'!$B$2:$AS$506,MATCH(O$3,'[1]Tillförd energi'!$B$1:$AQ$1,0),FALSE)</f>
        <v>0</v>
      </c>
      <c r="P122" s="30">
        <f>VLOOKUP($B122,'[1]Tillförd energi'!$B$2:$AS$506,MATCH(P$3,'[1]Tillförd energi'!$B$1:$AQ$1,0),FALSE)</f>
        <v>0</v>
      </c>
      <c r="Q122" s="30">
        <f>VLOOKUP($B122,'[1]Tillförd energi'!$B$2:$AS$506,MATCH(Q$3,'[1]Tillförd energi'!$B$1:$AQ$1,0),FALSE)</f>
        <v>4.3</v>
      </c>
      <c r="R122" s="30">
        <f>VLOOKUP($B122,'[1]Tillförd energi'!$B$2:$AS$506,MATCH(R$3,'[1]Tillförd energi'!$B$1:$AQ$1,0),FALSE)</f>
        <v>0</v>
      </c>
      <c r="S122" s="30">
        <f>VLOOKUP($B122,'[1]Tillförd energi'!$B$2:$AS$506,MATCH(S$3,'[1]Tillförd energi'!$B$1:$AQ$1,0),FALSE)</f>
        <v>0</v>
      </c>
      <c r="T122" s="30">
        <f>VLOOKUP($B122,'[1]Tillförd energi'!$B$2:$AS$506,MATCH(T$3,'[1]Tillförd energi'!$B$1:$AQ$1,0),FALSE)</f>
        <v>0</v>
      </c>
      <c r="U122" s="30">
        <f>VLOOKUP($B122,'[1]Tillförd energi'!$B$2:$AS$506,MATCH(U$3,'[1]Tillförd energi'!$B$1:$AQ$1,0),FALSE)</f>
        <v>0</v>
      </c>
      <c r="V122" s="30">
        <f>VLOOKUP($B122,'[1]Tillförd energi'!$B$2:$AS$506,MATCH(V$3,'[1]Tillförd energi'!$B$1:$AQ$1,0),FALSE)</f>
        <v>0</v>
      </c>
      <c r="W122" s="30">
        <f>VLOOKUP($B122,'[1]Tillförd energi'!$B$2:$AS$506,MATCH(W$3,'[1]Tillförd energi'!$B$1:$AQ$1,0),FALSE)</f>
        <v>0</v>
      </c>
      <c r="X122" s="30">
        <f>VLOOKUP($B122,'[1]Tillförd energi'!$B$2:$AS$506,MATCH(X$3,'[1]Tillförd energi'!$B$1:$AQ$1,0),FALSE)</f>
        <v>0</v>
      </c>
      <c r="Y122" s="30">
        <f>VLOOKUP($B122,'[1]Tillförd energi'!$B$2:$AS$506,MATCH(Y$3,'[1]Tillförd energi'!$B$1:$AQ$1,0),FALSE)</f>
        <v>0</v>
      </c>
      <c r="Z122" s="30">
        <f>VLOOKUP($B122,'[1]Tillförd energi'!$B$2:$AS$506,MATCH(Z$3,'[1]Tillförd energi'!$B$1:$AQ$1,0),FALSE)</f>
        <v>0</v>
      </c>
      <c r="AA122" s="30">
        <f>VLOOKUP($B122,'[1]Tillförd energi'!$B$2:$AS$506,MATCH(AA$3,'[1]Tillförd energi'!$B$1:$AQ$1,0),FALSE)</f>
        <v>0</v>
      </c>
      <c r="AB122" s="30">
        <f>VLOOKUP($B122,'[1]Tillförd energi'!$B$2:$AS$506,MATCH(AB$3,'[1]Tillförd energi'!$B$1:$AQ$1,0),FALSE)</f>
        <v>0</v>
      </c>
      <c r="AC122" s="30">
        <f>VLOOKUP($B122,'[1]Tillförd energi'!$B$2:$AS$506,MATCH(AC$3,'[1]Tillförd energi'!$B$1:$AQ$1,0),FALSE)</f>
        <v>0</v>
      </c>
      <c r="AD122" s="30">
        <f>VLOOKUP($B122,'[1]Tillförd energi'!$B$2:$AS$506,MATCH(AD$3,'[1]Tillförd energi'!$B$1:$AQ$1,0),FALSE)</f>
        <v>0</v>
      </c>
      <c r="AF122" s="30">
        <f>VLOOKUP($B122,'[1]Tillförd energi'!$B$2:$AS$506,MATCH(AF$3,'[1]Tillförd energi'!$B$1:$AQ$1,0),FALSE)</f>
        <v>0.2</v>
      </c>
      <c r="AH122" s="30">
        <f>IFERROR(VLOOKUP(B122,[1]Miljö!$B$1:$S$476,9,FALSE)/1,0)</f>
        <v>0</v>
      </c>
      <c r="AJ122" s="35">
        <f>IFERROR(VLOOKUP($B122,[1]Miljö!$B$1:$S$500,MATCH("hjälpel exklusive kraftvärme (GWh)",[1]Miljö!$B$1:$V$1,0),FALSE)/1,"")</f>
        <v>0.2</v>
      </c>
      <c r="AK122" s="35">
        <f t="shared" si="4"/>
        <v>0.2</v>
      </c>
      <c r="AL122" s="35">
        <f>VLOOKUP($B122,'[1]Slutlig allokering'!$B$2:$AL$462,MATCH("Hjälpel kraftvärme",'[1]Slutlig allokering'!$B$2:$AL$2,0),FALSE)</f>
        <v>0</v>
      </c>
      <c r="AN122" s="30">
        <f t="shared" si="5"/>
        <v>5</v>
      </c>
      <c r="AO122" s="30">
        <f t="shared" si="6"/>
        <v>5</v>
      </c>
      <c r="AP122" s="30">
        <f>IF(ISERROR(1/VLOOKUP($B122,[1]Leveranser!$B$1:$S$500,MATCH("såld värme (gwh)",[1]Leveranser!$B$1:$S$1,0),FALSE)),"",VLOOKUP($B122,[1]Leveranser!$B$1:$S$500,MATCH("såld värme (gwh)",[1]Leveranser!$B$1:$S$1,0),FALSE))</f>
        <v>3.7</v>
      </c>
      <c r="AQ122" s="30">
        <f>VLOOKUP($B122,[1]Leveranser!$B$1:$Y$500,MATCH("Totalt såld fjärrvärme till andra fjärrvärmeföretag",[1]Leveranser!$B$1:$AA$1,0),FALSE)</f>
        <v>0</v>
      </c>
      <c r="AR122" s="30">
        <f>IF(ISERROR(1/VLOOKUP($B122,[1]Miljö!$B$1:$S$500,MATCH("Såld mängd produktionsspecifik fjärrvärme (GWh)",[1]Miljö!$B$1:$R$1,0),FALSE)),0,VLOOKUP($B122,[1]Miljö!$B$1:$S$500,MATCH("Såld mängd produktionsspecifik fjärrvärme (GWh)",[1]Miljö!$B$1:$R$1,0),FALSE))</f>
        <v>0</v>
      </c>
      <c r="AS122" s="36">
        <f t="shared" si="7"/>
        <v>0.74</v>
      </c>
      <c r="AU122" s="30" t="str">
        <f>VLOOKUP($B122,'[1]Miljövärden urval för publ'!$B$2:$I$486,7,FALSE)</f>
        <v>Ja</v>
      </c>
    </row>
    <row r="123" spans="1:47" ht="15">
      <c r="A123" t="s">
        <v>657</v>
      </c>
      <c r="B123" t="s">
        <v>658</v>
      </c>
      <c r="C123" s="30">
        <f>VLOOKUP($B123,'[1]Tillförd energi'!$B$2:$AS$506,MATCH(C$3,'[1]Tillförd energi'!$B$1:$AQ$1,0),FALSE)</f>
        <v>0</v>
      </c>
      <c r="D123" s="30">
        <f>VLOOKUP($B123,'[1]Tillförd energi'!$B$2:$AS$506,MATCH(D$3,'[1]Tillförd energi'!$B$1:$AQ$1,0),FALSE)</f>
        <v>2.0699999999999998</v>
      </c>
      <c r="E123" s="30">
        <f>VLOOKUP($B123,'[1]Tillförd energi'!$B$2:$AS$506,MATCH(E$3,'[1]Tillförd energi'!$B$1:$AQ$1,0),FALSE)</f>
        <v>0</v>
      </c>
      <c r="F123" s="30">
        <f>VLOOKUP($B123,'[1]Tillförd energi'!$B$2:$AS$506,MATCH(F$3,'[1]Tillförd energi'!$B$1:$AQ$1,0),FALSE)</f>
        <v>1.8540000000000001</v>
      </c>
      <c r="G123" s="30">
        <f>VLOOKUP($B123,'[1]Tillförd energi'!$B$2:$AS$506,MATCH(G$3,'[1]Tillförd energi'!$B$1:$AQ$1,0),FALSE)</f>
        <v>14.24</v>
      </c>
      <c r="H123" s="30">
        <f>VLOOKUP($B123,'[1]Tillförd energi'!$B$2:$AS$506,MATCH(H$3,'[1]Tillförd energi'!$B$1:$AQ$1,0),FALSE)</f>
        <v>0</v>
      </c>
      <c r="I123" s="30">
        <f>VLOOKUP($B123,'[1]Tillförd energi'!$B$2:$AS$506,MATCH(I$3,'[1]Tillförd energi'!$B$1:$AQ$1,0),FALSE)</f>
        <v>277.2</v>
      </c>
      <c r="J123" s="30">
        <f>VLOOKUP($B123,'[1]Tillförd energi'!$B$2:$AS$506,MATCH(J$3,'[1]Tillförd energi'!$B$1:$AQ$1,0),FALSE)</f>
        <v>23.64</v>
      </c>
      <c r="K123" s="30">
        <f>VLOOKUP($B123,'[1]Tillförd energi'!$B$2:$AS$506,MATCH(K$3,'[1]Tillförd energi'!$B$1:$AQ$1,0),FALSE)</f>
        <v>0</v>
      </c>
      <c r="L123" s="30">
        <f>VLOOKUP($B123,'[1]Tillförd energi'!$B$2:$AS$506,MATCH(L$3,'[1]Tillförd energi'!$B$1:$AQ$1,0),FALSE)</f>
        <v>0</v>
      </c>
      <c r="M123" s="30">
        <f>VLOOKUP($B123,'[1]Tillförd energi'!$B$2:$AS$506,MATCH(M$3,'[1]Tillförd energi'!$B$1:$AQ$1,0),FALSE)</f>
        <v>17.100000000000001</v>
      </c>
      <c r="N123" s="30">
        <f>VLOOKUP($B123,'[1]Tillförd energi'!$B$2:$AS$506,MATCH(N$3,'[1]Tillförd energi'!$B$1:$AQ$1,0),FALSE)</f>
        <v>0</v>
      </c>
      <c r="O123" s="30">
        <f>VLOOKUP($B123,'[1]Tillförd energi'!$B$2:$AS$506,MATCH(O$3,'[1]Tillförd energi'!$B$1:$AQ$1,0),FALSE)</f>
        <v>0</v>
      </c>
      <c r="P123" s="30">
        <f>VLOOKUP($B123,'[1]Tillförd energi'!$B$2:$AS$506,MATCH(P$3,'[1]Tillförd energi'!$B$1:$AQ$1,0),FALSE)</f>
        <v>0</v>
      </c>
      <c r="Q123" s="30">
        <f>VLOOKUP($B123,'[1]Tillförd energi'!$B$2:$AS$506,MATCH(Q$3,'[1]Tillförd energi'!$B$1:$AQ$1,0),FALSE)</f>
        <v>228.7</v>
      </c>
      <c r="R123" s="30">
        <f>VLOOKUP($B123,'[1]Tillförd energi'!$B$2:$AS$506,MATCH(R$3,'[1]Tillförd energi'!$B$1:$AQ$1,0),FALSE)</f>
        <v>9.0027399999999994E-2</v>
      </c>
      <c r="S123" s="30">
        <f>VLOOKUP($B123,'[1]Tillförd energi'!$B$2:$AS$506,MATCH(S$3,'[1]Tillförd energi'!$B$1:$AQ$1,0),FALSE)</f>
        <v>8</v>
      </c>
      <c r="T123" s="30">
        <f>VLOOKUP($B123,'[1]Tillförd energi'!$B$2:$AS$506,MATCH(T$3,'[1]Tillförd energi'!$B$1:$AQ$1,0),FALSE)</f>
        <v>0</v>
      </c>
      <c r="U123" s="30">
        <f>VLOOKUP($B123,'[1]Tillförd energi'!$B$2:$AS$506,MATCH(U$3,'[1]Tillförd energi'!$B$1:$AQ$1,0),FALSE)</f>
        <v>0</v>
      </c>
      <c r="V123" s="30">
        <f>VLOOKUP($B123,'[1]Tillförd energi'!$B$2:$AS$506,MATCH(V$3,'[1]Tillförd energi'!$B$1:$AQ$1,0),FALSE)</f>
        <v>0</v>
      </c>
      <c r="W123" s="30">
        <f>VLOOKUP($B123,'[1]Tillförd energi'!$B$2:$AS$506,MATCH(W$3,'[1]Tillförd energi'!$B$1:$AQ$1,0),FALSE)</f>
        <v>0</v>
      </c>
      <c r="X123" s="30">
        <f>VLOOKUP($B123,'[1]Tillförd energi'!$B$2:$AS$506,MATCH(X$3,'[1]Tillförd energi'!$B$1:$AQ$1,0),FALSE)</f>
        <v>0</v>
      </c>
      <c r="Y123" s="30">
        <f>VLOOKUP($B123,'[1]Tillförd energi'!$B$2:$AS$506,MATCH(Y$3,'[1]Tillförd energi'!$B$1:$AQ$1,0),FALSE)</f>
        <v>0</v>
      </c>
      <c r="Z123" s="30">
        <f>VLOOKUP($B123,'[1]Tillförd energi'!$B$2:$AS$506,MATCH(Z$3,'[1]Tillförd energi'!$B$1:$AQ$1,0),FALSE)</f>
        <v>32.015000000000001</v>
      </c>
      <c r="AA123" s="30">
        <f>VLOOKUP($B123,'[1]Tillförd energi'!$B$2:$AS$506,MATCH(AA$3,'[1]Tillförd energi'!$B$1:$AQ$1,0),FALSE)</f>
        <v>70.516999999999996</v>
      </c>
      <c r="AB123" s="30">
        <f>VLOOKUP($B123,'[1]Tillförd energi'!$B$2:$AS$506,MATCH(AB$3,'[1]Tillförd energi'!$B$1:$AQ$1,0),FALSE)</f>
        <v>102</v>
      </c>
      <c r="AC123" s="30">
        <f>VLOOKUP($B123,'[1]Tillförd energi'!$B$2:$AS$506,MATCH(AC$3,'[1]Tillförd energi'!$B$1:$AQ$1,0),FALSE)</f>
        <v>301.59500000000003</v>
      </c>
      <c r="AD123" s="30">
        <f>VLOOKUP($B123,'[1]Tillförd energi'!$B$2:$AS$506,MATCH(AD$3,'[1]Tillförd energi'!$B$1:$AQ$1,0),FALSE)</f>
        <v>0</v>
      </c>
      <c r="AF123" s="30">
        <f>VLOOKUP($B123,'[1]Tillförd energi'!$B$2:$AS$506,MATCH(AF$3,'[1]Tillförd energi'!$B$1:$AQ$1,0),FALSE)</f>
        <v>26.396999999999998</v>
      </c>
      <c r="AH123" s="30">
        <f>IFERROR(VLOOKUP(B123,[1]Miljö!$B$1:$S$476,9,FALSE)/1,0)</f>
        <v>11.323</v>
      </c>
      <c r="AJ123" s="35">
        <f>IFERROR(VLOOKUP($B123,[1]Miljö!$B$1:$S$500,MATCH("hjälpel exklusive kraftvärme (GWh)",[1]Miljö!$B$1:$V$1,0),FALSE)/1,"")</f>
        <v>11.557</v>
      </c>
      <c r="AK123" s="35">
        <f t="shared" si="4"/>
        <v>11.557</v>
      </c>
      <c r="AL123" s="35">
        <f>VLOOKUP($B123,'[1]Slutlig allokering'!$B$2:$AL$462,MATCH("Hjälpel kraftvärme",'[1]Slutlig allokering'!$B$2:$AL$2,0),FALSE)</f>
        <v>14.84</v>
      </c>
      <c r="AN123" s="30">
        <f t="shared" si="5"/>
        <v>1105.4180274</v>
      </c>
      <c r="AO123" s="30">
        <f t="shared" si="6"/>
        <v>1116.7410274000001</v>
      </c>
      <c r="AP123" s="30">
        <f>IF(ISERROR(1/VLOOKUP($B123,[1]Leveranser!$B$1:$S$500,MATCH("såld värme (gwh)",[1]Leveranser!$B$1:$S$1,0),FALSE)),"",VLOOKUP($B123,[1]Leveranser!$B$1:$S$500,MATCH("såld värme (gwh)",[1]Leveranser!$B$1:$S$1,0),FALSE))</f>
        <v>964.5</v>
      </c>
      <c r="AQ123" s="30">
        <f>VLOOKUP($B123,[1]Leveranser!$B$1:$Y$500,MATCH("Totalt såld fjärrvärme till andra fjärrvärmeföretag",[1]Leveranser!$B$1:$AA$1,0),FALSE)</f>
        <v>77</v>
      </c>
      <c r="AR123" s="30">
        <f>IF(ISERROR(1/VLOOKUP($B123,[1]Miljö!$B$1:$S$500,MATCH("Såld mängd produktionsspecifik fjärrvärme (GWh)",[1]Miljö!$B$1:$R$1,0),FALSE)),0,VLOOKUP($B123,[1]Miljö!$B$1:$S$500,MATCH("Såld mängd produktionsspecifik fjärrvärme (GWh)",[1]Miljö!$B$1:$R$1,0),FALSE))</f>
        <v>93</v>
      </c>
      <c r="AS123" s="36">
        <f t="shared" si="7"/>
        <v>0.86367382977372276</v>
      </c>
      <c r="AU123" s="30" t="str">
        <f>VLOOKUP($B123,'[1]Miljövärden urval för publ'!$B$2:$I$486,7,FALSE)</f>
        <v>Ja</v>
      </c>
    </row>
    <row r="124" spans="1:47" ht="15">
      <c r="A124" t="s">
        <v>259</v>
      </c>
      <c r="B124" t="s">
        <v>260</v>
      </c>
      <c r="C124" s="30">
        <f>VLOOKUP($B124,'[1]Tillförd energi'!$B$2:$AS$506,MATCH(C$3,'[1]Tillförd energi'!$B$1:$AQ$1,0),FALSE)</f>
        <v>0</v>
      </c>
      <c r="D124" s="30">
        <f>VLOOKUP($B124,'[1]Tillförd energi'!$B$2:$AS$506,MATCH(D$3,'[1]Tillförd energi'!$B$1:$AQ$1,0),FALSE)</f>
        <v>0.25</v>
      </c>
      <c r="E124" s="30">
        <f>VLOOKUP($B124,'[1]Tillförd energi'!$B$2:$AS$506,MATCH(E$3,'[1]Tillförd energi'!$B$1:$AQ$1,0),FALSE)</f>
        <v>0</v>
      </c>
      <c r="F124" s="30">
        <f>VLOOKUP($B124,'[1]Tillförd energi'!$B$2:$AS$506,MATCH(F$3,'[1]Tillförd energi'!$B$1:$AQ$1,0),FALSE)</f>
        <v>0</v>
      </c>
      <c r="G124" s="30">
        <f>VLOOKUP($B124,'[1]Tillförd energi'!$B$2:$AS$506,MATCH(G$3,'[1]Tillförd energi'!$B$1:$AQ$1,0),FALSE)</f>
        <v>0</v>
      </c>
      <c r="H124" s="30">
        <f>VLOOKUP($B124,'[1]Tillförd energi'!$B$2:$AS$506,MATCH(H$3,'[1]Tillförd energi'!$B$1:$AQ$1,0),FALSE)</f>
        <v>0</v>
      </c>
      <c r="I124" s="30">
        <f>VLOOKUP($B124,'[1]Tillförd energi'!$B$2:$AS$506,MATCH(I$3,'[1]Tillförd energi'!$B$1:$AQ$1,0),FALSE)</f>
        <v>0</v>
      </c>
      <c r="J124" s="30">
        <f>VLOOKUP($B124,'[1]Tillförd energi'!$B$2:$AS$506,MATCH(J$3,'[1]Tillförd energi'!$B$1:$AQ$1,0),FALSE)</f>
        <v>0</v>
      </c>
      <c r="K124" s="30">
        <f>VLOOKUP($B124,'[1]Tillförd energi'!$B$2:$AS$506,MATCH(K$3,'[1]Tillförd energi'!$B$1:$AQ$1,0),FALSE)</f>
        <v>0</v>
      </c>
      <c r="L124" s="30">
        <f>VLOOKUP($B124,'[1]Tillförd energi'!$B$2:$AS$506,MATCH(L$3,'[1]Tillförd energi'!$B$1:$AQ$1,0),FALSE)</f>
        <v>0</v>
      </c>
      <c r="M124" s="30">
        <f>VLOOKUP($B124,'[1]Tillförd energi'!$B$2:$AS$506,MATCH(M$3,'[1]Tillförd energi'!$B$1:$AQ$1,0),FALSE)</f>
        <v>13.73</v>
      </c>
      <c r="N124" s="30">
        <f>VLOOKUP($B124,'[1]Tillförd energi'!$B$2:$AS$506,MATCH(N$3,'[1]Tillförd energi'!$B$1:$AQ$1,0),FALSE)</f>
        <v>0</v>
      </c>
      <c r="O124" s="30">
        <f>VLOOKUP($B124,'[1]Tillförd energi'!$B$2:$AS$506,MATCH(O$3,'[1]Tillförd energi'!$B$1:$AQ$1,0),FALSE)</f>
        <v>0</v>
      </c>
      <c r="P124" s="30">
        <f>VLOOKUP($B124,'[1]Tillförd energi'!$B$2:$AS$506,MATCH(P$3,'[1]Tillförd energi'!$B$1:$AQ$1,0),FALSE)</f>
        <v>0</v>
      </c>
      <c r="Q124" s="30">
        <f>VLOOKUP($B124,'[1]Tillförd energi'!$B$2:$AS$506,MATCH(Q$3,'[1]Tillförd energi'!$B$1:$AQ$1,0),FALSE)</f>
        <v>0</v>
      </c>
      <c r="R124" s="30">
        <f>VLOOKUP($B124,'[1]Tillförd energi'!$B$2:$AS$506,MATCH(R$3,'[1]Tillförd energi'!$B$1:$AQ$1,0),FALSE)</f>
        <v>0</v>
      </c>
      <c r="S124" s="30">
        <f>VLOOKUP($B124,'[1]Tillförd energi'!$B$2:$AS$506,MATCH(S$3,'[1]Tillförd energi'!$B$1:$AQ$1,0),FALSE)</f>
        <v>0</v>
      </c>
      <c r="T124" s="30">
        <f>VLOOKUP($B124,'[1]Tillförd energi'!$B$2:$AS$506,MATCH(T$3,'[1]Tillförd energi'!$B$1:$AQ$1,0),FALSE)</f>
        <v>0</v>
      </c>
      <c r="U124" s="30">
        <f>VLOOKUP($B124,'[1]Tillförd energi'!$B$2:$AS$506,MATCH(U$3,'[1]Tillförd energi'!$B$1:$AQ$1,0),FALSE)</f>
        <v>0</v>
      </c>
      <c r="V124" s="30">
        <f>VLOOKUP($B124,'[1]Tillförd energi'!$B$2:$AS$506,MATCH(V$3,'[1]Tillförd energi'!$B$1:$AQ$1,0),FALSE)</f>
        <v>0</v>
      </c>
      <c r="W124" s="30">
        <f>VLOOKUP($B124,'[1]Tillförd energi'!$B$2:$AS$506,MATCH(W$3,'[1]Tillförd energi'!$B$1:$AQ$1,0),FALSE)</f>
        <v>0</v>
      </c>
      <c r="X124" s="30">
        <f>VLOOKUP($B124,'[1]Tillförd energi'!$B$2:$AS$506,MATCH(X$3,'[1]Tillförd energi'!$B$1:$AQ$1,0),FALSE)</f>
        <v>0</v>
      </c>
      <c r="Y124" s="30">
        <f>VLOOKUP($B124,'[1]Tillförd energi'!$B$2:$AS$506,MATCH(Y$3,'[1]Tillförd energi'!$B$1:$AQ$1,0),FALSE)</f>
        <v>0</v>
      </c>
      <c r="Z124" s="30">
        <f>VLOOKUP($B124,'[1]Tillförd energi'!$B$2:$AS$506,MATCH(Z$3,'[1]Tillförd energi'!$B$1:$AQ$1,0),FALSE)</f>
        <v>0</v>
      </c>
      <c r="AA124" s="30">
        <f>VLOOKUP($B124,'[1]Tillförd energi'!$B$2:$AS$506,MATCH(AA$3,'[1]Tillförd energi'!$B$1:$AQ$1,0),FALSE)</f>
        <v>0</v>
      </c>
      <c r="AB124" s="30">
        <f>VLOOKUP($B124,'[1]Tillförd energi'!$B$2:$AS$506,MATCH(AB$3,'[1]Tillförd energi'!$B$1:$AQ$1,0),FALSE)</f>
        <v>0</v>
      </c>
      <c r="AC124" s="30">
        <f>VLOOKUP($B124,'[1]Tillförd energi'!$B$2:$AS$506,MATCH(AC$3,'[1]Tillförd energi'!$B$1:$AQ$1,0),FALSE)</f>
        <v>0</v>
      </c>
      <c r="AD124" s="30">
        <f>VLOOKUP($B124,'[1]Tillförd energi'!$B$2:$AS$506,MATCH(AD$3,'[1]Tillförd energi'!$B$1:$AQ$1,0),FALSE)</f>
        <v>0</v>
      </c>
      <c r="AF124" s="30">
        <f>VLOOKUP($B124,'[1]Tillförd energi'!$B$2:$AS$506,MATCH(AF$3,'[1]Tillförd energi'!$B$1:$AQ$1,0),FALSE)</f>
        <v>0.28999999999999998</v>
      </c>
      <c r="AH124" s="30">
        <f>IFERROR(VLOOKUP(B124,[1]Miljö!$B$1:$S$476,9,FALSE)/1,0)</f>
        <v>0</v>
      </c>
      <c r="AJ124" s="35">
        <f>IFERROR(VLOOKUP($B124,[1]Miljö!$B$1:$S$500,MATCH("hjälpel exklusive kraftvärme (GWh)",[1]Miljö!$B$1:$V$1,0),FALSE)/1,"")</f>
        <v>0.28999999999999998</v>
      </c>
      <c r="AK124" s="35">
        <f t="shared" si="4"/>
        <v>0.28999999999999998</v>
      </c>
      <c r="AL124" s="35">
        <f>VLOOKUP($B124,'[1]Slutlig allokering'!$B$2:$AL$462,MATCH("Hjälpel kraftvärme",'[1]Slutlig allokering'!$B$2:$AL$2,0),FALSE)</f>
        <v>0</v>
      </c>
      <c r="AN124" s="30">
        <f t="shared" si="5"/>
        <v>14.27</v>
      </c>
      <c r="AO124" s="30">
        <f t="shared" si="6"/>
        <v>14.27</v>
      </c>
      <c r="AP124" s="30">
        <f>IF(ISERROR(1/VLOOKUP($B124,[1]Leveranser!$B$1:$S$500,MATCH("såld värme (gwh)",[1]Leveranser!$B$1:$S$1,0),FALSE)),"",VLOOKUP($B124,[1]Leveranser!$B$1:$S$500,MATCH("såld värme (gwh)",[1]Leveranser!$B$1:$S$1,0),FALSE))</f>
        <v>12.3</v>
      </c>
      <c r="AQ124" s="30">
        <f>VLOOKUP($B124,[1]Leveranser!$B$1:$Y$500,MATCH("Totalt såld fjärrvärme till andra fjärrvärmeföretag",[1]Leveranser!$B$1:$AA$1,0),FALSE)</f>
        <v>0</v>
      </c>
      <c r="AR124" s="30">
        <f>IF(ISERROR(1/VLOOKUP($B124,[1]Miljö!$B$1:$S$500,MATCH("Såld mängd produktionsspecifik fjärrvärme (GWh)",[1]Miljö!$B$1:$R$1,0),FALSE)),0,VLOOKUP($B124,[1]Miljö!$B$1:$S$500,MATCH("Såld mängd produktionsspecifik fjärrvärme (GWh)",[1]Miljö!$B$1:$R$1,0),FALSE))</f>
        <v>0</v>
      </c>
      <c r="AS124" s="36">
        <f t="shared" si="7"/>
        <v>0.86194814295725308</v>
      </c>
      <c r="AU124" s="30" t="str">
        <f>VLOOKUP($B124,'[1]Miljövärden urval för publ'!$B$2:$I$486,7,FALSE)</f>
        <v>Ja</v>
      </c>
    </row>
    <row r="125" spans="1:47" ht="15">
      <c r="A125" t="s">
        <v>254</v>
      </c>
      <c r="B125" t="s">
        <v>256</v>
      </c>
      <c r="C125" s="30">
        <f>VLOOKUP($B125,'[1]Tillförd energi'!$B$2:$AS$506,MATCH(C$3,'[1]Tillförd energi'!$B$1:$AQ$1,0),FALSE)</f>
        <v>0</v>
      </c>
      <c r="D125" s="30">
        <f>VLOOKUP($B125,'[1]Tillförd energi'!$B$2:$AS$506,MATCH(D$3,'[1]Tillförd energi'!$B$1:$AQ$1,0),FALSE)</f>
        <v>0</v>
      </c>
      <c r="E125" s="30">
        <f>VLOOKUP($B125,'[1]Tillförd energi'!$B$2:$AS$506,MATCH(E$3,'[1]Tillförd energi'!$B$1:$AQ$1,0),FALSE)</f>
        <v>0</v>
      </c>
      <c r="F125" s="30">
        <f>VLOOKUP($B125,'[1]Tillförd energi'!$B$2:$AS$506,MATCH(F$3,'[1]Tillförd energi'!$B$1:$AQ$1,0),FALSE)</f>
        <v>0</v>
      </c>
      <c r="G125" s="30">
        <f>VLOOKUP($B125,'[1]Tillförd energi'!$B$2:$AS$506,MATCH(G$3,'[1]Tillförd energi'!$B$1:$AQ$1,0),FALSE)</f>
        <v>0</v>
      </c>
      <c r="H125" s="30">
        <f>VLOOKUP($B125,'[1]Tillförd energi'!$B$2:$AS$506,MATCH(H$3,'[1]Tillförd energi'!$B$1:$AQ$1,0),FALSE)</f>
        <v>0</v>
      </c>
      <c r="I125" s="30">
        <f>VLOOKUP($B125,'[1]Tillförd energi'!$B$2:$AS$506,MATCH(I$3,'[1]Tillförd energi'!$B$1:$AQ$1,0),FALSE)</f>
        <v>0</v>
      </c>
      <c r="J125" s="30">
        <f>VLOOKUP($B125,'[1]Tillförd energi'!$B$2:$AS$506,MATCH(J$3,'[1]Tillförd energi'!$B$1:$AQ$1,0),FALSE)</f>
        <v>0</v>
      </c>
      <c r="K125" s="30">
        <f>VLOOKUP($B125,'[1]Tillförd energi'!$B$2:$AS$506,MATCH(K$3,'[1]Tillförd energi'!$B$1:$AQ$1,0),FALSE)</f>
        <v>0</v>
      </c>
      <c r="L125" s="30">
        <f>VLOOKUP($B125,'[1]Tillförd energi'!$B$2:$AS$506,MATCH(L$3,'[1]Tillförd energi'!$B$1:$AQ$1,0),FALSE)</f>
        <v>0</v>
      </c>
      <c r="M125" s="30">
        <f>VLOOKUP($B125,'[1]Tillförd energi'!$B$2:$AS$506,MATCH(M$3,'[1]Tillförd energi'!$B$1:$AQ$1,0),FALSE)</f>
        <v>0</v>
      </c>
      <c r="N125" s="30">
        <f>VLOOKUP($B125,'[1]Tillförd energi'!$B$2:$AS$506,MATCH(N$3,'[1]Tillförd energi'!$B$1:$AQ$1,0),FALSE)</f>
        <v>0</v>
      </c>
      <c r="O125" s="30">
        <f>VLOOKUP($B125,'[1]Tillförd energi'!$B$2:$AS$506,MATCH(O$3,'[1]Tillförd energi'!$B$1:$AQ$1,0),FALSE)</f>
        <v>0</v>
      </c>
      <c r="P125" s="30">
        <f>VLOOKUP($B125,'[1]Tillförd energi'!$B$2:$AS$506,MATCH(P$3,'[1]Tillförd energi'!$B$1:$AQ$1,0),FALSE)</f>
        <v>0</v>
      </c>
      <c r="Q125" s="30">
        <f>VLOOKUP($B125,'[1]Tillförd energi'!$B$2:$AS$506,MATCH(Q$3,'[1]Tillförd energi'!$B$1:$AQ$1,0),FALSE)</f>
        <v>0</v>
      </c>
      <c r="R125" s="30">
        <f>VLOOKUP($B125,'[1]Tillförd energi'!$B$2:$AS$506,MATCH(R$3,'[1]Tillförd energi'!$B$1:$AQ$1,0),FALSE)</f>
        <v>0</v>
      </c>
      <c r="S125" s="30">
        <f>VLOOKUP($B125,'[1]Tillförd energi'!$B$2:$AS$506,MATCH(S$3,'[1]Tillförd energi'!$B$1:$AQ$1,0),FALSE)</f>
        <v>0</v>
      </c>
      <c r="T125" s="30">
        <f>VLOOKUP($B125,'[1]Tillförd energi'!$B$2:$AS$506,MATCH(T$3,'[1]Tillförd energi'!$B$1:$AQ$1,0),FALSE)</f>
        <v>0</v>
      </c>
      <c r="U125" s="30">
        <f>VLOOKUP($B125,'[1]Tillförd energi'!$B$2:$AS$506,MATCH(U$3,'[1]Tillförd energi'!$B$1:$AQ$1,0),FALSE)</f>
        <v>0</v>
      </c>
      <c r="V125" s="30">
        <f>VLOOKUP($B125,'[1]Tillförd energi'!$B$2:$AS$506,MATCH(V$3,'[1]Tillförd energi'!$B$1:$AQ$1,0),FALSE)</f>
        <v>0</v>
      </c>
      <c r="W125" s="30">
        <f>VLOOKUP($B125,'[1]Tillförd energi'!$B$2:$AS$506,MATCH(W$3,'[1]Tillförd energi'!$B$1:$AQ$1,0),FALSE)</f>
        <v>0</v>
      </c>
      <c r="X125" s="30">
        <f>VLOOKUP($B125,'[1]Tillförd energi'!$B$2:$AS$506,MATCH(X$3,'[1]Tillförd energi'!$B$1:$AQ$1,0),FALSE)</f>
        <v>0</v>
      </c>
      <c r="Y125" s="30">
        <f>VLOOKUP($B125,'[1]Tillförd energi'!$B$2:$AS$506,MATCH(Y$3,'[1]Tillförd energi'!$B$1:$AQ$1,0),FALSE)</f>
        <v>0</v>
      </c>
      <c r="Z125" s="30">
        <f>VLOOKUP($B125,'[1]Tillförd energi'!$B$2:$AS$506,MATCH(Z$3,'[1]Tillförd energi'!$B$1:$AQ$1,0),FALSE)</f>
        <v>0</v>
      </c>
      <c r="AA125" s="30">
        <f>VLOOKUP($B125,'[1]Tillförd energi'!$B$2:$AS$506,MATCH(AA$3,'[1]Tillförd energi'!$B$1:$AQ$1,0),FALSE)</f>
        <v>0</v>
      </c>
      <c r="AB125" s="30">
        <f>VLOOKUP($B125,'[1]Tillförd energi'!$B$2:$AS$506,MATCH(AB$3,'[1]Tillförd energi'!$B$1:$AQ$1,0),FALSE)</f>
        <v>0</v>
      </c>
      <c r="AC125" s="30">
        <f>VLOOKUP($B125,'[1]Tillförd energi'!$B$2:$AS$506,MATCH(AC$3,'[1]Tillförd energi'!$B$1:$AQ$1,0),FALSE)</f>
        <v>0</v>
      </c>
      <c r="AD125" s="30">
        <f>VLOOKUP($B125,'[1]Tillförd energi'!$B$2:$AS$506,MATCH(AD$3,'[1]Tillförd energi'!$B$1:$AQ$1,0),FALSE)</f>
        <v>0</v>
      </c>
      <c r="AF125" s="30">
        <f>VLOOKUP($B125,'[1]Tillförd energi'!$B$2:$AS$506,MATCH(AF$3,'[1]Tillförd energi'!$B$1:$AQ$1,0),FALSE)</f>
        <v>0</v>
      </c>
      <c r="AH125" s="30">
        <f>IFERROR(VLOOKUP(B125,[1]Miljö!$B$1:$S$476,9,FALSE)/1,0)</f>
        <v>0</v>
      </c>
      <c r="AJ125" s="35" t="str">
        <f>IFERROR(VLOOKUP($B125,[1]Miljö!$B$1:$S$500,MATCH("hjälpel exklusive kraftvärme (GWh)",[1]Miljö!$B$1:$V$1,0),FALSE)/1,"")</f>
        <v/>
      </c>
      <c r="AK125" s="35">
        <f t="shared" si="4"/>
        <v>0</v>
      </c>
      <c r="AL125" s="35">
        <f>VLOOKUP($B125,'[1]Slutlig allokering'!$B$2:$AL$462,MATCH("Hjälpel kraftvärme",'[1]Slutlig allokering'!$B$2:$AL$2,0),FALSE)</f>
        <v>0</v>
      </c>
      <c r="AN125" s="30">
        <f t="shared" si="5"/>
        <v>0</v>
      </c>
      <c r="AO125" s="30">
        <f t="shared" si="6"/>
        <v>0</v>
      </c>
      <c r="AP125" s="30" t="str">
        <f>IF(ISERROR(1/VLOOKUP($B125,[1]Leveranser!$B$1:$S$500,MATCH("såld värme (gwh)",[1]Leveranser!$B$1:$S$1,0),FALSE)),"",VLOOKUP($B125,[1]Leveranser!$B$1:$S$500,MATCH("såld värme (gwh)",[1]Leveranser!$B$1:$S$1,0),FALSE))</f>
        <v/>
      </c>
      <c r="AQ125" s="30">
        <f>VLOOKUP($B125,[1]Leveranser!$B$1:$Y$500,MATCH("Totalt såld fjärrvärme till andra fjärrvärmeföretag",[1]Leveranser!$B$1:$AA$1,0),FALSE)</f>
        <v>0</v>
      </c>
      <c r="AR125" s="30">
        <f>IF(ISERROR(1/VLOOKUP($B125,[1]Miljö!$B$1:$S$500,MATCH("Såld mängd produktionsspecifik fjärrvärme (GWh)",[1]Miljö!$B$1:$R$1,0),FALSE)),0,VLOOKUP($B125,[1]Miljö!$B$1:$S$500,MATCH("Såld mängd produktionsspecifik fjärrvärme (GWh)",[1]Miljö!$B$1:$R$1,0),FALSE))</f>
        <v>0</v>
      </c>
      <c r="AS125" s="36" t="str">
        <f t="shared" si="7"/>
        <v/>
      </c>
      <c r="AU125" s="30" t="str">
        <f>VLOOKUP($B125,'[1]Miljövärden urval för publ'!$B$2:$I$486,7,FALSE)</f>
        <v>Nej</v>
      </c>
    </row>
    <row r="126" spans="1:47" ht="15">
      <c r="A126" t="s">
        <v>254</v>
      </c>
      <c r="B126" t="s">
        <v>257</v>
      </c>
      <c r="C126" s="30">
        <f>VLOOKUP($B126,'[1]Tillförd energi'!$B$2:$AS$506,MATCH(C$3,'[1]Tillförd energi'!$B$1:$AQ$1,0),FALSE)</f>
        <v>0</v>
      </c>
      <c r="D126" s="30">
        <f>VLOOKUP($B126,'[1]Tillförd energi'!$B$2:$AS$506,MATCH(D$3,'[1]Tillförd energi'!$B$1:$AQ$1,0),FALSE)</f>
        <v>0</v>
      </c>
      <c r="E126" s="30">
        <f>VLOOKUP($B126,'[1]Tillförd energi'!$B$2:$AS$506,MATCH(E$3,'[1]Tillförd energi'!$B$1:$AQ$1,0),FALSE)</f>
        <v>0</v>
      </c>
      <c r="F126" s="30">
        <f>VLOOKUP($B126,'[1]Tillförd energi'!$B$2:$AS$506,MATCH(F$3,'[1]Tillförd energi'!$B$1:$AQ$1,0),FALSE)</f>
        <v>0</v>
      </c>
      <c r="G126" s="30">
        <f>VLOOKUP($B126,'[1]Tillförd energi'!$B$2:$AS$506,MATCH(G$3,'[1]Tillförd energi'!$B$1:$AQ$1,0),FALSE)</f>
        <v>0</v>
      </c>
      <c r="H126" s="30">
        <f>VLOOKUP($B126,'[1]Tillförd energi'!$B$2:$AS$506,MATCH(H$3,'[1]Tillförd energi'!$B$1:$AQ$1,0),FALSE)</f>
        <v>0</v>
      </c>
      <c r="I126" s="30">
        <f>VLOOKUP($B126,'[1]Tillförd energi'!$B$2:$AS$506,MATCH(I$3,'[1]Tillförd energi'!$B$1:$AQ$1,0),FALSE)</f>
        <v>0</v>
      </c>
      <c r="J126" s="30">
        <f>VLOOKUP($B126,'[1]Tillförd energi'!$B$2:$AS$506,MATCH(J$3,'[1]Tillförd energi'!$B$1:$AQ$1,0),FALSE)</f>
        <v>0</v>
      </c>
      <c r="K126" s="30">
        <f>VLOOKUP($B126,'[1]Tillförd energi'!$B$2:$AS$506,MATCH(K$3,'[1]Tillförd energi'!$B$1:$AQ$1,0),FALSE)</f>
        <v>0</v>
      </c>
      <c r="L126" s="30">
        <f>VLOOKUP($B126,'[1]Tillförd energi'!$B$2:$AS$506,MATCH(L$3,'[1]Tillförd energi'!$B$1:$AQ$1,0),FALSE)</f>
        <v>0</v>
      </c>
      <c r="M126" s="30">
        <f>VLOOKUP($B126,'[1]Tillförd energi'!$B$2:$AS$506,MATCH(M$3,'[1]Tillförd energi'!$B$1:$AQ$1,0),FALSE)</f>
        <v>0</v>
      </c>
      <c r="N126" s="30">
        <f>VLOOKUP($B126,'[1]Tillförd energi'!$B$2:$AS$506,MATCH(N$3,'[1]Tillförd energi'!$B$1:$AQ$1,0),FALSE)</f>
        <v>0</v>
      </c>
      <c r="O126" s="30">
        <f>VLOOKUP($B126,'[1]Tillförd energi'!$B$2:$AS$506,MATCH(O$3,'[1]Tillförd energi'!$B$1:$AQ$1,0),FALSE)</f>
        <v>0</v>
      </c>
      <c r="P126" s="30">
        <f>VLOOKUP($B126,'[1]Tillförd energi'!$B$2:$AS$506,MATCH(P$3,'[1]Tillförd energi'!$B$1:$AQ$1,0),FALSE)</f>
        <v>6.2164700000000002</v>
      </c>
      <c r="Q126" s="30">
        <f>VLOOKUP($B126,'[1]Tillförd energi'!$B$2:$AS$506,MATCH(Q$3,'[1]Tillförd energi'!$B$1:$AQ$1,0),FALSE)</f>
        <v>0</v>
      </c>
      <c r="R126" s="30">
        <f>VLOOKUP($B126,'[1]Tillförd energi'!$B$2:$AS$506,MATCH(R$3,'[1]Tillförd energi'!$B$1:$AQ$1,0),FALSE)</f>
        <v>0</v>
      </c>
      <c r="S126" s="30">
        <f>VLOOKUP($B126,'[1]Tillförd energi'!$B$2:$AS$506,MATCH(S$3,'[1]Tillförd energi'!$B$1:$AQ$1,0),FALSE)</f>
        <v>0</v>
      </c>
      <c r="T126" s="30">
        <f>VLOOKUP($B126,'[1]Tillförd energi'!$B$2:$AS$506,MATCH(T$3,'[1]Tillförd energi'!$B$1:$AQ$1,0),FALSE)</f>
        <v>0</v>
      </c>
      <c r="U126" s="30">
        <f>VLOOKUP($B126,'[1]Tillförd energi'!$B$2:$AS$506,MATCH(U$3,'[1]Tillförd energi'!$B$1:$AQ$1,0),FALSE)</f>
        <v>0</v>
      </c>
      <c r="V126" s="30">
        <f>VLOOKUP($B126,'[1]Tillförd energi'!$B$2:$AS$506,MATCH(V$3,'[1]Tillförd energi'!$B$1:$AQ$1,0),FALSE)</f>
        <v>0</v>
      </c>
      <c r="W126" s="30">
        <f>VLOOKUP($B126,'[1]Tillförd energi'!$B$2:$AS$506,MATCH(W$3,'[1]Tillförd energi'!$B$1:$AQ$1,0),FALSE)</f>
        <v>0</v>
      </c>
      <c r="X126" s="30">
        <f>VLOOKUP($B126,'[1]Tillförd energi'!$B$2:$AS$506,MATCH(X$3,'[1]Tillförd energi'!$B$1:$AQ$1,0),FALSE)</f>
        <v>0</v>
      </c>
      <c r="Y126" s="30">
        <f>VLOOKUP($B126,'[1]Tillförd energi'!$B$2:$AS$506,MATCH(Y$3,'[1]Tillförd energi'!$B$1:$AQ$1,0),FALSE)</f>
        <v>0</v>
      </c>
      <c r="Z126" s="30">
        <f>VLOOKUP($B126,'[1]Tillförd energi'!$B$2:$AS$506,MATCH(Z$3,'[1]Tillförd energi'!$B$1:$AQ$1,0),FALSE)</f>
        <v>0</v>
      </c>
      <c r="AA126" s="30">
        <f>VLOOKUP($B126,'[1]Tillförd energi'!$B$2:$AS$506,MATCH(AA$3,'[1]Tillförd energi'!$B$1:$AQ$1,0),FALSE)</f>
        <v>0</v>
      </c>
      <c r="AB126" s="30">
        <f>VLOOKUP($B126,'[1]Tillförd energi'!$B$2:$AS$506,MATCH(AB$3,'[1]Tillförd energi'!$B$1:$AQ$1,0),FALSE)</f>
        <v>0</v>
      </c>
      <c r="AC126" s="30">
        <f>VLOOKUP($B126,'[1]Tillförd energi'!$B$2:$AS$506,MATCH(AC$3,'[1]Tillförd energi'!$B$1:$AQ$1,0),FALSE)</f>
        <v>0</v>
      </c>
      <c r="AD126" s="30">
        <f>VLOOKUP($B126,'[1]Tillförd energi'!$B$2:$AS$506,MATCH(AD$3,'[1]Tillförd energi'!$B$1:$AQ$1,0),FALSE)</f>
        <v>0</v>
      </c>
      <c r="AF126" s="30">
        <f>VLOOKUP($B126,'[1]Tillförd energi'!$B$2:$AS$506,MATCH(AF$3,'[1]Tillförd energi'!$B$1:$AQ$1,0),FALSE)</f>
        <v>0.13635</v>
      </c>
      <c r="AH126" s="30">
        <f>IFERROR(VLOOKUP(B126,[1]Miljö!$B$1:$S$476,9,FALSE)/1,0)</f>
        <v>0</v>
      </c>
      <c r="AJ126" s="35" t="str">
        <f>IFERROR(VLOOKUP($B126,[1]Miljö!$B$1:$S$500,MATCH("hjälpel exklusive kraftvärme (GWh)",[1]Miljö!$B$1:$V$1,0),FALSE)/1,"")</f>
        <v/>
      </c>
      <c r="AK126" s="35">
        <f t="shared" si="4"/>
        <v>0.13635</v>
      </c>
      <c r="AL126" s="35">
        <f>VLOOKUP($B126,'[1]Slutlig allokering'!$B$2:$AL$462,MATCH("Hjälpel kraftvärme",'[1]Slutlig allokering'!$B$2:$AL$2,0),FALSE)</f>
        <v>0</v>
      </c>
      <c r="AN126" s="30">
        <f t="shared" si="5"/>
        <v>6.3528200000000004</v>
      </c>
      <c r="AO126" s="30">
        <f t="shared" si="6"/>
        <v>6.3528200000000004</v>
      </c>
      <c r="AP126" s="30">
        <f>IF(ISERROR(1/VLOOKUP($B126,[1]Leveranser!$B$1:$S$500,MATCH("såld värme (gwh)",[1]Leveranser!$B$1:$S$1,0),FALSE)),"",VLOOKUP($B126,[1]Leveranser!$B$1:$S$500,MATCH("såld värme (gwh)",[1]Leveranser!$B$1:$S$1,0),FALSE))</f>
        <v>4.5449999999999999</v>
      </c>
      <c r="AQ126" s="30">
        <f>VLOOKUP($B126,[1]Leveranser!$B$1:$Y$500,MATCH("Totalt såld fjärrvärme till andra fjärrvärmeföretag",[1]Leveranser!$B$1:$AA$1,0),FALSE)</f>
        <v>0</v>
      </c>
      <c r="AR126" s="30">
        <f>IF(ISERROR(1/VLOOKUP($B126,[1]Miljö!$B$1:$S$500,MATCH("Såld mängd produktionsspecifik fjärrvärme (GWh)",[1]Miljö!$B$1:$R$1,0),FALSE)),0,VLOOKUP($B126,[1]Miljö!$B$1:$S$500,MATCH("Såld mängd produktionsspecifik fjärrvärme (GWh)",[1]Miljö!$B$1:$R$1,0),FALSE))</f>
        <v>0</v>
      </c>
      <c r="AS126" s="36">
        <f t="shared" si="7"/>
        <v>0.71543031283744851</v>
      </c>
      <c r="AU126" s="30" t="str">
        <f>VLOOKUP($B126,'[1]Miljövärden urval för publ'!$B$2:$I$486,7,FALSE)</f>
        <v>Ja</v>
      </c>
    </row>
    <row r="127" spans="1:47" ht="15">
      <c r="A127" t="s">
        <v>290</v>
      </c>
      <c r="B127" t="s">
        <v>291</v>
      </c>
      <c r="C127" s="30">
        <f>VLOOKUP($B127,'[1]Tillförd energi'!$B$2:$AS$506,MATCH(C$3,'[1]Tillförd energi'!$B$1:$AQ$1,0),FALSE)</f>
        <v>0</v>
      </c>
      <c r="D127" s="30">
        <f>VLOOKUP($B127,'[1]Tillförd energi'!$B$2:$AS$506,MATCH(D$3,'[1]Tillförd energi'!$B$1:$AQ$1,0),FALSE)</f>
        <v>5.9</v>
      </c>
      <c r="E127" s="30">
        <f>VLOOKUP($B127,'[1]Tillförd energi'!$B$2:$AS$506,MATCH(E$3,'[1]Tillförd energi'!$B$1:$AQ$1,0),FALSE)</f>
        <v>0</v>
      </c>
      <c r="F127" s="30">
        <f>VLOOKUP($B127,'[1]Tillförd energi'!$B$2:$AS$506,MATCH(F$3,'[1]Tillförd energi'!$B$1:$AQ$1,0),FALSE)</f>
        <v>0</v>
      </c>
      <c r="G127" s="30">
        <f>VLOOKUP($B127,'[1]Tillförd energi'!$B$2:$AS$506,MATCH(G$3,'[1]Tillförd energi'!$B$1:$AQ$1,0),FALSE)</f>
        <v>0</v>
      </c>
      <c r="H127" s="30">
        <f>VLOOKUP($B127,'[1]Tillförd energi'!$B$2:$AS$506,MATCH(H$3,'[1]Tillförd energi'!$B$1:$AQ$1,0),FALSE)</f>
        <v>0</v>
      </c>
      <c r="I127" s="30">
        <f>VLOOKUP($B127,'[1]Tillförd energi'!$B$2:$AS$506,MATCH(I$3,'[1]Tillförd energi'!$B$1:$AQ$1,0),FALSE)</f>
        <v>0</v>
      </c>
      <c r="J127" s="30">
        <f>VLOOKUP($B127,'[1]Tillförd energi'!$B$2:$AS$506,MATCH(J$3,'[1]Tillförd energi'!$B$1:$AQ$1,0),FALSE)</f>
        <v>0</v>
      </c>
      <c r="K127" s="30">
        <f>VLOOKUP($B127,'[1]Tillförd energi'!$B$2:$AS$506,MATCH(K$3,'[1]Tillförd energi'!$B$1:$AQ$1,0),FALSE)</f>
        <v>0</v>
      </c>
      <c r="L127" s="30">
        <f>VLOOKUP($B127,'[1]Tillförd energi'!$B$2:$AS$506,MATCH(L$3,'[1]Tillförd energi'!$B$1:$AQ$1,0),FALSE)</f>
        <v>0</v>
      </c>
      <c r="M127" s="30">
        <f>VLOOKUP($B127,'[1]Tillförd energi'!$B$2:$AS$506,MATCH(M$3,'[1]Tillförd energi'!$B$1:$AQ$1,0),FALSE)</f>
        <v>35.1</v>
      </c>
      <c r="N127" s="30">
        <f>VLOOKUP($B127,'[1]Tillförd energi'!$B$2:$AS$506,MATCH(N$3,'[1]Tillförd energi'!$B$1:$AQ$1,0),FALSE)</f>
        <v>0</v>
      </c>
      <c r="O127" s="30">
        <f>VLOOKUP($B127,'[1]Tillförd energi'!$B$2:$AS$506,MATCH(O$3,'[1]Tillförd energi'!$B$1:$AQ$1,0),FALSE)</f>
        <v>2.1</v>
      </c>
      <c r="P127" s="30">
        <f>VLOOKUP($B127,'[1]Tillförd energi'!$B$2:$AS$506,MATCH(P$3,'[1]Tillförd energi'!$B$1:$AQ$1,0),FALSE)</f>
        <v>0</v>
      </c>
      <c r="Q127" s="30">
        <f>VLOOKUP($B127,'[1]Tillförd energi'!$B$2:$AS$506,MATCH(Q$3,'[1]Tillförd energi'!$B$1:$AQ$1,0),FALSE)</f>
        <v>0</v>
      </c>
      <c r="R127" s="30">
        <f>VLOOKUP($B127,'[1]Tillförd energi'!$B$2:$AS$506,MATCH(R$3,'[1]Tillförd energi'!$B$1:$AQ$1,0),FALSE)</f>
        <v>0</v>
      </c>
      <c r="S127" s="30">
        <f>VLOOKUP($B127,'[1]Tillförd energi'!$B$2:$AS$506,MATCH(S$3,'[1]Tillförd energi'!$B$1:$AQ$1,0),FALSE)</f>
        <v>0</v>
      </c>
      <c r="T127" s="30">
        <f>VLOOKUP($B127,'[1]Tillförd energi'!$B$2:$AS$506,MATCH(T$3,'[1]Tillförd energi'!$B$1:$AQ$1,0),FALSE)</f>
        <v>0</v>
      </c>
      <c r="U127" s="30">
        <f>VLOOKUP($B127,'[1]Tillförd energi'!$B$2:$AS$506,MATCH(U$3,'[1]Tillförd energi'!$B$1:$AQ$1,0),FALSE)</f>
        <v>0</v>
      </c>
      <c r="V127" s="30">
        <f>VLOOKUP($B127,'[1]Tillförd energi'!$B$2:$AS$506,MATCH(V$3,'[1]Tillförd energi'!$B$1:$AQ$1,0),FALSE)</f>
        <v>0</v>
      </c>
      <c r="W127" s="30">
        <f>VLOOKUP($B127,'[1]Tillförd energi'!$B$2:$AS$506,MATCH(W$3,'[1]Tillförd energi'!$B$1:$AQ$1,0),FALSE)</f>
        <v>0</v>
      </c>
      <c r="X127" s="30">
        <f>VLOOKUP($B127,'[1]Tillförd energi'!$B$2:$AS$506,MATCH(X$3,'[1]Tillförd energi'!$B$1:$AQ$1,0),FALSE)</f>
        <v>0</v>
      </c>
      <c r="Y127" s="30">
        <f>VLOOKUP($B127,'[1]Tillförd energi'!$B$2:$AS$506,MATCH(Y$3,'[1]Tillförd energi'!$B$1:$AQ$1,0),FALSE)</f>
        <v>0</v>
      </c>
      <c r="Z127" s="30">
        <f>VLOOKUP($B127,'[1]Tillförd energi'!$B$2:$AS$506,MATCH(Z$3,'[1]Tillförd energi'!$B$1:$AQ$1,0),FALSE)</f>
        <v>0</v>
      </c>
      <c r="AA127" s="30">
        <f>VLOOKUP($B127,'[1]Tillförd energi'!$B$2:$AS$506,MATCH(AA$3,'[1]Tillförd energi'!$B$1:$AQ$1,0),FALSE)</f>
        <v>0</v>
      </c>
      <c r="AB127" s="30">
        <f>VLOOKUP($B127,'[1]Tillförd energi'!$B$2:$AS$506,MATCH(AB$3,'[1]Tillförd energi'!$B$1:$AQ$1,0),FALSE)</f>
        <v>0</v>
      </c>
      <c r="AC127" s="30">
        <f>VLOOKUP($B127,'[1]Tillförd energi'!$B$2:$AS$506,MATCH(AC$3,'[1]Tillförd energi'!$B$1:$AQ$1,0),FALSE)</f>
        <v>0</v>
      </c>
      <c r="AD127" s="30">
        <f>VLOOKUP($B127,'[1]Tillförd energi'!$B$2:$AS$506,MATCH(AD$3,'[1]Tillförd energi'!$B$1:$AQ$1,0),FALSE)</f>
        <v>0</v>
      </c>
      <c r="AF127" s="30">
        <f>VLOOKUP($B127,'[1]Tillförd energi'!$B$2:$AS$506,MATCH(AF$3,'[1]Tillförd energi'!$B$1:$AQ$1,0),FALSE)</f>
        <v>0.81499999999999995</v>
      </c>
      <c r="AH127" s="30">
        <f>IFERROR(VLOOKUP(B127,[1]Miljö!$B$1:$S$476,9,FALSE)/1,0)</f>
        <v>0</v>
      </c>
      <c r="AJ127" s="35">
        <f>IFERROR(VLOOKUP($B127,[1]Miljö!$B$1:$S$500,MATCH("hjälpel exklusive kraftvärme (GWh)",[1]Miljö!$B$1:$V$1,0),FALSE)/1,"")</f>
        <v>0.81499999999999995</v>
      </c>
      <c r="AK127" s="35">
        <f t="shared" si="4"/>
        <v>0.81499999999999995</v>
      </c>
      <c r="AL127" s="35">
        <f>VLOOKUP($B127,'[1]Slutlig allokering'!$B$2:$AL$462,MATCH("Hjälpel kraftvärme",'[1]Slutlig allokering'!$B$2:$AL$2,0),FALSE)</f>
        <v>0</v>
      </c>
      <c r="AN127" s="30">
        <f t="shared" si="5"/>
        <v>43.914999999999999</v>
      </c>
      <c r="AO127" s="30">
        <f t="shared" si="6"/>
        <v>43.914999999999999</v>
      </c>
      <c r="AP127" s="30">
        <f>IF(ISERROR(1/VLOOKUP($B127,[1]Leveranser!$B$1:$S$500,MATCH("såld värme (gwh)",[1]Leveranser!$B$1:$S$1,0),FALSE)),"",VLOOKUP($B127,[1]Leveranser!$B$1:$S$500,MATCH("såld värme (gwh)",[1]Leveranser!$B$1:$S$1,0),FALSE))</f>
        <v>31.946999999999999</v>
      </c>
      <c r="AQ127" s="30">
        <f>VLOOKUP($B127,[1]Leveranser!$B$1:$Y$500,MATCH("Totalt såld fjärrvärme till andra fjärrvärmeföretag",[1]Leveranser!$B$1:$AA$1,0),FALSE)</f>
        <v>0</v>
      </c>
      <c r="AR127" s="30">
        <f>IF(ISERROR(1/VLOOKUP($B127,[1]Miljö!$B$1:$S$500,MATCH("Såld mängd produktionsspecifik fjärrvärme (GWh)",[1]Miljö!$B$1:$R$1,0),FALSE)),0,VLOOKUP($B127,[1]Miljö!$B$1:$S$500,MATCH("Såld mängd produktionsspecifik fjärrvärme (GWh)",[1]Miljö!$B$1:$R$1,0),FALSE))</f>
        <v>0</v>
      </c>
      <c r="AS127" s="36">
        <f t="shared" si="7"/>
        <v>0.72747352840715018</v>
      </c>
      <c r="AU127" s="30" t="str">
        <f>VLOOKUP($B127,'[1]Miljövärden urval för publ'!$B$2:$I$486,7,FALSE)</f>
        <v>Ja</v>
      </c>
    </row>
    <row r="128" spans="1:47" ht="15">
      <c r="A128" t="s">
        <v>657</v>
      </c>
      <c r="B128" t="s">
        <v>659</v>
      </c>
      <c r="C128" s="30">
        <f>VLOOKUP($B128,'[1]Tillförd energi'!$B$2:$AS$506,MATCH(C$3,'[1]Tillförd energi'!$B$1:$AQ$1,0),FALSE)</f>
        <v>0</v>
      </c>
      <c r="D128" s="30">
        <f>VLOOKUP($B128,'[1]Tillförd energi'!$B$2:$AS$506,MATCH(D$3,'[1]Tillförd energi'!$B$1:$AQ$1,0),FALSE)</f>
        <v>0.02</v>
      </c>
      <c r="E128" s="30">
        <f>VLOOKUP($B128,'[1]Tillförd energi'!$B$2:$AS$506,MATCH(E$3,'[1]Tillförd energi'!$B$1:$AQ$1,0),FALSE)</f>
        <v>0</v>
      </c>
      <c r="F128" s="30">
        <f>VLOOKUP($B128,'[1]Tillförd energi'!$B$2:$AS$506,MATCH(F$3,'[1]Tillförd energi'!$B$1:$AQ$1,0),FALSE)</f>
        <v>0</v>
      </c>
      <c r="G128" s="30">
        <f>VLOOKUP($B128,'[1]Tillförd energi'!$B$2:$AS$506,MATCH(G$3,'[1]Tillförd energi'!$B$1:$AQ$1,0),FALSE)</f>
        <v>0</v>
      </c>
      <c r="H128" s="30">
        <f>VLOOKUP($B128,'[1]Tillförd energi'!$B$2:$AS$506,MATCH(H$3,'[1]Tillförd energi'!$B$1:$AQ$1,0),FALSE)</f>
        <v>0</v>
      </c>
      <c r="I128" s="30">
        <f>VLOOKUP($B128,'[1]Tillförd energi'!$B$2:$AS$506,MATCH(I$3,'[1]Tillförd energi'!$B$1:$AQ$1,0),FALSE)</f>
        <v>0</v>
      </c>
      <c r="J128" s="30">
        <f>VLOOKUP($B128,'[1]Tillförd energi'!$B$2:$AS$506,MATCH(J$3,'[1]Tillförd energi'!$B$1:$AQ$1,0),FALSE)</f>
        <v>0</v>
      </c>
      <c r="K128" s="30">
        <f>VLOOKUP($B128,'[1]Tillförd energi'!$B$2:$AS$506,MATCH(K$3,'[1]Tillförd energi'!$B$1:$AQ$1,0),FALSE)</f>
        <v>0</v>
      </c>
      <c r="L128" s="30">
        <f>VLOOKUP($B128,'[1]Tillförd energi'!$B$2:$AS$506,MATCH(L$3,'[1]Tillförd energi'!$B$1:$AQ$1,0),FALSE)</f>
        <v>0</v>
      </c>
      <c r="M128" s="30">
        <f>VLOOKUP($B128,'[1]Tillförd energi'!$B$2:$AS$506,MATCH(M$3,'[1]Tillförd energi'!$B$1:$AQ$1,0),FALSE)</f>
        <v>0</v>
      </c>
      <c r="N128" s="30">
        <f>VLOOKUP($B128,'[1]Tillförd energi'!$B$2:$AS$506,MATCH(N$3,'[1]Tillförd energi'!$B$1:$AQ$1,0),FALSE)</f>
        <v>0</v>
      </c>
      <c r="O128" s="30">
        <f>VLOOKUP($B128,'[1]Tillförd energi'!$B$2:$AS$506,MATCH(O$3,'[1]Tillförd energi'!$B$1:$AQ$1,0),FALSE)</f>
        <v>0</v>
      </c>
      <c r="P128" s="30">
        <f>VLOOKUP($B128,'[1]Tillförd energi'!$B$2:$AS$506,MATCH(P$3,'[1]Tillförd energi'!$B$1:$AQ$1,0),FALSE)</f>
        <v>0</v>
      </c>
      <c r="Q128" s="30">
        <f>VLOOKUP($B128,'[1]Tillförd energi'!$B$2:$AS$506,MATCH(Q$3,'[1]Tillförd energi'!$B$1:$AQ$1,0),FALSE)</f>
        <v>2.2719999999999998</v>
      </c>
      <c r="R128" s="30">
        <f>VLOOKUP($B128,'[1]Tillförd energi'!$B$2:$AS$506,MATCH(R$3,'[1]Tillförd energi'!$B$1:$AQ$1,0),FALSE)</f>
        <v>0</v>
      </c>
      <c r="S128" s="30">
        <f>VLOOKUP($B128,'[1]Tillförd energi'!$B$2:$AS$506,MATCH(S$3,'[1]Tillförd energi'!$B$1:$AQ$1,0),FALSE)</f>
        <v>0</v>
      </c>
      <c r="T128" s="30">
        <f>VLOOKUP($B128,'[1]Tillförd energi'!$B$2:$AS$506,MATCH(T$3,'[1]Tillförd energi'!$B$1:$AQ$1,0),FALSE)</f>
        <v>0</v>
      </c>
      <c r="U128" s="30">
        <f>VLOOKUP($B128,'[1]Tillförd energi'!$B$2:$AS$506,MATCH(U$3,'[1]Tillförd energi'!$B$1:$AQ$1,0),FALSE)</f>
        <v>0</v>
      </c>
      <c r="V128" s="30">
        <f>VLOOKUP($B128,'[1]Tillförd energi'!$B$2:$AS$506,MATCH(V$3,'[1]Tillförd energi'!$B$1:$AQ$1,0),FALSE)</f>
        <v>0</v>
      </c>
      <c r="W128" s="30">
        <f>VLOOKUP($B128,'[1]Tillförd energi'!$B$2:$AS$506,MATCH(W$3,'[1]Tillförd energi'!$B$1:$AQ$1,0),FALSE)</f>
        <v>0</v>
      </c>
      <c r="X128" s="30">
        <f>VLOOKUP($B128,'[1]Tillförd energi'!$B$2:$AS$506,MATCH(X$3,'[1]Tillförd energi'!$B$1:$AQ$1,0),FALSE)</f>
        <v>0</v>
      </c>
      <c r="Y128" s="30">
        <f>VLOOKUP($B128,'[1]Tillförd energi'!$B$2:$AS$506,MATCH(Y$3,'[1]Tillförd energi'!$B$1:$AQ$1,0),FALSE)</f>
        <v>0</v>
      </c>
      <c r="Z128" s="30">
        <f>VLOOKUP($B128,'[1]Tillförd energi'!$B$2:$AS$506,MATCH(Z$3,'[1]Tillförd energi'!$B$1:$AQ$1,0),FALSE)</f>
        <v>0</v>
      </c>
      <c r="AA128" s="30">
        <f>VLOOKUP($B128,'[1]Tillförd energi'!$B$2:$AS$506,MATCH(AA$3,'[1]Tillförd energi'!$B$1:$AQ$1,0),FALSE)</f>
        <v>0</v>
      </c>
      <c r="AB128" s="30">
        <f>VLOOKUP($B128,'[1]Tillförd energi'!$B$2:$AS$506,MATCH(AB$3,'[1]Tillförd energi'!$B$1:$AQ$1,0),FALSE)</f>
        <v>0</v>
      </c>
      <c r="AC128" s="30">
        <f>VLOOKUP($B128,'[1]Tillförd energi'!$B$2:$AS$506,MATCH(AC$3,'[1]Tillförd energi'!$B$1:$AQ$1,0),FALSE)</f>
        <v>0</v>
      </c>
      <c r="AD128" s="30">
        <f>VLOOKUP($B128,'[1]Tillförd energi'!$B$2:$AS$506,MATCH(AD$3,'[1]Tillförd energi'!$B$1:$AQ$1,0),FALSE)</f>
        <v>0</v>
      </c>
      <c r="AF128" s="30">
        <f>VLOOKUP($B128,'[1]Tillförd energi'!$B$2:$AS$506,MATCH(AF$3,'[1]Tillförd energi'!$B$1:$AQ$1,0),FALSE)</f>
        <v>6.1400000000000003E-2</v>
      </c>
      <c r="AH128" s="30">
        <f>IFERROR(VLOOKUP(B128,[1]Miljö!$B$1:$S$476,9,FALSE)/1,0)</f>
        <v>0</v>
      </c>
      <c r="AJ128" s="35">
        <f>IFERROR(VLOOKUP($B128,[1]Miljö!$B$1:$S$500,MATCH("hjälpel exklusive kraftvärme (GWh)",[1]Miljö!$B$1:$V$1,0),FALSE)/1,"")</f>
        <v>6.1400000000000003E-2</v>
      </c>
      <c r="AK128" s="35">
        <f t="shared" si="4"/>
        <v>6.1400000000000003E-2</v>
      </c>
      <c r="AL128" s="35">
        <f>VLOOKUP($B128,'[1]Slutlig allokering'!$B$2:$AL$462,MATCH("Hjälpel kraftvärme",'[1]Slutlig allokering'!$B$2:$AL$2,0),FALSE)</f>
        <v>0</v>
      </c>
      <c r="AN128" s="30">
        <f t="shared" si="5"/>
        <v>2.3533999999999997</v>
      </c>
      <c r="AO128" s="30">
        <f t="shared" si="6"/>
        <v>2.3533999999999997</v>
      </c>
      <c r="AP128" s="30">
        <f>IF(ISERROR(1/VLOOKUP($B128,[1]Leveranser!$B$1:$S$500,MATCH("såld värme (gwh)",[1]Leveranser!$B$1:$S$1,0),FALSE)),"",VLOOKUP($B128,[1]Leveranser!$B$1:$S$500,MATCH("såld värme (gwh)",[1]Leveranser!$B$1:$S$1,0),FALSE))</f>
        <v>1.8280000000000001</v>
      </c>
      <c r="AQ128" s="30">
        <f>VLOOKUP($B128,[1]Leveranser!$B$1:$Y$500,MATCH("Totalt såld fjärrvärme till andra fjärrvärmeföretag",[1]Leveranser!$B$1:$AA$1,0),FALSE)</f>
        <v>0</v>
      </c>
      <c r="AR128" s="30">
        <f>IF(ISERROR(1/VLOOKUP($B128,[1]Miljö!$B$1:$S$500,MATCH("Såld mängd produktionsspecifik fjärrvärme (GWh)",[1]Miljö!$B$1:$R$1,0),FALSE)),0,VLOOKUP($B128,[1]Miljö!$B$1:$S$500,MATCH("Såld mängd produktionsspecifik fjärrvärme (GWh)",[1]Miljö!$B$1:$R$1,0),FALSE))</f>
        <v>0</v>
      </c>
      <c r="AS128" s="36">
        <f t="shared" si="7"/>
        <v>0.77674853403586308</v>
      </c>
      <c r="AU128" s="30" t="str">
        <f>VLOOKUP($B128,'[1]Miljövärden urval för publ'!$B$2:$I$486,7,FALSE)</f>
        <v>Ja</v>
      </c>
    </row>
    <row r="129" spans="1:47" ht="15">
      <c r="A129" t="s">
        <v>610</v>
      </c>
      <c r="B129" t="s">
        <v>617</v>
      </c>
      <c r="C129" s="30">
        <f>VLOOKUP($B129,'[1]Tillförd energi'!$B$2:$AS$506,MATCH(C$3,'[1]Tillförd energi'!$B$1:$AQ$1,0),FALSE)</f>
        <v>0</v>
      </c>
      <c r="D129" s="30">
        <f>VLOOKUP($B129,'[1]Tillförd energi'!$B$2:$AS$506,MATCH(D$3,'[1]Tillförd energi'!$B$1:$AQ$1,0),FALSE)</f>
        <v>4.4999999999999998E-2</v>
      </c>
      <c r="E129" s="30">
        <f>VLOOKUP($B129,'[1]Tillförd energi'!$B$2:$AS$506,MATCH(E$3,'[1]Tillförd energi'!$B$1:$AQ$1,0),FALSE)</f>
        <v>0.17</v>
      </c>
      <c r="F129" s="30">
        <f>VLOOKUP($B129,'[1]Tillförd energi'!$B$2:$AS$506,MATCH(F$3,'[1]Tillförd energi'!$B$1:$AQ$1,0),FALSE)</f>
        <v>0</v>
      </c>
      <c r="G129" s="30">
        <f>VLOOKUP($B129,'[1]Tillförd energi'!$B$2:$AS$506,MATCH(G$3,'[1]Tillförd energi'!$B$1:$AQ$1,0),FALSE)</f>
        <v>0</v>
      </c>
      <c r="H129" s="30">
        <f>VLOOKUP($B129,'[1]Tillförd energi'!$B$2:$AS$506,MATCH(H$3,'[1]Tillförd energi'!$B$1:$AQ$1,0),FALSE)</f>
        <v>0</v>
      </c>
      <c r="I129" s="30">
        <f>VLOOKUP($B129,'[1]Tillförd energi'!$B$2:$AS$506,MATCH(I$3,'[1]Tillförd energi'!$B$1:$AQ$1,0),FALSE)</f>
        <v>0</v>
      </c>
      <c r="J129" s="30">
        <f>VLOOKUP($B129,'[1]Tillförd energi'!$B$2:$AS$506,MATCH(J$3,'[1]Tillförd energi'!$B$1:$AQ$1,0),FALSE)</f>
        <v>0</v>
      </c>
      <c r="K129" s="30">
        <f>VLOOKUP($B129,'[1]Tillförd energi'!$B$2:$AS$506,MATCH(K$3,'[1]Tillförd energi'!$B$1:$AQ$1,0),FALSE)</f>
        <v>0</v>
      </c>
      <c r="L129" s="30">
        <f>VLOOKUP($B129,'[1]Tillförd energi'!$B$2:$AS$506,MATCH(L$3,'[1]Tillförd energi'!$B$1:$AQ$1,0),FALSE)</f>
        <v>0</v>
      </c>
      <c r="M129" s="30">
        <f>VLOOKUP($B129,'[1]Tillförd energi'!$B$2:$AS$506,MATCH(M$3,'[1]Tillförd energi'!$B$1:$AQ$1,0),FALSE)</f>
        <v>0</v>
      </c>
      <c r="N129" s="30">
        <f>VLOOKUP($B129,'[1]Tillförd energi'!$B$2:$AS$506,MATCH(N$3,'[1]Tillförd energi'!$B$1:$AQ$1,0),FALSE)</f>
        <v>38.813000000000002</v>
      </c>
      <c r="O129" s="30">
        <f>VLOOKUP($B129,'[1]Tillförd energi'!$B$2:$AS$506,MATCH(O$3,'[1]Tillförd energi'!$B$1:$AQ$1,0),FALSE)</f>
        <v>45.652700000000003</v>
      </c>
      <c r="P129" s="30">
        <f>VLOOKUP($B129,'[1]Tillförd energi'!$B$2:$AS$506,MATCH(P$3,'[1]Tillförd energi'!$B$1:$AQ$1,0),FALSE)</f>
        <v>0</v>
      </c>
      <c r="Q129" s="30">
        <f>VLOOKUP($B129,'[1]Tillförd energi'!$B$2:$AS$506,MATCH(Q$3,'[1]Tillförd energi'!$B$1:$AQ$1,0),FALSE)</f>
        <v>4.2809999999999997</v>
      </c>
      <c r="R129" s="30">
        <f>VLOOKUP($B129,'[1]Tillförd energi'!$B$2:$AS$506,MATCH(R$3,'[1]Tillförd energi'!$B$1:$AQ$1,0),FALSE)</f>
        <v>0.38300000000000001</v>
      </c>
      <c r="S129" s="30">
        <f>VLOOKUP($B129,'[1]Tillförd energi'!$B$2:$AS$506,MATCH(S$3,'[1]Tillförd energi'!$B$1:$AQ$1,0),FALSE)</f>
        <v>0</v>
      </c>
      <c r="T129" s="30">
        <f>VLOOKUP($B129,'[1]Tillförd energi'!$B$2:$AS$506,MATCH(T$3,'[1]Tillförd energi'!$B$1:$AQ$1,0),FALSE)</f>
        <v>0</v>
      </c>
      <c r="U129" s="30">
        <f>VLOOKUP($B129,'[1]Tillförd energi'!$B$2:$AS$506,MATCH(U$3,'[1]Tillförd energi'!$B$1:$AQ$1,0),FALSE)</f>
        <v>0</v>
      </c>
      <c r="V129" s="30">
        <f>VLOOKUP($B129,'[1]Tillförd energi'!$B$2:$AS$506,MATCH(V$3,'[1]Tillförd energi'!$B$1:$AQ$1,0),FALSE)</f>
        <v>0</v>
      </c>
      <c r="W129" s="30">
        <f>VLOOKUP($B129,'[1]Tillförd energi'!$B$2:$AS$506,MATCH(W$3,'[1]Tillförd energi'!$B$1:$AQ$1,0),FALSE)</f>
        <v>0</v>
      </c>
      <c r="X129" s="30">
        <f>VLOOKUP($B129,'[1]Tillförd energi'!$B$2:$AS$506,MATCH(X$3,'[1]Tillförd energi'!$B$1:$AQ$1,0),FALSE)</f>
        <v>0</v>
      </c>
      <c r="Y129" s="30">
        <f>VLOOKUP($B129,'[1]Tillförd energi'!$B$2:$AS$506,MATCH(Y$3,'[1]Tillförd energi'!$B$1:$AQ$1,0),FALSE)</f>
        <v>7.5750000000000002</v>
      </c>
      <c r="Z129" s="30">
        <f>VLOOKUP($B129,'[1]Tillförd energi'!$B$2:$AS$506,MATCH(Z$3,'[1]Tillförd energi'!$B$1:$AQ$1,0),FALSE)</f>
        <v>0</v>
      </c>
      <c r="AA129" s="30">
        <f>VLOOKUP($B129,'[1]Tillförd energi'!$B$2:$AS$506,MATCH(AA$3,'[1]Tillförd energi'!$B$1:$AQ$1,0),FALSE)</f>
        <v>0</v>
      </c>
      <c r="AB129" s="30">
        <f>VLOOKUP($B129,'[1]Tillförd energi'!$B$2:$AS$506,MATCH(AB$3,'[1]Tillförd energi'!$B$1:$AQ$1,0),FALSE)</f>
        <v>10.202</v>
      </c>
      <c r="AC129" s="30">
        <f>VLOOKUP($B129,'[1]Tillförd energi'!$B$2:$AS$506,MATCH(AC$3,'[1]Tillförd energi'!$B$1:$AQ$1,0),FALSE)</f>
        <v>26.597000000000001</v>
      </c>
      <c r="AD129" s="30">
        <f>VLOOKUP($B129,'[1]Tillförd energi'!$B$2:$AS$506,MATCH(AD$3,'[1]Tillförd energi'!$B$1:$AQ$1,0),FALSE)</f>
        <v>0</v>
      </c>
      <c r="AF129" s="30">
        <f>VLOOKUP($B129,'[1]Tillförd energi'!$B$2:$AS$506,MATCH(AF$3,'[1]Tillförd energi'!$B$1:$AQ$1,0),FALSE)</f>
        <v>2.39</v>
      </c>
      <c r="AH129" s="30">
        <f>IFERROR(VLOOKUP(B129,[1]Miljö!$B$1:$S$476,9,FALSE)/1,0)</f>
        <v>0</v>
      </c>
      <c r="AJ129" s="35">
        <f>IFERROR(VLOOKUP($B129,[1]Miljö!$B$1:$S$500,MATCH("hjälpel exklusive kraftvärme (GWh)",[1]Miljö!$B$1:$V$1,0),FALSE)/1,"")</f>
        <v>2.39</v>
      </c>
      <c r="AK129" s="35">
        <f t="shared" si="4"/>
        <v>2.39</v>
      </c>
      <c r="AL129" s="35">
        <f>VLOOKUP($B129,'[1]Slutlig allokering'!$B$2:$AL$462,MATCH("Hjälpel kraftvärme",'[1]Slutlig allokering'!$B$2:$AL$2,0),FALSE)</f>
        <v>0</v>
      </c>
      <c r="AN129" s="30">
        <f t="shared" si="5"/>
        <v>136.1087</v>
      </c>
      <c r="AO129" s="30">
        <f t="shared" si="6"/>
        <v>136.1087</v>
      </c>
      <c r="AP129" s="30">
        <f>IF(ISERROR(1/VLOOKUP($B129,[1]Leveranser!$B$1:$S$500,MATCH("såld värme (gwh)",[1]Leveranser!$B$1:$S$1,0),FALSE)),"",VLOOKUP($B129,[1]Leveranser!$B$1:$S$500,MATCH("såld värme (gwh)",[1]Leveranser!$B$1:$S$1,0),FALSE))</f>
        <v>106.328</v>
      </c>
      <c r="AQ129" s="30">
        <f>VLOOKUP($B129,[1]Leveranser!$B$1:$Y$500,MATCH("Totalt såld fjärrvärme till andra fjärrvärmeföretag",[1]Leveranser!$B$1:$AA$1,0),FALSE)</f>
        <v>0</v>
      </c>
      <c r="AR129" s="30">
        <f>IF(ISERROR(1/VLOOKUP($B129,[1]Miljö!$B$1:$S$500,MATCH("Såld mängd produktionsspecifik fjärrvärme (GWh)",[1]Miljö!$B$1:$R$1,0),FALSE)),0,VLOOKUP($B129,[1]Miljö!$B$1:$S$500,MATCH("Såld mängd produktionsspecifik fjärrvärme (GWh)",[1]Miljö!$B$1:$R$1,0),FALSE))</f>
        <v>0</v>
      </c>
      <c r="AS129" s="36">
        <f t="shared" si="7"/>
        <v>0.78119914450729455</v>
      </c>
      <c r="AU129" s="30" t="str">
        <f>VLOOKUP($B129,'[1]Miljövärden urval för publ'!$B$2:$I$486,7,FALSE)</f>
        <v>Ja</v>
      </c>
    </row>
    <row r="130" spans="1:47" ht="15">
      <c r="A130" t="s">
        <v>564</v>
      </c>
      <c r="B130" t="s">
        <v>566</v>
      </c>
      <c r="C130" s="30">
        <f>VLOOKUP($B130,'[1]Tillförd energi'!$B$2:$AS$506,MATCH(C$3,'[1]Tillförd energi'!$B$1:$AQ$1,0),FALSE)</f>
        <v>0</v>
      </c>
      <c r="D130" s="30">
        <f>VLOOKUP($B130,'[1]Tillförd energi'!$B$2:$AS$506,MATCH(D$3,'[1]Tillförd energi'!$B$1:$AQ$1,0),FALSE)</f>
        <v>0</v>
      </c>
      <c r="E130" s="30">
        <f>VLOOKUP($B130,'[1]Tillförd energi'!$B$2:$AS$506,MATCH(E$3,'[1]Tillförd energi'!$B$1:$AQ$1,0),FALSE)</f>
        <v>0</v>
      </c>
      <c r="F130" s="30">
        <f>VLOOKUP($B130,'[1]Tillförd energi'!$B$2:$AS$506,MATCH(F$3,'[1]Tillförd energi'!$B$1:$AQ$1,0),FALSE)</f>
        <v>0</v>
      </c>
      <c r="G130" s="30">
        <f>VLOOKUP($B130,'[1]Tillförd energi'!$B$2:$AS$506,MATCH(G$3,'[1]Tillförd energi'!$B$1:$AQ$1,0),FALSE)</f>
        <v>0</v>
      </c>
      <c r="H130" s="30">
        <f>VLOOKUP($B130,'[1]Tillförd energi'!$B$2:$AS$506,MATCH(H$3,'[1]Tillförd energi'!$B$1:$AQ$1,0),FALSE)</f>
        <v>0</v>
      </c>
      <c r="I130" s="30">
        <f>VLOOKUP($B130,'[1]Tillförd energi'!$B$2:$AS$506,MATCH(I$3,'[1]Tillförd energi'!$B$1:$AQ$1,0),FALSE)</f>
        <v>0</v>
      </c>
      <c r="J130" s="30">
        <f>VLOOKUP($B130,'[1]Tillförd energi'!$B$2:$AS$506,MATCH(J$3,'[1]Tillförd energi'!$B$1:$AQ$1,0),FALSE)</f>
        <v>0</v>
      </c>
      <c r="K130" s="30">
        <f>VLOOKUP($B130,'[1]Tillförd energi'!$B$2:$AS$506,MATCH(K$3,'[1]Tillförd energi'!$B$1:$AQ$1,0),FALSE)</f>
        <v>0</v>
      </c>
      <c r="L130" s="30">
        <f>VLOOKUP($B130,'[1]Tillförd energi'!$B$2:$AS$506,MATCH(L$3,'[1]Tillförd energi'!$B$1:$AQ$1,0),FALSE)</f>
        <v>0</v>
      </c>
      <c r="M130" s="30">
        <f>VLOOKUP($B130,'[1]Tillförd energi'!$B$2:$AS$506,MATCH(M$3,'[1]Tillförd energi'!$B$1:$AQ$1,0),FALSE)</f>
        <v>0</v>
      </c>
      <c r="N130" s="30">
        <f>VLOOKUP($B130,'[1]Tillförd energi'!$B$2:$AS$506,MATCH(N$3,'[1]Tillförd energi'!$B$1:$AQ$1,0),FALSE)</f>
        <v>0</v>
      </c>
      <c r="O130" s="30">
        <f>VLOOKUP($B130,'[1]Tillförd energi'!$B$2:$AS$506,MATCH(O$3,'[1]Tillförd energi'!$B$1:$AQ$1,0),FALSE)</f>
        <v>0</v>
      </c>
      <c r="P130" s="30">
        <f>VLOOKUP($B130,'[1]Tillförd energi'!$B$2:$AS$506,MATCH(P$3,'[1]Tillförd energi'!$B$1:$AQ$1,0),FALSE)</f>
        <v>0</v>
      </c>
      <c r="Q130" s="30">
        <f>VLOOKUP($B130,'[1]Tillförd energi'!$B$2:$AS$506,MATCH(Q$3,'[1]Tillförd energi'!$B$1:$AQ$1,0),FALSE)</f>
        <v>0</v>
      </c>
      <c r="R130" s="30">
        <f>VLOOKUP($B130,'[1]Tillförd energi'!$B$2:$AS$506,MATCH(R$3,'[1]Tillförd energi'!$B$1:$AQ$1,0),FALSE)</f>
        <v>0</v>
      </c>
      <c r="S130" s="30">
        <f>VLOOKUP($B130,'[1]Tillförd energi'!$B$2:$AS$506,MATCH(S$3,'[1]Tillförd energi'!$B$1:$AQ$1,0),FALSE)</f>
        <v>0</v>
      </c>
      <c r="T130" s="30">
        <f>VLOOKUP($B130,'[1]Tillförd energi'!$B$2:$AS$506,MATCH(T$3,'[1]Tillförd energi'!$B$1:$AQ$1,0),FALSE)</f>
        <v>0</v>
      </c>
      <c r="U130" s="30">
        <f>VLOOKUP($B130,'[1]Tillförd energi'!$B$2:$AS$506,MATCH(U$3,'[1]Tillförd energi'!$B$1:$AQ$1,0),FALSE)</f>
        <v>0</v>
      </c>
      <c r="V130" s="30">
        <f>VLOOKUP($B130,'[1]Tillförd energi'!$B$2:$AS$506,MATCH(V$3,'[1]Tillförd energi'!$B$1:$AQ$1,0),FALSE)</f>
        <v>0</v>
      </c>
      <c r="W130" s="30">
        <f>VLOOKUP($B130,'[1]Tillförd energi'!$B$2:$AS$506,MATCH(W$3,'[1]Tillförd energi'!$B$1:$AQ$1,0),FALSE)</f>
        <v>0</v>
      </c>
      <c r="X130" s="30">
        <f>VLOOKUP($B130,'[1]Tillförd energi'!$B$2:$AS$506,MATCH(X$3,'[1]Tillförd energi'!$B$1:$AQ$1,0),FALSE)</f>
        <v>0</v>
      </c>
      <c r="Y130" s="30">
        <f>VLOOKUP($B130,'[1]Tillförd energi'!$B$2:$AS$506,MATCH(Y$3,'[1]Tillförd energi'!$B$1:$AQ$1,0),FALSE)</f>
        <v>0</v>
      </c>
      <c r="Z130" s="30">
        <f>VLOOKUP($B130,'[1]Tillförd energi'!$B$2:$AS$506,MATCH(Z$3,'[1]Tillförd energi'!$B$1:$AQ$1,0),FALSE)</f>
        <v>0</v>
      </c>
      <c r="AA130" s="30">
        <f>VLOOKUP($B130,'[1]Tillförd energi'!$B$2:$AS$506,MATCH(AA$3,'[1]Tillförd energi'!$B$1:$AQ$1,0),FALSE)</f>
        <v>0</v>
      </c>
      <c r="AB130" s="30">
        <f>VLOOKUP($B130,'[1]Tillförd energi'!$B$2:$AS$506,MATCH(AB$3,'[1]Tillförd energi'!$B$1:$AQ$1,0),FALSE)</f>
        <v>0</v>
      </c>
      <c r="AC130" s="30">
        <f>VLOOKUP($B130,'[1]Tillförd energi'!$B$2:$AS$506,MATCH(AC$3,'[1]Tillförd energi'!$B$1:$AQ$1,0),FALSE)</f>
        <v>0</v>
      </c>
      <c r="AD130" s="30">
        <f>VLOOKUP($B130,'[1]Tillförd energi'!$B$2:$AS$506,MATCH(AD$3,'[1]Tillförd energi'!$B$1:$AQ$1,0),FALSE)</f>
        <v>0</v>
      </c>
      <c r="AF130" s="30">
        <f>VLOOKUP($B130,'[1]Tillförd energi'!$B$2:$AS$506,MATCH(AF$3,'[1]Tillförd energi'!$B$1:$AQ$1,0),FALSE)</f>
        <v>0</v>
      </c>
      <c r="AH130" s="30">
        <f>IFERROR(VLOOKUP(B130,[1]Miljö!$B$1:$S$476,9,FALSE)/1,0)</f>
        <v>0</v>
      </c>
      <c r="AJ130" s="35" t="str">
        <f>IFERROR(VLOOKUP($B130,[1]Miljö!$B$1:$S$500,MATCH("hjälpel exklusive kraftvärme (GWh)",[1]Miljö!$B$1:$V$1,0),FALSE)/1,"")</f>
        <v/>
      </c>
      <c r="AK130" s="35">
        <f t="shared" si="4"/>
        <v>0</v>
      </c>
      <c r="AL130" s="35">
        <f>VLOOKUP($B130,'[1]Slutlig allokering'!$B$2:$AL$462,MATCH("Hjälpel kraftvärme",'[1]Slutlig allokering'!$B$2:$AL$2,0),FALSE)</f>
        <v>0</v>
      </c>
      <c r="AN130" s="30">
        <f t="shared" si="5"/>
        <v>0</v>
      </c>
      <c r="AO130" s="30">
        <f t="shared" si="6"/>
        <v>0</v>
      </c>
      <c r="AP130" s="30" t="str">
        <f>IF(ISERROR(1/VLOOKUP($B130,[1]Leveranser!$B$1:$S$500,MATCH("såld värme (gwh)",[1]Leveranser!$B$1:$S$1,0),FALSE)),"",VLOOKUP($B130,[1]Leveranser!$B$1:$S$500,MATCH("såld värme (gwh)",[1]Leveranser!$B$1:$S$1,0),FALSE))</f>
        <v/>
      </c>
      <c r="AQ130" s="30">
        <f>VLOOKUP($B130,[1]Leveranser!$B$1:$Y$500,MATCH("Totalt såld fjärrvärme till andra fjärrvärmeföretag",[1]Leveranser!$B$1:$AA$1,0),FALSE)</f>
        <v>0</v>
      </c>
      <c r="AR130" s="30">
        <f>IF(ISERROR(1/VLOOKUP($B130,[1]Miljö!$B$1:$S$500,MATCH("Såld mängd produktionsspecifik fjärrvärme (GWh)",[1]Miljö!$B$1:$R$1,0),FALSE)),0,VLOOKUP($B130,[1]Miljö!$B$1:$S$500,MATCH("Såld mängd produktionsspecifik fjärrvärme (GWh)",[1]Miljö!$B$1:$R$1,0),FALSE))</f>
        <v>0</v>
      </c>
      <c r="AS130" s="36" t="str">
        <f t="shared" si="7"/>
        <v/>
      </c>
      <c r="AU130" s="30" t="str">
        <f>VLOOKUP($B130,'[1]Miljövärden urval för publ'!$B$2:$I$486,7,FALSE)</f>
        <v>Nej</v>
      </c>
    </row>
    <row r="131" spans="1:47" ht="15">
      <c r="A131" t="s">
        <v>596</v>
      </c>
      <c r="B131" t="s">
        <v>598</v>
      </c>
      <c r="C131" s="30">
        <f>VLOOKUP($B131,'[1]Tillförd energi'!$B$2:$AS$506,MATCH(C$3,'[1]Tillförd energi'!$B$1:$AQ$1,0),FALSE)</f>
        <v>0</v>
      </c>
      <c r="D131" s="30">
        <f>VLOOKUP($B131,'[1]Tillförd energi'!$B$2:$AS$506,MATCH(D$3,'[1]Tillförd energi'!$B$1:$AQ$1,0),FALSE)</f>
        <v>0.9</v>
      </c>
      <c r="E131" s="30">
        <f>VLOOKUP($B131,'[1]Tillförd energi'!$B$2:$AS$506,MATCH(E$3,'[1]Tillförd energi'!$B$1:$AQ$1,0),FALSE)</f>
        <v>0</v>
      </c>
      <c r="F131" s="30">
        <f>VLOOKUP($B131,'[1]Tillförd energi'!$B$2:$AS$506,MATCH(F$3,'[1]Tillförd energi'!$B$1:$AQ$1,0),FALSE)</f>
        <v>0</v>
      </c>
      <c r="G131" s="30">
        <f>VLOOKUP($B131,'[1]Tillförd energi'!$B$2:$AS$506,MATCH(G$3,'[1]Tillförd energi'!$B$1:$AQ$1,0),FALSE)</f>
        <v>0</v>
      </c>
      <c r="H131" s="30">
        <f>VLOOKUP($B131,'[1]Tillförd energi'!$B$2:$AS$506,MATCH(H$3,'[1]Tillförd energi'!$B$1:$AQ$1,0),FALSE)</f>
        <v>0</v>
      </c>
      <c r="I131" s="30">
        <f>VLOOKUP($B131,'[1]Tillförd energi'!$B$2:$AS$506,MATCH(I$3,'[1]Tillförd energi'!$B$1:$AQ$1,0),FALSE)</f>
        <v>0</v>
      </c>
      <c r="J131" s="30">
        <f>VLOOKUP($B131,'[1]Tillförd energi'!$B$2:$AS$506,MATCH(J$3,'[1]Tillförd energi'!$B$1:$AQ$1,0),FALSE)</f>
        <v>0</v>
      </c>
      <c r="K131" s="30">
        <f>VLOOKUP($B131,'[1]Tillförd energi'!$B$2:$AS$506,MATCH(K$3,'[1]Tillförd energi'!$B$1:$AQ$1,0),FALSE)</f>
        <v>0</v>
      </c>
      <c r="L131" s="30">
        <f>VLOOKUP($B131,'[1]Tillförd energi'!$B$2:$AS$506,MATCH(L$3,'[1]Tillförd energi'!$B$1:$AQ$1,0),FALSE)</f>
        <v>0</v>
      </c>
      <c r="M131" s="30">
        <f>VLOOKUP($B131,'[1]Tillförd energi'!$B$2:$AS$506,MATCH(M$3,'[1]Tillförd energi'!$B$1:$AQ$1,0),FALSE)</f>
        <v>0</v>
      </c>
      <c r="N131" s="30">
        <f>VLOOKUP($B131,'[1]Tillförd energi'!$B$2:$AS$506,MATCH(N$3,'[1]Tillförd energi'!$B$1:$AQ$1,0),FALSE)</f>
        <v>0</v>
      </c>
      <c r="O131" s="30">
        <f>VLOOKUP($B131,'[1]Tillförd energi'!$B$2:$AS$506,MATCH(O$3,'[1]Tillförd energi'!$B$1:$AQ$1,0),FALSE)</f>
        <v>4.0999999999999996</v>
      </c>
      <c r="P131" s="30">
        <f>VLOOKUP($B131,'[1]Tillförd energi'!$B$2:$AS$506,MATCH(P$3,'[1]Tillförd energi'!$B$1:$AQ$1,0),FALSE)</f>
        <v>0</v>
      </c>
      <c r="Q131" s="30">
        <f>VLOOKUP($B131,'[1]Tillförd energi'!$B$2:$AS$506,MATCH(Q$3,'[1]Tillförd energi'!$B$1:$AQ$1,0),FALSE)</f>
        <v>0</v>
      </c>
      <c r="R131" s="30">
        <f>VLOOKUP($B131,'[1]Tillförd energi'!$B$2:$AS$506,MATCH(R$3,'[1]Tillförd energi'!$B$1:$AQ$1,0),FALSE)</f>
        <v>0</v>
      </c>
      <c r="S131" s="30">
        <f>VLOOKUP($B131,'[1]Tillförd energi'!$B$2:$AS$506,MATCH(S$3,'[1]Tillförd energi'!$B$1:$AQ$1,0),FALSE)</f>
        <v>0</v>
      </c>
      <c r="T131" s="30">
        <f>VLOOKUP($B131,'[1]Tillförd energi'!$B$2:$AS$506,MATCH(T$3,'[1]Tillförd energi'!$B$1:$AQ$1,0),FALSE)</f>
        <v>0</v>
      </c>
      <c r="U131" s="30">
        <f>VLOOKUP($B131,'[1]Tillförd energi'!$B$2:$AS$506,MATCH(U$3,'[1]Tillförd energi'!$B$1:$AQ$1,0),FALSE)</f>
        <v>0</v>
      </c>
      <c r="V131" s="30">
        <f>VLOOKUP($B131,'[1]Tillförd energi'!$B$2:$AS$506,MATCH(V$3,'[1]Tillförd energi'!$B$1:$AQ$1,0),FALSE)</f>
        <v>0</v>
      </c>
      <c r="W131" s="30">
        <f>VLOOKUP($B131,'[1]Tillförd energi'!$B$2:$AS$506,MATCH(W$3,'[1]Tillförd energi'!$B$1:$AQ$1,0),FALSE)</f>
        <v>0</v>
      </c>
      <c r="X131" s="30">
        <f>VLOOKUP($B131,'[1]Tillförd energi'!$B$2:$AS$506,MATCH(X$3,'[1]Tillförd energi'!$B$1:$AQ$1,0),FALSE)</f>
        <v>0</v>
      </c>
      <c r="Y131" s="30">
        <f>VLOOKUP($B131,'[1]Tillförd energi'!$B$2:$AS$506,MATCH(Y$3,'[1]Tillförd energi'!$B$1:$AQ$1,0),FALSE)</f>
        <v>0</v>
      </c>
      <c r="Z131" s="30">
        <f>VLOOKUP($B131,'[1]Tillförd energi'!$B$2:$AS$506,MATCH(Z$3,'[1]Tillförd energi'!$B$1:$AQ$1,0),FALSE)</f>
        <v>0</v>
      </c>
      <c r="AA131" s="30">
        <f>VLOOKUP($B131,'[1]Tillförd energi'!$B$2:$AS$506,MATCH(AA$3,'[1]Tillförd energi'!$B$1:$AQ$1,0),FALSE)</f>
        <v>0</v>
      </c>
      <c r="AB131" s="30">
        <f>VLOOKUP($B131,'[1]Tillförd energi'!$B$2:$AS$506,MATCH(AB$3,'[1]Tillförd energi'!$B$1:$AQ$1,0),FALSE)</f>
        <v>0</v>
      </c>
      <c r="AC131" s="30">
        <f>VLOOKUP($B131,'[1]Tillförd energi'!$B$2:$AS$506,MATCH(AC$3,'[1]Tillförd energi'!$B$1:$AQ$1,0),FALSE)</f>
        <v>0</v>
      </c>
      <c r="AD131" s="30">
        <f>VLOOKUP($B131,'[1]Tillförd energi'!$B$2:$AS$506,MATCH(AD$3,'[1]Tillförd energi'!$B$1:$AQ$1,0),FALSE)</f>
        <v>0</v>
      </c>
      <c r="AF131" s="30">
        <f>VLOOKUP($B131,'[1]Tillförd energi'!$B$2:$AS$506,MATCH(AF$3,'[1]Tillförd energi'!$B$1:$AQ$1,0),FALSE)</f>
        <v>0.1</v>
      </c>
      <c r="AH131" s="30">
        <f>IFERROR(VLOOKUP(B131,[1]Miljö!$B$1:$S$476,9,FALSE)/1,0)</f>
        <v>0</v>
      </c>
      <c r="AJ131" s="35">
        <f>IFERROR(VLOOKUP($B131,[1]Miljö!$B$1:$S$500,MATCH("hjälpel exklusive kraftvärme (GWh)",[1]Miljö!$B$1:$V$1,0),FALSE)/1,"")</f>
        <v>0.1</v>
      </c>
      <c r="AK131" s="35">
        <f t="shared" si="4"/>
        <v>0.1</v>
      </c>
      <c r="AL131" s="35">
        <f>VLOOKUP($B131,'[1]Slutlig allokering'!$B$2:$AL$462,MATCH("Hjälpel kraftvärme",'[1]Slutlig allokering'!$B$2:$AL$2,0),FALSE)</f>
        <v>0</v>
      </c>
      <c r="AN131" s="30">
        <f t="shared" si="5"/>
        <v>5.0999999999999996</v>
      </c>
      <c r="AO131" s="30">
        <f t="shared" si="6"/>
        <v>5.0999999999999996</v>
      </c>
      <c r="AP131" s="30">
        <f>IF(ISERROR(1/VLOOKUP($B131,[1]Leveranser!$B$1:$S$500,MATCH("såld värme (gwh)",[1]Leveranser!$B$1:$S$1,0),FALSE)),"",VLOOKUP($B131,[1]Leveranser!$B$1:$S$500,MATCH("såld värme (gwh)",[1]Leveranser!$B$1:$S$1,0),FALSE))</f>
        <v>3.7</v>
      </c>
      <c r="AQ131" s="30">
        <f>VLOOKUP($B131,[1]Leveranser!$B$1:$Y$500,MATCH("Totalt såld fjärrvärme till andra fjärrvärmeföretag",[1]Leveranser!$B$1:$AA$1,0),FALSE)</f>
        <v>0</v>
      </c>
      <c r="AR131" s="30">
        <f>IF(ISERROR(1/VLOOKUP($B131,[1]Miljö!$B$1:$S$500,MATCH("Såld mängd produktionsspecifik fjärrvärme (GWh)",[1]Miljö!$B$1:$R$1,0),FALSE)),0,VLOOKUP($B131,[1]Miljö!$B$1:$S$500,MATCH("Såld mängd produktionsspecifik fjärrvärme (GWh)",[1]Miljö!$B$1:$R$1,0),FALSE))</f>
        <v>0</v>
      </c>
      <c r="AS131" s="36">
        <f t="shared" si="7"/>
        <v>0.72549019607843146</v>
      </c>
      <c r="AU131" s="30" t="str">
        <f>VLOOKUP($B131,'[1]Miljövärden urval för publ'!$B$2:$I$486,7,FALSE)</f>
        <v>Ja</v>
      </c>
    </row>
    <row r="132" spans="1:47" ht="15">
      <c r="A132" t="s">
        <v>341</v>
      </c>
      <c r="B132" t="s">
        <v>345</v>
      </c>
      <c r="C132" s="30">
        <f>VLOOKUP($B132,'[1]Tillförd energi'!$B$2:$AS$506,MATCH(C$3,'[1]Tillförd energi'!$B$1:$AQ$1,0),FALSE)</f>
        <v>0</v>
      </c>
      <c r="D132" s="30">
        <f>VLOOKUP($B132,'[1]Tillförd energi'!$B$2:$AS$506,MATCH(D$3,'[1]Tillförd energi'!$B$1:$AQ$1,0),FALSE)</f>
        <v>2.508</v>
      </c>
      <c r="E132" s="30">
        <f>VLOOKUP($B132,'[1]Tillförd energi'!$B$2:$AS$506,MATCH(E$3,'[1]Tillförd energi'!$B$1:$AQ$1,0),FALSE)</f>
        <v>0</v>
      </c>
      <c r="F132" s="30">
        <f>VLOOKUP($B132,'[1]Tillförd energi'!$B$2:$AS$506,MATCH(F$3,'[1]Tillförd energi'!$B$1:$AQ$1,0),FALSE)</f>
        <v>0</v>
      </c>
      <c r="G132" s="30">
        <f>VLOOKUP($B132,'[1]Tillförd energi'!$B$2:$AS$506,MATCH(G$3,'[1]Tillförd energi'!$B$1:$AQ$1,0),FALSE)</f>
        <v>0</v>
      </c>
      <c r="H132" s="30">
        <f>VLOOKUP($B132,'[1]Tillförd energi'!$B$2:$AS$506,MATCH(H$3,'[1]Tillförd energi'!$B$1:$AQ$1,0),FALSE)</f>
        <v>0</v>
      </c>
      <c r="I132" s="30">
        <f>VLOOKUP($B132,'[1]Tillförd energi'!$B$2:$AS$506,MATCH(I$3,'[1]Tillförd energi'!$B$1:$AQ$1,0),FALSE)</f>
        <v>0</v>
      </c>
      <c r="J132" s="30">
        <f>VLOOKUP($B132,'[1]Tillförd energi'!$B$2:$AS$506,MATCH(J$3,'[1]Tillförd energi'!$B$1:$AQ$1,0),FALSE)</f>
        <v>0</v>
      </c>
      <c r="K132" s="30">
        <f>VLOOKUP($B132,'[1]Tillförd energi'!$B$2:$AS$506,MATCH(K$3,'[1]Tillförd energi'!$B$1:$AQ$1,0),FALSE)</f>
        <v>0</v>
      </c>
      <c r="L132" s="30">
        <f>VLOOKUP($B132,'[1]Tillförd energi'!$B$2:$AS$506,MATCH(L$3,'[1]Tillförd energi'!$B$1:$AQ$1,0),FALSE)</f>
        <v>0</v>
      </c>
      <c r="M132" s="30">
        <f>VLOOKUP($B132,'[1]Tillförd energi'!$B$2:$AS$506,MATCH(M$3,'[1]Tillförd energi'!$B$1:$AQ$1,0),FALSE)</f>
        <v>0</v>
      </c>
      <c r="N132" s="30">
        <f>VLOOKUP($B132,'[1]Tillförd energi'!$B$2:$AS$506,MATCH(N$3,'[1]Tillförd energi'!$B$1:$AQ$1,0),FALSE)</f>
        <v>0</v>
      </c>
      <c r="O132" s="30">
        <f>VLOOKUP($B132,'[1]Tillförd energi'!$B$2:$AS$506,MATCH(O$3,'[1]Tillförd energi'!$B$1:$AQ$1,0),FALSE)</f>
        <v>0</v>
      </c>
      <c r="P132" s="30">
        <f>VLOOKUP($B132,'[1]Tillförd energi'!$B$2:$AS$506,MATCH(P$3,'[1]Tillförd energi'!$B$1:$AQ$1,0),FALSE)</f>
        <v>0</v>
      </c>
      <c r="Q132" s="30">
        <f>VLOOKUP($B132,'[1]Tillförd energi'!$B$2:$AS$506,MATCH(Q$3,'[1]Tillförd energi'!$B$1:$AQ$1,0),FALSE)</f>
        <v>0</v>
      </c>
      <c r="R132" s="30">
        <f>VLOOKUP($B132,'[1]Tillförd energi'!$B$2:$AS$506,MATCH(R$3,'[1]Tillförd energi'!$B$1:$AQ$1,0),FALSE)</f>
        <v>6.915</v>
      </c>
      <c r="S132" s="30">
        <f>VLOOKUP($B132,'[1]Tillförd energi'!$B$2:$AS$506,MATCH(S$3,'[1]Tillförd energi'!$B$1:$AQ$1,0),FALSE)</f>
        <v>0</v>
      </c>
      <c r="T132" s="30">
        <f>VLOOKUP($B132,'[1]Tillförd energi'!$B$2:$AS$506,MATCH(T$3,'[1]Tillförd energi'!$B$1:$AQ$1,0),FALSE)</f>
        <v>0</v>
      </c>
      <c r="U132" s="30">
        <f>VLOOKUP($B132,'[1]Tillförd energi'!$B$2:$AS$506,MATCH(U$3,'[1]Tillförd energi'!$B$1:$AQ$1,0),FALSE)</f>
        <v>0</v>
      </c>
      <c r="V132" s="30">
        <f>VLOOKUP($B132,'[1]Tillförd energi'!$B$2:$AS$506,MATCH(V$3,'[1]Tillförd energi'!$B$1:$AQ$1,0),FALSE)</f>
        <v>0</v>
      </c>
      <c r="W132" s="30">
        <f>VLOOKUP($B132,'[1]Tillförd energi'!$B$2:$AS$506,MATCH(W$3,'[1]Tillförd energi'!$B$1:$AQ$1,0),FALSE)</f>
        <v>0</v>
      </c>
      <c r="X132" s="30">
        <f>VLOOKUP($B132,'[1]Tillförd energi'!$B$2:$AS$506,MATCH(X$3,'[1]Tillförd energi'!$B$1:$AQ$1,0),FALSE)</f>
        <v>0</v>
      </c>
      <c r="Y132" s="30">
        <f>VLOOKUP($B132,'[1]Tillförd energi'!$B$2:$AS$506,MATCH(Y$3,'[1]Tillförd energi'!$B$1:$AQ$1,0),FALSE)</f>
        <v>0</v>
      </c>
      <c r="Z132" s="30">
        <f>VLOOKUP($B132,'[1]Tillförd energi'!$B$2:$AS$506,MATCH(Z$3,'[1]Tillförd energi'!$B$1:$AQ$1,0),FALSE)</f>
        <v>0</v>
      </c>
      <c r="AA132" s="30">
        <f>VLOOKUP($B132,'[1]Tillförd energi'!$B$2:$AS$506,MATCH(AA$3,'[1]Tillförd energi'!$B$1:$AQ$1,0),FALSE)</f>
        <v>0</v>
      </c>
      <c r="AB132" s="30">
        <f>VLOOKUP($B132,'[1]Tillförd energi'!$B$2:$AS$506,MATCH(AB$3,'[1]Tillförd energi'!$B$1:$AQ$1,0),FALSE)</f>
        <v>0</v>
      </c>
      <c r="AC132" s="30">
        <f>VLOOKUP($B132,'[1]Tillförd energi'!$B$2:$AS$506,MATCH(AC$3,'[1]Tillförd energi'!$B$1:$AQ$1,0),FALSE)</f>
        <v>0</v>
      </c>
      <c r="AD132" s="30">
        <f>VLOOKUP($B132,'[1]Tillförd energi'!$B$2:$AS$506,MATCH(AD$3,'[1]Tillförd energi'!$B$1:$AQ$1,0),FALSE)</f>
        <v>0</v>
      </c>
      <c r="AF132" s="30">
        <f>VLOOKUP($B132,'[1]Tillförd energi'!$B$2:$AS$506,MATCH(AF$3,'[1]Tillförd energi'!$B$1:$AQ$1,0),FALSE)</f>
        <v>0.182</v>
      </c>
      <c r="AH132" s="30">
        <f>IFERROR(VLOOKUP(B132,[1]Miljö!$B$1:$S$476,9,FALSE)/1,0)</f>
        <v>0</v>
      </c>
      <c r="AJ132" s="35">
        <f>IFERROR(VLOOKUP($B132,[1]Miljö!$B$1:$S$500,MATCH("hjälpel exklusive kraftvärme (GWh)",[1]Miljö!$B$1:$V$1,0),FALSE)/1,"")</f>
        <v>0.182</v>
      </c>
      <c r="AK132" s="35">
        <f t="shared" ref="AK132:AK195" si="8">IF(ISERROR(1/AJ132),
IF(ISERROR(0.03*AP132),0,0.03*AP132),
AJ132)</f>
        <v>0.182</v>
      </c>
      <c r="AL132" s="35">
        <f>VLOOKUP($B132,'[1]Slutlig allokering'!$B$2:$AL$462,MATCH("Hjälpel kraftvärme",'[1]Slutlig allokering'!$B$2:$AL$2,0),FALSE)</f>
        <v>0</v>
      </c>
      <c r="AN132" s="30">
        <f t="shared" ref="AN132:AN195" si="9">SUM(C132:AF132)</f>
        <v>9.6050000000000004</v>
      </c>
      <c r="AO132" s="30">
        <f t="shared" ref="AO132:AO195" si="10">AN132+AH132</f>
        <v>9.6050000000000004</v>
      </c>
      <c r="AP132" s="30">
        <f>IF(ISERROR(1/VLOOKUP($B132,[1]Leveranser!$B$1:$S$500,MATCH("såld värme (gwh)",[1]Leveranser!$B$1:$S$1,0),FALSE)),"",VLOOKUP($B132,[1]Leveranser!$B$1:$S$500,MATCH("såld värme (gwh)",[1]Leveranser!$B$1:$S$1,0),FALSE))</f>
        <v>6.2610000000000001</v>
      </c>
      <c r="AQ132" s="30">
        <f>VLOOKUP($B132,[1]Leveranser!$B$1:$Y$500,MATCH("Totalt såld fjärrvärme till andra fjärrvärmeföretag",[1]Leveranser!$B$1:$AA$1,0),FALSE)</f>
        <v>0</v>
      </c>
      <c r="AR132" s="30">
        <f>IF(ISERROR(1/VLOOKUP($B132,[1]Miljö!$B$1:$S$500,MATCH("Såld mängd produktionsspecifik fjärrvärme (GWh)",[1]Miljö!$B$1:$R$1,0),FALSE)),0,VLOOKUP($B132,[1]Miljö!$B$1:$S$500,MATCH("Såld mängd produktionsspecifik fjärrvärme (GWh)",[1]Miljö!$B$1:$R$1,0),FALSE))</f>
        <v>0</v>
      </c>
      <c r="AS132" s="36">
        <f t="shared" ref="AS132:AS195" si="11">IF(ISERROR(AP132/AO132),"",AP132/AO132)</f>
        <v>0.65184799583550235</v>
      </c>
      <c r="AU132" s="30" t="str">
        <f>VLOOKUP($B132,'[1]Miljövärden urval för publ'!$B$2:$I$486,7,FALSE)</f>
        <v>Ja</v>
      </c>
    </row>
    <row r="133" spans="1:47" ht="15">
      <c r="A133" t="s">
        <v>610</v>
      </c>
      <c r="B133" t="s">
        <v>618</v>
      </c>
      <c r="C133" s="30">
        <f>VLOOKUP($B133,'[1]Tillförd energi'!$B$2:$AS$506,MATCH(C$3,'[1]Tillförd energi'!$B$1:$AQ$1,0),FALSE)</f>
        <v>0</v>
      </c>
      <c r="D133" s="30">
        <f>VLOOKUP($B133,'[1]Tillförd energi'!$B$2:$AS$506,MATCH(D$3,'[1]Tillförd energi'!$B$1:$AQ$1,0),FALSE)</f>
        <v>2.2509999999999999</v>
      </c>
      <c r="E133" s="30">
        <f>VLOOKUP($B133,'[1]Tillförd energi'!$B$2:$AS$506,MATCH(E$3,'[1]Tillförd energi'!$B$1:$AQ$1,0),FALSE)</f>
        <v>0</v>
      </c>
      <c r="F133" s="30">
        <f>VLOOKUP($B133,'[1]Tillförd energi'!$B$2:$AS$506,MATCH(F$3,'[1]Tillförd energi'!$B$1:$AQ$1,0),FALSE)</f>
        <v>0</v>
      </c>
      <c r="G133" s="30">
        <f>VLOOKUP($B133,'[1]Tillförd energi'!$B$2:$AS$506,MATCH(G$3,'[1]Tillförd energi'!$B$1:$AQ$1,0),FALSE)</f>
        <v>0</v>
      </c>
      <c r="H133" s="30">
        <f>VLOOKUP($B133,'[1]Tillförd energi'!$B$2:$AS$506,MATCH(H$3,'[1]Tillförd energi'!$B$1:$AQ$1,0),FALSE)</f>
        <v>0</v>
      </c>
      <c r="I133" s="30">
        <f>VLOOKUP($B133,'[1]Tillförd energi'!$B$2:$AS$506,MATCH(I$3,'[1]Tillförd energi'!$B$1:$AQ$1,0),FALSE)</f>
        <v>0</v>
      </c>
      <c r="J133" s="30">
        <f>VLOOKUP($B133,'[1]Tillförd energi'!$B$2:$AS$506,MATCH(J$3,'[1]Tillförd energi'!$B$1:$AQ$1,0),FALSE)</f>
        <v>4.6566599999999996</v>
      </c>
      <c r="K133" s="30">
        <f>VLOOKUP($B133,'[1]Tillförd energi'!$B$2:$AS$506,MATCH(K$3,'[1]Tillförd energi'!$B$1:$AQ$1,0),FALSE)</f>
        <v>0</v>
      </c>
      <c r="L133" s="30">
        <f>VLOOKUP($B133,'[1]Tillförd energi'!$B$2:$AS$506,MATCH(L$3,'[1]Tillförd energi'!$B$1:$AQ$1,0),FALSE)</f>
        <v>47.786799999999999</v>
      </c>
      <c r="M133" s="30">
        <f>VLOOKUP($B133,'[1]Tillförd energi'!$B$2:$AS$506,MATCH(M$3,'[1]Tillförd energi'!$B$1:$AQ$1,0),FALSE)</f>
        <v>30.1388</v>
      </c>
      <c r="N133" s="30">
        <f>VLOOKUP($B133,'[1]Tillförd energi'!$B$2:$AS$506,MATCH(N$3,'[1]Tillförd energi'!$B$1:$AQ$1,0),FALSE)</f>
        <v>17.6084</v>
      </c>
      <c r="O133" s="30">
        <f>VLOOKUP($B133,'[1]Tillförd energi'!$B$2:$AS$506,MATCH(O$3,'[1]Tillförd energi'!$B$1:$AQ$1,0),FALSE)</f>
        <v>0</v>
      </c>
      <c r="P133" s="30">
        <f>VLOOKUP($B133,'[1]Tillförd energi'!$B$2:$AS$506,MATCH(P$3,'[1]Tillförd energi'!$B$1:$AQ$1,0),FALSE)</f>
        <v>0.94966899999999999</v>
      </c>
      <c r="Q133" s="30">
        <f>VLOOKUP($B133,'[1]Tillförd energi'!$B$2:$AS$506,MATCH(Q$3,'[1]Tillförd energi'!$B$1:$AQ$1,0),FALSE)</f>
        <v>0</v>
      </c>
      <c r="R133" s="30">
        <f>VLOOKUP($B133,'[1]Tillförd energi'!$B$2:$AS$506,MATCH(R$3,'[1]Tillförd energi'!$B$1:$AQ$1,0),FALSE)</f>
        <v>0</v>
      </c>
      <c r="S133" s="30">
        <f>VLOOKUP($B133,'[1]Tillförd energi'!$B$2:$AS$506,MATCH(S$3,'[1]Tillförd energi'!$B$1:$AQ$1,0),FALSE)</f>
        <v>0</v>
      </c>
      <c r="T133" s="30">
        <f>VLOOKUP($B133,'[1]Tillförd energi'!$B$2:$AS$506,MATCH(T$3,'[1]Tillförd energi'!$B$1:$AQ$1,0),FALSE)</f>
        <v>0</v>
      </c>
      <c r="U133" s="30">
        <f>VLOOKUP($B133,'[1]Tillförd energi'!$B$2:$AS$506,MATCH(U$3,'[1]Tillförd energi'!$B$1:$AQ$1,0),FALSE)</f>
        <v>9.5129999999999999</v>
      </c>
      <c r="V133" s="30">
        <f>VLOOKUP($B133,'[1]Tillförd energi'!$B$2:$AS$506,MATCH(V$3,'[1]Tillförd energi'!$B$1:$AQ$1,0),FALSE)</f>
        <v>0</v>
      </c>
      <c r="W133" s="30">
        <f>VLOOKUP($B133,'[1]Tillförd energi'!$B$2:$AS$506,MATCH(W$3,'[1]Tillförd energi'!$B$1:$AQ$1,0),FALSE)</f>
        <v>0</v>
      </c>
      <c r="X133" s="30">
        <f>VLOOKUP($B133,'[1]Tillförd energi'!$B$2:$AS$506,MATCH(X$3,'[1]Tillförd energi'!$B$1:$AQ$1,0),FALSE)</f>
        <v>0</v>
      </c>
      <c r="Y133" s="30">
        <f>VLOOKUP($B133,'[1]Tillförd energi'!$B$2:$AS$506,MATCH(Y$3,'[1]Tillförd energi'!$B$1:$AQ$1,0),FALSE)</f>
        <v>0</v>
      </c>
      <c r="Z133" s="30">
        <f>VLOOKUP($B133,'[1]Tillförd energi'!$B$2:$AS$506,MATCH(Z$3,'[1]Tillförd energi'!$B$1:$AQ$1,0),FALSE)</f>
        <v>0</v>
      </c>
      <c r="AA133" s="30">
        <f>VLOOKUP($B133,'[1]Tillförd energi'!$B$2:$AS$506,MATCH(AA$3,'[1]Tillförd energi'!$B$1:$AQ$1,0),FALSE)</f>
        <v>0</v>
      </c>
      <c r="AB133" s="30">
        <f>VLOOKUP($B133,'[1]Tillförd energi'!$B$2:$AS$506,MATCH(AB$3,'[1]Tillförd energi'!$B$1:$AQ$1,0),FALSE)</f>
        <v>34.844999999999999</v>
      </c>
      <c r="AC133" s="30">
        <f>VLOOKUP($B133,'[1]Tillförd energi'!$B$2:$AS$506,MATCH(AC$3,'[1]Tillförd energi'!$B$1:$AQ$1,0),FALSE)</f>
        <v>0</v>
      </c>
      <c r="AD133" s="30">
        <f>VLOOKUP($B133,'[1]Tillförd energi'!$B$2:$AS$506,MATCH(AD$3,'[1]Tillförd energi'!$B$1:$AQ$1,0),FALSE)</f>
        <v>0</v>
      </c>
      <c r="AF133" s="30">
        <f>VLOOKUP($B133,'[1]Tillförd energi'!$B$2:$AS$506,MATCH(AF$3,'[1]Tillförd energi'!$B$1:$AQ$1,0),FALSE)</f>
        <v>5.42</v>
      </c>
      <c r="AH133" s="30">
        <f>IFERROR(VLOOKUP(B133,[1]Miljö!$B$1:$S$476,9,FALSE)/1,0)</f>
        <v>0</v>
      </c>
      <c r="AJ133" s="35">
        <f>IFERROR(VLOOKUP($B133,[1]Miljö!$B$1:$S$500,MATCH("hjälpel exklusive kraftvärme (GWh)",[1]Miljö!$B$1:$V$1,0),FALSE)/1,"")</f>
        <v>5.42</v>
      </c>
      <c r="AK133" s="35">
        <f t="shared" si="8"/>
        <v>5.42</v>
      </c>
      <c r="AL133" s="35">
        <f>VLOOKUP($B133,'[1]Slutlig allokering'!$B$2:$AL$462,MATCH("Hjälpel kraftvärme",'[1]Slutlig allokering'!$B$2:$AL$2,0),FALSE)</f>
        <v>0</v>
      </c>
      <c r="AN133" s="30">
        <f t="shared" si="9"/>
        <v>153.16932899999998</v>
      </c>
      <c r="AO133" s="30">
        <f t="shared" si="10"/>
        <v>153.16932899999998</v>
      </c>
      <c r="AP133" s="30">
        <f>IF(ISERROR(1/VLOOKUP($B133,[1]Leveranser!$B$1:$S$500,MATCH("såld värme (gwh)",[1]Leveranser!$B$1:$S$1,0),FALSE)),"",VLOOKUP($B133,[1]Leveranser!$B$1:$S$500,MATCH("såld värme (gwh)",[1]Leveranser!$B$1:$S$1,0),FALSE))</f>
        <v>127.238</v>
      </c>
      <c r="AQ133" s="30">
        <f>VLOOKUP($B133,[1]Leveranser!$B$1:$Y$500,MATCH("Totalt såld fjärrvärme till andra fjärrvärmeföretag",[1]Leveranser!$B$1:$AA$1,0),FALSE)</f>
        <v>0</v>
      </c>
      <c r="AR133" s="30">
        <f>IF(ISERROR(1/VLOOKUP($B133,[1]Miljö!$B$1:$S$500,MATCH("Såld mängd produktionsspecifik fjärrvärme (GWh)",[1]Miljö!$B$1:$R$1,0),FALSE)),0,VLOOKUP($B133,[1]Miljö!$B$1:$S$500,MATCH("Såld mängd produktionsspecifik fjärrvärme (GWh)",[1]Miljö!$B$1:$R$1,0),FALSE))</f>
        <v>0</v>
      </c>
      <c r="AS133" s="36">
        <f t="shared" si="11"/>
        <v>0.83070155644541621</v>
      </c>
      <c r="AU133" s="30" t="str">
        <f>VLOOKUP($B133,'[1]Miljövärden urval för publ'!$B$2:$I$486,7,FALSE)</f>
        <v>Ja</v>
      </c>
    </row>
    <row r="134" spans="1:47" ht="15">
      <c r="A134" t="s">
        <v>666</v>
      </c>
      <c r="B134" t="s">
        <v>670</v>
      </c>
      <c r="C134" s="30">
        <f>VLOOKUP($B134,'[1]Tillförd energi'!$B$2:$AS$506,MATCH(C$3,'[1]Tillförd energi'!$B$1:$AQ$1,0),FALSE)</f>
        <v>0</v>
      </c>
      <c r="D134" s="30">
        <f>VLOOKUP($B134,'[1]Tillförd energi'!$B$2:$AS$506,MATCH(D$3,'[1]Tillförd energi'!$B$1:$AQ$1,0),FALSE)</f>
        <v>0.33899000000000001</v>
      </c>
      <c r="E134" s="30">
        <f>VLOOKUP($B134,'[1]Tillförd energi'!$B$2:$AS$506,MATCH(E$3,'[1]Tillförd energi'!$B$1:$AQ$1,0),FALSE)</f>
        <v>0</v>
      </c>
      <c r="F134" s="30">
        <f>VLOOKUP($B134,'[1]Tillförd energi'!$B$2:$AS$506,MATCH(F$3,'[1]Tillförd energi'!$B$1:$AQ$1,0),FALSE)</f>
        <v>5.6117599999999997E-2</v>
      </c>
      <c r="G134" s="30">
        <f>VLOOKUP($B134,'[1]Tillförd energi'!$B$2:$AS$506,MATCH(G$3,'[1]Tillförd energi'!$B$1:$AQ$1,0),FALSE)</f>
        <v>0</v>
      </c>
      <c r="H134" s="30">
        <f>VLOOKUP($B134,'[1]Tillförd energi'!$B$2:$AS$506,MATCH(H$3,'[1]Tillförd energi'!$B$1:$AQ$1,0),FALSE)</f>
        <v>0</v>
      </c>
      <c r="I134" s="30">
        <f>VLOOKUP($B134,'[1]Tillförd energi'!$B$2:$AS$506,MATCH(I$3,'[1]Tillförd energi'!$B$1:$AQ$1,0),FALSE)</f>
        <v>0</v>
      </c>
      <c r="J134" s="30">
        <f>VLOOKUP($B134,'[1]Tillförd energi'!$B$2:$AS$506,MATCH(J$3,'[1]Tillförd energi'!$B$1:$AQ$1,0),FALSE)</f>
        <v>0</v>
      </c>
      <c r="K134" s="30">
        <f>VLOOKUP($B134,'[1]Tillförd energi'!$B$2:$AS$506,MATCH(K$3,'[1]Tillförd energi'!$B$1:$AQ$1,0),FALSE)</f>
        <v>0</v>
      </c>
      <c r="L134" s="30">
        <f>VLOOKUP($B134,'[1]Tillförd energi'!$B$2:$AS$506,MATCH(L$3,'[1]Tillförd energi'!$B$1:$AQ$1,0),FALSE)</f>
        <v>0</v>
      </c>
      <c r="M134" s="30">
        <f>VLOOKUP($B134,'[1]Tillförd energi'!$B$2:$AS$506,MATCH(M$3,'[1]Tillförd energi'!$B$1:$AQ$1,0),FALSE)</f>
        <v>0</v>
      </c>
      <c r="N134" s="30">
        <f>VLOOKUP($B134,'[1]Tillförd energi'!$B$2:$AS$506,MATCH(N$3,'[1]Tillförd energi'!$B$1:$AQ$1,0),FALSE)</f>
        <v>0</v>
      </c>
      <c r="O134" s="30">
        <f>VLOOKUP($B134,'[1]Tillförd energi'!$B$2:$AS$506,MATCH(O$3,'[1]Tillförd energi'!$B$1:$AQ$1,0),FALSE)</f>
        <v>0</v>
      </c>
      <c r="P134" s="30">
        <f>VLOOKUP($B134,'[1]Tillförd energi'!$B$2:$AS$506,MATCH(P$3,'[1]Tillförd energi'!$B$1:$AQ$1,0),FALSE)</f>
        <v>3.3247100000000001</v>
      </c>
      <c r="Q134" s="30">
        <f>VLOOKUP($B134,'[1]Tillförd energi'!$B$2:$AS$506,MATCH(Q$3,'[1]Tillförd energi'!$B$1:$AQ$1,0),FALSE)</f>
        <v>0</v>
      </c>
      <c r="R134" s="30">
        <f>VLOOKUP($B134,'[1]Tillförd energi'!$B$2:$AS$506,MATCH(R$3,'[1]Tillförd energi'!$B$1:$AQ$1,0),FALSE)</f>
        <v>0</v>
      </c>
      <c r="S134" s="30">
        <f>VLOOKUP($B134,'[1]Tillförd energi'!$B$2:$AS$506,MATCH(S$3,'[1]Tillförd energi'!$B$1:$AQ$1,0),FALSE)</f>
        <v>0</v>
      </c>
      <c r="T134" s="30">
        <f>VLOOKUP($B134,'[1]Tillförd energi'!$B$2:$AS$506,MATCH(T$3,'[1]Tillförd energi'!$B$1:$AQ$1,0),FALSE)</f>
        <v>0</v>
      </c>
      <c r="U134" s="30">
        <f>VLOOKUP($B134,'[1]Tillförd energi'!$B$2:$AS$506,MATCH(U$3,'[1]Tillförd energi'!$B$1:$AQ$1,0),FALSE)</f>
        <v>0</v>
      </c>
      <c r="V134" s="30">
        <f>VLOOKUP($B134,'[1]Tillförd energi'!$B$2:$AS$506,MATCH(V$3,'[1]Tillförd energi'!$B$1:$AQ$1,0),FALSE)</f>
        <v>0</v>
      </c>
      <c r="W134" s="30">
        <f>VLOOKUP($B134,'[1]Tillförd energi'!$B$2:$AS$506,MATCH(W$3,'[1]Tillförd energi'!$B$1:$AQ$1,0),FALSE)</f>
        <v>0</v>
      </c>
      <c r="X134" s="30">
        <f>VLOOKUP($B134,'[1]Tillförd energi'!$B$2:$AS$506,MATCH(X$3,'[1]Tillförd energi'!$B$1:$AQ$1,0),FALSE)</f>
        <v>0</v>
      </c>
      <c r="Y134" s="30">
        <f>VLOOKUP($B134,'[1]Tillförd energi'!$B$2:$AS$506,MATCH(Y$3,'[1]Tillförd energi'!$B$1:$AQ$1,0),FALSE)</f>
        <v>0</v>
      </c>
      <c r="Z134" s="30">
        <f>VLOOKUP($B134,'[1]Tillförd energi'!$B$2:$AS$506,MATCH(Z$3,'[1]Tillförd energi'!$B$1:$AQ$1,0),FALSE)</f>
        <v>0</v>
      </c>
      <c r="AA134" s="30">
        <f>VLOOKUP($B134,'[1]Tillförd energi'!$B$2:$AS$506,MATCH(AA$3,'[1]Tillförd energi'!$B$1:$AQ$1,0),FALSE)</f>
        <v>0</v>
      </c>
      <c r="AB134" s="30">
        <f>VLOOKUP($B134,'[1]Tillförd energi'!$B$2:$AS$506,MATCH(AB$3,'[1]Tillförd energi'!$B$1:$AQ$1,0),FALSE)</f>
        <v>0</v>
      </c>
      <c r="AC134" s="30">
        <f>VLOOKUP($B134,'[1]Tillförd energi'!$B$2:$AS$506,MATCH(AC$3,'[1]Tillförd energi'!$B$1:$AQ$1,0),FALSE)</f>
        <v>4.4960199999999997</v>
      </c>
      <c r="AD134" s="30">
        <f>VLOOKUP($B134,'[1]Tillförd energi'!$B$2:$AS$506,MATCH(AD$3,'[1]Tillförd energi'!$B$1:$AQ$1,0),FALSE)</f>
        <v>0</v>
      </c>
      <c r="AF134" s="30">
        <f>VLOOKUP($B134,'[1]Tillförd energi'!$B$2:$AS$506,MATCH(AF$3,'[1]Tillförd energi'!$B$1:$AQ$1,0),FALSE)</f>
        <v>0.20291999999999999</v>
      </c>
      <c r="AH134" s="30">
        <f>IFERROR(VLOOKUP(B134,[1]Miljö!$B$1:$S$476,9,FALSE)/1,0)</f>
        <v>0</v>
      </c>
      <c r="AJ134" s="35" t="str">
        <f>IFERROR(VLOOKUP($B134,[1]Miljö!$B$1:$S$500,MATCH("hjälpel exklusive kraftvärme (GWh)",[1]Miljö!$B$1:$V$1,0),FALSE)/1,"")</f>
        <v/>
      </c>
      <c r="AK134" s="35">
        <f t="shared" si="8"/>
        <v>0.20291999999999999</v>
      </c>
      <c r="AL134" s="35">
        <f>VLOOKUP($B134,'[1]Slutlig allokering'!$B$2:$AL$462,MATCH("Hjälpel kraftvärme",'[1]Slutlig allokering'!$B$2:$AL$2,0),FALSE)</f>
        <v>0</v>
      </c>
      <c r="AN134" s="30">
        <f t="shared" si="9"/>
        <v>8.4187576000000011</v>
      </c>
      <c r="AO134" s="30">
        <f t="shared" si="10"/>
        <v>8.4187576000000011</v>
      </c>
      <c r="AP134" s="30">
        <f>IF(ISERROR(1/VLOOKUP($B134,[1]Leveranser!$B$1:$S$500,MATCH("såld värme (gwh)",[1]Leveranser!$B$1:$S$1,0),FALSE)),"",VLOOKUP($B134,[1]Leveranser!$B$1:$S$500,MATCH("såld värme (gwh)",[1]Leveranser!$B$1:$S$1,0),FALSE))</f>
        <v>6.7640000000000002</v>
      </c>
      <c r="AQ134" s="30">
        <f>VLOOKUP($B134,[1]Leveranser!$B$1:$Y$500,MATCH("Totalt såld fjärrvärme till andra fjärrvärmeföretag",[1]Leveranser!$B$1:$AA$1,0),FALSE)</f>
        <v>0</v>
      </c>
      <c r="AR134" s="30">
        <f>IF(ISERROR(1/VLOOKUP($B134,[1]Miljö!$B$1:$S$500,MATCH("Såld mängd produktionsspecifik fjärrvärme (GWh)",[1]Miljö!$B$1:$R$1,0),FALSE)),0,VLOOKUP($B134,[1]Miljö!$B$1:$S$500,MATCH("Såld mängd produktionsspecifik fjärrvärme (GWh)",[1]Miljö!$B$1:$R$1,0),FALSE))</f>
        <v>0</v>
      </c>
      <c r="AS134" s="36">
        <f t="shared" si="11"/>
        <v>0.80344396660143769</v>
      </c>
      <c r="AU134" s="30" t="str">
        <f>VLOOKUP($B134,'[1]Miljövärden urval för publ'!$B$2:$I$486,7,FALSE)</f>
        <v>Ja</v>
      </c>
    </row>
    <row r="135" spans="1:47" ht="15">
      <c r="A135" t="s">
        <v>133</v>
      </c>
      <c r="B135" t="s">
        <v>134</v>
      </c>
      <c r="C135" s="30">
        <f>VLOOKUP($B135,'[1]Tillförd energi'!$B$2:$AS$506,MATCH(C$3,'[1]Tillförd energi'!$B$1:$AQ$1,0),FALSE)</f>
        <v>0</v>
      </c>
      <c r="D135" s="30">
        <f>VLOOKUP($B135,'[1]Tillförd energi'!$B$2:$AS$506,MATCH(D$3,'[1]Tillförd energi'!$B$1:$AQ$1,0),FALSE)</f>
        <v>1.5860000000000001</v>
      </c>
      <c r="E135" s="30">
        <f>VLOOKUP($B135,'[1]Tillförd energi'!$B$2:$AS$506,MATCH(E$3,'[1]Tillförd energi'!$B$1:$AQ$1,0),FALSE)</f>
        <v>0</v>
      </c>
      <c r="F135" s="30">
        <f>VLOOKUP($B135,'[1]Tillförd energi'!$B$2:$AS$506,MATCH(F$3,'[1]Tillförd energi'!$B$1:$AQ$1,0),FALSE)</f>
        <v>0</v>
      </c>
      <c r="G135" s="30">
        <f>VLOOKUP($B135,'[1]Tillförd energi'!$B$2:$AS$506,MATCH(G$3,'[1]Tillförd energi'!$B$1:$AQ$1,0),FALSE)</f>
        <v>0</v>
      </c>
      <c r="H135" s="30">
        <f>VLOOKUP($B135,'[1]Tillförd energi'!$B$2:$AS$506,MATCH(H$3,'[1]Tillförd energi'!$B$1:$AQ$1,0),FALSE)</f>
        <v>0</v>
      </c>
      <c r="I135" s="30">
        <f>VLOOKUP($B135,'[1]Tillförd energi'!$B$2:$AS$506,MATCH(I$3,'[1]Tillförd energi'!$B$1:$AQ$1,0),FALSE)</f>
        <v>0</v>
      </c>
      <c r="J135" s="30">
        <f>VLOOKUP($B135,'[1]Tillförd energi'!$B$2:$AS$506,MATCH(J$3,'[1]Tillförd energi'!$B$1:$AQ$1,0),FALSE)</f>
        <v>0</v>
      </c>
      <c r="K135" s="30">
        <f>VLOOKUP($B135,'[1]Tillförd energi'!$B$2:$AS$506,MATCH(K$3,'[1]Tillförd energi'!$B$1:$AQ$1,0),FALSE)</f>
        <v>0</v>
      </c>
      <c r="L135" s="30">
        <f>VLOOKUP($B135,'[1]Tillförd energi'!$B$2:$AS$506,MATCH(L$3,'[1]Tillförd energi'!$B$1:$AQ$1,0),FALSE)</f>
        <v>0</v>
      </c>
      <c r="M135" s="30">
        <f>VLOOKUP($B135,'[1]Tillförd energi'!$B$2:$AS$506,MATCH(M$3,'[1]Tillförd energi'!$B$1:$AQ$1,0),FALSE)</f>
        <v>0</v>
      </c>
      <c r="N135" s="30">
        <f>VLOOKUP($B135,'[1]Tillförd energi'!$B$2:$AS$506,MATCH(N$3,'[1]Tillförd energi'!$B$1:$AQ$1,0),FALSE)</f>
        <v>0</v>
      </c>
      <c r="O135" s="30">
        <f>VLOOKUP($B135,'[1]Tillförd energi'!$B$2:$AS$506,MATCH(O$3,'[1]Tillförd energi'!$B$1:$AQ$1,0),FALSE)</f>
        <v>0</v>
      </c>
      <c r="P135" s="30">
        <f>VLOOKUP($B135,'[1]Tillförd energi'!$B$2:$AS$506,MATCH(P$3,'[1]Tillförd energi'!$B$1:$AQ$1,0),FALSE)</f>
        <v>0</v>
      </c>
      <c r="Q135" s="30">
        <f>VLOOKUP($B135,'[1]Tillförd energi'!$B$2:$AS$506,MATCH(Q$3,'[1]Tillförd energi'!$B$1:$AQ$1,0),FALSE)</f>
        <v>8.5259999999999998</v>
      </c>
      <c r="R135" s="30">
        <f>VLOOKUP($B135,'[1]Tillförd energi'!$B$2:$AS$506,MATCH(R$3,'[1]Tillförd energi'!$B$1:$AQ$1,0),FALSE)</f>
        <v>33.640999999999998</v>
      </c>
      <c r="S135" s="30">
        <f>VLOOKUP($B135,'[1]Tillförd energi'!$B$2:$AS$506,MATCH(S$3,'[1]Tillförd energi'!$B$1:$AQ$1,0),FALSE)</f>
        <v>0</v>
      </c>
      <c r="T135" s="30">
        <f>VLOOKUP($B135,'[1]Tillförd energi'!$B$2:$AS$506,MATCH(T$3,'[1]Tillförd energi'!$B$1:$AQ$1,0),FALSE)</f>
        <v>0</v>
      </c>
      <c r="U135" s="30">
        <f>VLOOKUP($B135,'[1]Tillförd energi'!$B$2:$AS$506,MATCH(U$3,'[1]Tillförd energi'!$B$1:$AQ$1,0),FALSE)</f>
        <v>0</v>
      </c>
      <c r="V135" s="30">
        <f>VLOOKUP($B135,'[1]Tillförd energi'!$B$2:$AS$506,MATCH(V$3,'[1]Tillförd energi'!$B$1:$AQ$1,0),FALSE)</f>
        <v>0</v>
      </c>
      <c r="W135" s="30">
        <f>VLOOKUP($B135,'[1]Tillförd energi'!$B$2:$AS$506,MATCH(W$3,'[1]Tillförd energi'!$B$1:$AQ$1,0),FALSE)</f>
        <v>0</v>
      </c>
      <c r="X135" s="30">
        <f>VLOOKUP($B135,'[1]Tillförd energi'!$B$2:$AS$506,MATCH(X$3,'[1]Tillförd energi'!$B$1:$AQ$1,0),FALSE)</f>
        <v>0</v>
      </c>
      <c r="Y135" s="30">
        <f>VLOOKUP($B135,'[1]Tillförd energi'!$B$2:$AS$506,MATCH(Y$3,'[1]Tillförd energi'!$B$1:$AQ$1,0),FALSE)</f>
        <v>4.02E-2</v>
      </c>
      <c r="Z135" s="30">
        <f>VLOOKUP($B135,'[1]Tillförd energi'!$B$2:$AS$506,MATCH(Z$3,'[1]Tillförd energi'!$B$1:$AQ$1,0),FALSE)</f>
        <v>0</v>
      </c>
      <c r="AA135" s="30">
        <f>VLOOKUP($B135,'[1]Tillförd energi'!$B$2:$AS$506,MATCH(AA$3,'[1]Tillförd energi'!$B$1:$AQ$1,0),FALSE)</f>
        <v>0</v>
      </c>
      <c r="AB135" s="30">
        <f>VLOOKUP($B135,'[1]Tillförd energi'!$B$2:$AS$506,MATCH(AB$3,'[1]Tillförd energi'!$B$1:$AQ$1,0),FALSE)</f>
        <v>0</v>
      </c>
      <c r="AC135" s="30">
        <f>VLOOKUP($B135,'[1]Tillförd energi'!$B$2:$AS$506,MATCH(AC$3,'[1]Tillförd energi'!$B$1:$AQ$1,0),FALSE)</f>
        <v>0</v>
      </c>
      <c r="AD135" s="30">
        <f>VLOOKUP($B135,'[1]Tillförd energi'!$B$2:$AS$506,MATCH(AD$3,'[1]Tillförd energi'!$B$1:$AQ$1,0),FALSE)</f>
        <v>0</v>
      </c>
      <c r="AF135" s="30">
        <f>VLOOKUP($B135,'[1]Tillförd energi'!$B$2:$AS$506,MATCH(AF$3,'[1]Tillförd energi'!$B$1:$AQ$1,0),FALSE)</f>
        <v>0.436</v>
      </c>
      <c r="AH135" s="30">
        <f>IFERROR(VLOOKUP(B135,[1]Miljö!$B$1:$S$476,9,FALSE)/1,0)</f>
        <v>0</v>
      </c>
      <c r="AJ135" s="35">
        <f>IFERROR(VLOOKUP($B135,[1]Miljö!$B$1:$S$500,MATCH("hjälpel exklusive kraftvärme (GWh)",[1]Miljö!$B$1:$V$1,0),FALSE)/1,"")</f>
        <v>0.436</v>
      </c>
      <c r="AK135" s="35">
        <f t="shared" si="8"/>
        <v>0.436</v>
      </c>
      <c r="AL135" s="35">
        <f>VLOOKUP($B135,'[1]Slutlig allokering'!$B$2:$AL$462,MATCH("Hjälpel kraftvärme",'[1]Slutlig allokering'!$B$2:$AL$2,0),FALSE)</f>
        <v>0</v>
      </c>
      <c r="AN135" s="30">
        <f t="shared" si="9"/>
        <v>44.229199999999999</v>
      </c>
      <c r="AO135" s="30">
        <f t="shared" si="10"/>
        <v>44.229199999999999</v>
      </c>
      <c r="AP135" s="30">
        <f>IF(ISERROR(1/VLOOKUP($B135,[1]Leveranser!$B$1:$S$500,MATCH("såld värme (gwh)",[1]Leveranser!$B$1:$S$1,0),FALSE)),"",VLOOKUP($B135,[1]Leveranser!$B$1:$S$500,MATCH("såld värme (gwh)",[1]Leveranser!$B$1:$S$1,0),FALSE))</f>
        <v>34.659999999999997</v>
      </c>
      <c r="AQ135" s="30">
        <f>VLOOKUP($B135,[1]Leveranser!$B$1:$Y$500,MATCH("Totalt såld fjärrvärme till andra fjärrvärmeföretag",[1]Leveranser!$B$1:$AA$1,0),FALSE)</f>
        <v>0</v>
      </c>
      <c r="AR135" s="30">
        <f>IF(ISERROR(1/VLOOKUP($B135,[1]Miljö!$B$1:$S$500,MATCH("Såld mängd produktionsspecifik fjärrvärme (GWh)",[1]Miljö!$B$1:$R$1,0),FALSE)),0,VLOOKUP($B135,[1]Miljö!$B$1:$S$500,MATCH("Såld mängd produktionsspecifik fjärrvärme (GWh)",[1]Miljö!$B$1:$R$1,0),FALSE))</f>
        <v>0</v>
      </c>
      <c r="AS135" s="36">
        <f t="shared" si="11"/>
        <v>0.78364519367295804</v>
      </c>
      <c r="AU135" s="30" t="str">
        <f>VLOOKUP($B135,'[1]Miljövärden urval för publ'!$B$2:$I$486,7,FALSE)</f>
        <v>Ja</v>
      </c>
    </row>
    <row r="136" spans="1:47" ht="15">
      <c r="A136" t="s">
        <v>331</v>
      </c>
      <c r="B136" t="s">
        <v>332</v>
      </c>
      <c r="C136" s="30">
        <f>VLOOKUP($B136,'[1]Tillförd energi'!$B$2:$AS$506,MATCH(C$3,'[1]Tillförd energi'!$B$1:$AQ$1,0),FALSE)</f>
        <v>0</v>
      </c>
      <c r="D136" s="30">
        <f>VLOOKUP($B136,'[1]Tillförd energi'!$B$2:$AS$506,MATCH(D$3,'[1]Tillförd energi'!$B$1:$AQ$1,0),FALSE)</f>
        <v>0.01</v>
      </c>
      <c r="E136" s="30">
        <f>VLOOKUP($B136,'[1]Tillförd energi'!$B$2:$AS$506,MATCH(E$3,'[1]Tillförd energi'!$B$1:$AQ$1,0),FALSE)</f>
        <v>0</v>
      </c>
      <c r="F136" s="30">
        <f>VLOOKUP($B136,'[1]Tillförd energi'!$B$2:$AS$506,MATCH(F$3,'[1]Tillförd energi'!$B$1:$AQ$1,0),FALSE)</f>
        <v>0</v>
      </c>
      <c r="G136" s="30">
        <f>VLOOKUP($B136,'[1]Tillförd energi'!$B$2:$AS$506,MATCH(G$3,'[1]Tillförd energi'!$B$1:$AQ$1,0),FALSE)</f>
        <v>0</v>
      </c>
      <c r="H136" s="30">
        <f>VLOOKUP($B136,'[1]Tillförd energi'!$B$2:$AS$506,MATCH(H$3,'[1]Tillförd energi'!$B$1:$AQ$1,0),FALSE)</f>
        <v>0</v>
      </c>
      <c r="I136" s="30">
        <f>VLOOKUP($B136,'[1]Tillförd energi'!$B$2:$AS$506,MATCH(I$3,'[1]Tillförd energi'!$B$1:$AQ$1,0),FALSE)</f>
        <v>0</v>
      </c>
      <c r="J136" s="30">
        <f>VLOOKUP($B136,'[1]Tillförd energi'!$B$2:$AS$506,MATCH(J$3,'[1]Tillförd energi'!$B$1:$AQ$1,0),FALSE)</f>
        <v>0</v>
      </c>
      <c r="K136" s="30">
        <f>VLOOKUP($B136,'[1]Tillförd energi'!$B$2:$AS$506,MATCH(K$3,'[1]Tillförd energi'!$B$1:$AQ$1,0),FALSE)</f>
        <v>0</v>
      </c>
      <c r="L136" s="30">
        <f>VLOOKUP($B136,'[1]Tillförd energi'!$B$2:$AS$506,MATCH(L$3,'[1]Tillförd energi'!$B$1:$AQ$1,0),FALSE)</f>
        <v>0</v>
      </c>
      <c r="M136" s="30">
        <f>VLOOKUP($B136,'[1]Tillförd energi'!$B$2:$AS$506,MATCH(M$3,'[1]Tillförd energi'!$B$1:$AQ$1,0),FALSE)</f>
        <v>0</v>
      </c>
      <c r="N136" s="30">
        <f>VLOOKUP($B136,'[1]Tillförd energi'!$B$2:$AS$506,MATCH(N$3,'[1]Tillförd energi'!$B$1:$AQ$1,0),FALSE)</f>
        <v>0</v>
      </c>
      <c r="O136" s="30">
        <f>VLOOKUP($B136,'[1]Tillförd energi'!$B$2:$AS$506,MATCH(O$3,'[1]Tillförd energi'!$B$1:$AQ$1,0),FALSE)</f>
        <v>0</v>
      </c>
      <c r="P136" s="30">
        <f>VLOOKUP($B136,'[1]Tillförd energi'!$B$2:$AS$506,MATCH(P$3,'[1]Tillförd energi'!$B$1:$AQ$1,0),FALSE)</f>
        <v>0</v>
      </c>
      <c r="Q136" s="30">
        <f>VLOOKUP($B136,'[1]Tillförd energi'!$B$2:$AS$506,MATCH(Q$3,'[1]Tillförd energi'!$B$1:$AQ$1,0),FALSE)</f>
        <v>1.67</v>
      </c>
      <c r="R136" s="30">
        <f>VLOOKUP($B136,'[1]Tillförd energi'!$B$2:$AS$506,MATCH(R$3,'[1]Tillförd energi'!$B$1:$AQ$1,0),FALSE)</f>
        <v>0</v>
      </c>
      <c r="S136" s="30">
        <f>VLOOKUP($B136,'[1]Tillförd energi'!$B$2:$AS$506,MATCH(S$3,'[1]Tillförd energi'!$B$1:$AQ$1,0),FALSE)</f>
        <v>0</v>
      </c>
      <c r="T136" s="30">
        <f>VLOOKUP($B136,'[1]Tillförd energi'!$B$2:$AS$506,MATCH(T$3,'[1]Tillförd energi'!$B$1:$AQ$1,0),FALSE)</f>
        <v>0</v>
      </c>
      <c r="U136" s="30">
        <f>VLOOKUP($B136,'[1]Tillförd energi'!$B$2:$AS$506,MATCH(U$3,'[1]Tillförd energi'!$B$1:$AQ$1,0),FALSE)</f>
        <v>0</v>
      </c>
      <c r="V136" s="30">
        <f>VLOOKUP($B136,'[1]Tillförd energi'!$B$2:$AS$506,MATCH(V$3,'[1]Tillförd energi'!$B$1:$AQ$1,0),FALSE)</f>
        <v>0</v>
      </c>
      <c r="W136" s="30">
        <f>VLOOKUP($B136,'[1]Tillförd energi'!$B$2:$AS$506,MATCH(W$3,'[1]Tillförd energi'!$B$1:$AQ$1,0),FALSE)</f>
        <v>0</v>
      </c>
      <c r="X136" s="30">
        <f>VLOOKUP($B136,'[1]Tillförd energi'!$B$2:$AS$506,MATCH(X$3,'[1]Tillförd energi'!$B$1:$AQ$1,0),FALSE)</f>
        <v>0</v>
      </c>
      <c r="Y136" s="30">
        <f>VLOOKUP($B136,'[1]Tillförd energi'!$B$2:$AS$506,MATCH(Y$3,'[1]Tillförd energi'!$B$1:$AQ$1,0),FALSE)</f>
        <v>0</v>
      </c>
      <c r="Z136" s="30">
        <f>VLOOKUP($B136,'[1]Tillförd energi'!$B$2:$AS$506,MATCH(Z$3,'[1]Tillförd energi'!$B$1:$AQ$1,0),FALSE)</f>
        <v>0</v>
      </c>
      <c r="AA136" s="30">
        <f>VLOOKUP($B136,'[1]Tillförd energi'!$B$2:$AS$506,MATCH(AA$3,'[1]Tillförd energi'!$B$1:$AQ$1,0),FALSE)</f>
        <v>0</v>
      </c>
      <c r="AB136" s="30">
        <f>VLOOKUP($B136,'[1]Tillförd energi'!$B$2:$AS$506,MATCH(AB$3,'[1]Tillförd energi'!$B$1:$AQ$1,0),FALSE)</f>
        <v>0</v>
      </c>
      <c r="AC136" s="30">
        <f>VLOOKUP($B136,'[1]Tillförd energi'!$B$2:$AS$506,MATCH(AC$3,'[1]Tillförd energi'!$B$1:$AQ$1,0),FALSE)</f>
        <v>0</v>
      </c>
      <c r="AD136" s="30">
        <f>VLOOKUP($B136,'[1]Tillförd energi'!$B$2:$AS$506,MATCH(AD$3,'[1]Tillförd energi'!$B$1:$AQ$1,0),FALSE)</f>
        <v>0</v>
      </c>
      <c r="AF136" s="30">
        <f>VLOOKUP($B136,'[1]Tillförd energi'!$B$2:$AS$506,MATCH(AF$3,'[1]Tillförd energi'!$B$1:$AQ$1,0),FALSE)</f>
        <v>0.03</v>
      </c>
      <c r="AH136" s="30">
        <f>IFERROR(VLOOKUP(B136,[1]Miljö!$B$1:$S$476,9,FALSE)/1,0)</f>
        <v>0</v>
      </c>
      <c r="AJ136" s="35">
        <f>IFERROR(VLOOKUP($B136,[1]Miljö!$B$1:$S$500,MATCH("hjälpel exklusive kraftvärme (GWh)",[1]Miljö!$B$1:$V$1,0),FALSE)/1,"")</f>
        <v>0.03</v>
      </c>
      <c r="AK136" s="35">
        <f t="shared" si="8"/>
        <v>0.03</v>
      </c>
      <c r="AL136" s="35">
        <f>VLOOKUP($B136,'[1]Slutlig allokering'!$B$2:$AL$462,MATCH("Hjälpel kraftvärme",'[1]Slutlig allokering'!$B$2:$AL$2,0),FALSE)</f>
        <v>0</v>
      </c>
      <c r="AN136" s="30">
        <f t="shared" si="9"/>
        <v>1.71</v>
      </c>
      <c r="AO136" s="30">
        <f t="shared" si="10"/>
        <v>1.71</v>
      </c>
      <c r="AP136" s="30">
        <f>IF(ISERROR(1/VLOOKUP($B136,[1]Leveranser!$B$1:$S$500,MATCH("såld värme (gwh)",[1]Leveranser!$B$1:$S$1,0),FALSE)),"",VLOOKUP($B136,[1]Leveranser!$B$1:$S$500,MATCH("såld värme (gwh)",[1]Leveranser!$B$1:$S$1,0),FALSE))</f>
        <v>1.35</v>
      </c>
      <c r="AQ136" s="30">
        <f>VLOOKUP($B136,[1]Leveranser!$B$1:$Y$500,MATCH("Totalt såld fjärrvärme till andra fjärrvärmeföretag",[1]Leveranser!$B$1:$AA$1,0),FALSE)</f>
        <v>0</v>
      </c>
      <c r="AR136" s="30">
        <f>IF(ISERROR(1/VLOOKUP($B136,[1]Miljö!$B$1:$S$500,MATCH("Såld mängd produktionsspecifik fjärrvärme (GWh)",[1]Miljö!$B$1:$R$1,0),FALSE)),0,VLOOKUP($B136,[1]Miljö!$B$1:$S$500,MATCH("Såld mängd produktionsspecifik fjärrvärme (GWh)",[1]Miljö!$B$1:$R$1,0),FALSE))</f>
        <v>0</v>
      </c>
      <c r="AS136" s="36">
        <f t="shared" si="11"/>
        <v>0.78947368421052644</v>
      </c>
      <c r="AU136" s="30" t="str">
        <f>VLOOKUP($B136,'[1]Miljövärden urval för publ'!$B$2:$I$486,7,FALSE)</f>
        <v>Ja</v>
      </c>
    </row>
    <row r="137" spans="1:47" ht="15">
      <c r="A137" t="s">
        <v>331</v>
      </c>
      <c r="B137" t="s">
        <v>333</v>
      </c>
      <c r="C137" s="30">
        <f>VLOOKUP($B137,'[1]Tillförd energi'!$B$2:$AS$506,MATCH(C$3,'[1]Tillförd energi'!$B$1:$AQ$1,0),FALSE)</f>
        <v>0</v>
      </c>
      <c r="D137" s="30">
        <f>VLOOKUP($B137,'[1]Tillförd energi'!$B$2:$AS$506,MATCH(D$3,'[1]Tillförd energi'!$B$1:$AQ$1,0),FALSE)</f>
        <v>2.5000000000000001E-2</v>
      </c>
      <c r="E137" s="30">
        <f>VLOOKUP($B137,'[1]Tillförd energi'!$B$2:$AS$506,MATCH(E$3,'[1]Tillförd energi'!$B$1:$AQ$1,0),FALSE)</f>
        <v>0</v>
      </c>
      <c r="F137" s="30">
        <f>VLOOKUP($B137,'[1]Tillförd energi'!$B$2:$AS$506,MATCH(F$3,'[1]Tillförd energi'!$B$1:$AQ$1,0),FALSE)</f>
        <v>0</v>
      </c>
      <c r="G137" s="30">
        <f>VLOOKUP($B137,'[1]Tillförd energi'!$B$2:$AS$506,MATCH(G$3,'[1]Tillförd energi'!$B$1:$AQ$1,0),FALSE)</f>
        <v>0</v>
      </c>
      <c r="H137" s="30">
        <f>VLOOKUP($B137,'[1]Tillförd energi'!$B$2:$AS$506,MATCH(H$3,'[1]Tillförd energi'!$B$1:$AQ$1,0),FALSE)</f>
        <v>0</v>
      </c>
      <c r="I137" s="30">
        <f>VLOOKUP($B137,'[1]Tillförd energi'!$B$2:$AS$506,MATCH(I$3,'[1]Tillförd energi'!$B$1:$AQ$1,0),FALSE)</f>
        <v>0</v>
      </c>
      <c r="J137" s="30">
        <f>VLOOKUP($B137,'[1]Tillförd energi'!$B$2:$AS$506,MATCH(J$3,'[1]Tillförd energi'!$B$1:$AQ$1,0),FALSE)</f>
        <v>0</v>
      </c>
      <c r="K137" s="30">
        <f>VLOOKUP($B137,'[1]Tillförd energi'!$B$2:$AS$506,MATCH(K$3,'[1]Tillförd energi'!$B$1:$AQ$1,0),FALSE)</f>
        <v>0</v>
      </c>
      <c r="L137" s="30">
        <f>VLOOKUP($B137,'[1]Tillförd energi'!$B$2:$AS$506,MATCH(L$3,'[1]Tillförd energi'!$B$1:$AQ$1,0),FALSE)</f>
        <v>0</v>
      </c>
      <c r="M137" s="30">
        <f>VLOOKUP($B137,'[1]Tillförd energi'!$B$2:$AS$506,MATCH(M$3,'[1]Tillförd energi'!$B$1:$AQ$1,0),FALSE)</f>
        <v>0</v>
      </c>
      <c r="N137" s="30">
        <f>VLOOKUP($B137,'[1]Tillförd energi'!$B$2:$AS$506,MATCH(N$3,'[1]Tillförd energi'!$B$1:$AQ$1,0),FALSE)</f>
        <v>0</v>
      </c>
      <c r="O137" s="30">
        <f>VLOOKUP($B137,'[1]Tillförd energi'!$B$2:$AS$506,MATCH(O$3,'[1]Tillförd energi'!$B$1:$AQ$1,0),FALSE)</f>
        <v>0</v>
      </c>
      <c r="P137" s="30">
        <f>VLOOKUP($B137,'[1]Tillförd energi'!$B$2:$AS$506,MATCH(P$3,'[1]Tillförd energi'!$B$1:$AQ$1,0),FALSE)</f>
        <v>0</v>
      </c>
      <c r="Q137" s="30">
        <f>VLOOKUP($B137,'[1]Tillförd energi'!$B$2:$AS$506,MATCH(Q$3,'[1]Tillförd energi'!$B$1:$AQ$1,0),FALSE)</f>
        <v>1.03</v>
      </c>
      <c r="R137" s="30">
        <f>VLOOKUP($B137,'[1]Tillförd energi'!$B$2:$AS$506,MATCH(R$3,'[1]Tillförd energi'!$B$1:$AQ$1,0),FALSE)</f>
        <v>0</v>
      </c>
      <c r="S137" s="30">
        <f>VLOOKUP($B137,'[1]Tillförd energi'!$B$2:$AS$506,MATCH(S$3,'[1]Tillförd energi'!$B$1:$AQ$1,0),FALSE)</f>
        <v>0</v>
      </c>
      <c r="T137" s="30">
        <f>VLOOKUP($B137,'[1]Tillförd energi'!$B$2:$AS$506,MATCH(T$3,'[1]Tillförd energi'!$B$1:$AQ$1,0),FALSE)</f>
        <v>0</v>
      </c>
      <c r="U137" s="30">
        <f>VLOOKUP($B137,'[1]Tillförd energi'!$B$2:$AS$506,MATCH(U$3,'[1]Tillförd energi'!$B$1:$AQ$1,0),FALSE)</f>
        <v>0</v>
      </c>
      <c r="V137" s="30">
        <f>VLOOKUP($B137,'[1]Tillförd energi'!$B$2:$AS$506,MATCH(V$3,'[1]Tillförd energi'!$B$1:$AQ$1,0),FALSE)</f>
        <v>0</v>
      </c>
      <c r="W137" s="30">
        <f>VLOOKUP($B137,'[1]Tillförd energi'!$B$2:$AS$506,MATCH(W$3,'[1]Tillförd energi'!$B$1:$AQ$1,0),FALSE)</f>
        <v>0</v>
      </c>
      <c r="X137" s="30">
        <f>VLOOKUP($B137,'[1]Tillförd energi'!$B$2:$AS$506,MATCH(X$3,'[1]Tillförd energi'!$B$1:$AQ$1,0),FALSE)</f>
        <v>0</v>
      </c>
      <c r="Y137" s="30">
        <f>VLOOKUP($B137,'[1]Tillförd energi'!$B$2:$AS$506,MATCH(Y$3,'[1]Tillförd energi'!$B$1:$AQ$1,0),FALSE)</f>
        <v>0</v>
      </c>
      <c r="Z137" s="30">
        <f>VLOOKUP($B137,'[1]Tillförd energi'!$B$2:$AS$506,MATCH(Z$3,'[1]Tillförd energi'!$B$1:$AQ$1,0),FALSE)</f>
        <v>0</v>
      </c>
      <c r="AA137" s="30">
        <f>VLOOKUP($B137,'[1]Tillförd energi'!$B$2:$AS$506,MATCH(AA$3,'[1]Tillförd energi'!$B$1:$AQ$1,0),FALSE)</f>
        <v>0</v>
      </c>
      <c r="AB137" s="30">
        <f>VLOOKUP($B137,'[1]Tillförd energi'!$B$2:$AS$506,MATCH(AB$3,'[1]Tillförd energi'!$B$1:$AQ$1,0),FALSE)</f>
        <v>0</v>
      </c>
      <c r="AC137" s="30">
        <f>VLOOKUP($B137,'[1]Tillförd energi'!$B$2:$AS$506,MATCH(AC$3,'[1]Tillförd energi'!$B$1:$AQ$1,0),FALSE)</f>
        <v>0</v>
      </c>
      <c r="AD137" s="30">
        <f>VLOOKUP($B137,'[1]Tillförd energi'!$B$2:$AS$506,MATCH(AD$3,'[1]Tillförd energi'!$B$1:$AQ$1,0),FALSE)</f>
        <v>0</v>
      </c>
      <c r="AF137" s="30">
        <f>VLOOKUP($B137,'[1]Tillförd energi'!$B$2:$AS$506,MATCH(AF$3,'[1]Tillförd energi'!$B$1:$AQ$1,0),FALSE)</f>
        <v>3.5000000000000003E-2</v>
      </c>
      <c r="AH137" s="30">
        <f>IFERROR(VLOOKUP(B137,[1]Miljö!$B$1:$S$476,9,FALSE)/1,0)</f>
        <v>0</v>
      </c>
      <c r="AJ137" s="35">
        <f>IFERROR(VLOOKUP($B137,[1]Miljö!$B$1:$S$500,MATCH("hjälpel exklusive kraftvärme (GWh)",[1]Miljö!$B$1:$V$1,0),FALSE)/1,"")</f>
        <v>3.5000000000000003E-2</v>
      </c>
      <c r="AK137" s="35">
        <f t="shared" si="8"/>
        <v>3.5000000000000003E-2</v>
      </c>
      <c r="AL137" s="35">
        <f>VLOOKUP($B137,'[1]Slutlig allokering'!$B$2:$AL$462,MATCH("Hjälpel kraftvärme",'[1]Slutlig allokering'!$B$2:$AL$2,0),FALSE)</f>
        <v>0</v>
      </c>
      <c r="AN137" s="30">
        <f t="shared" si="9"/>
        <v>1.0899999999999999</v>
      </c>
      <c r="AO137" s="30">
        <f t="shared" si="10"/>
        <v>1.0899999999999999</v>
      </c>
      <c r="AP137" s="30">
        <f>IF(ISERROR(1/VLOOKUP($B137,[1]Leveranser!$B$1:$S$500,MATCH("såld värme (gwh)",[1]Leveranser!$B$1:$S$1,0),FALSE)),"",VLOOKUP($B137,[1]Leveranser!$B$1:$S$500,MATCH("såld värme (gwh)",[1]Leveranser!$B$1:$S$1,0),FALSE))</f>
        <v>0.85</v>
      </c>
      <c r="AQ137" s="30">
        <f>VLOOKUP($B137,[1]Leveranser!$B$1:$Y$500,MATCH("Totalt såld fjärrvärme till andra fjärrvärmeföretag",[1]Leveranser!$B$1:$AA$1,0),FALSE)</f>
        <v>0</v>
      </c>
      <c r="AR137" s="30">
        <f>IF(ISERROR(1/VLOOKUP($B137,[1]Miljö!$B$1:$S$500,MATCH("Såld mängd produktionsspecifik fjärrvärme (GWh)",[1]Miljö!$B$1:$R$1,0),FALSE)),0,VLOOKUP($B137,[1]Miljö!$B$1:$S$500,MATCH("Såld mängd produktionsspecifik fjärrvärme (GWh)",[1]Miljö!$B$1:$R$1,0),FALSE))</f>
        <v>0</v>
      </c>
      <c r="AS137" s="36">
        <f t="shared" si="11"/>
        <v>0.77981651376146799</v>
      </c>
      <c r="AU137" s="30" t="str">
        <f>VLOOKUP($B137,'[1]Miljövärden urval för publ'!$B$2:$I$486,7,FALSE)</f>
        <v>Ja</v>
      </c>
    </row>
    <row r="138" spans="1:47" ht="15">
      <c r="A138" t="s">
        <v>331</v>
      </c>
      <c r="B138" t="s">
        <v>334</v>
      </c>
      <c r="C138" s="30">
        <f>VLOOKUP($B138,'[1]Tillförd energi'!$B$2:$AS$506,MATCH(C$3,'[1]Tillförd energi'!$B$1:$AQ$1,0),FALSE)</f>
        <v>0</v>
      </c>
      <c r="D138" s="30">
        <f>VLOOKUP($B138,'[1]Tillförd energi'!$B$2:$AS$506,MATCH(D$3,'[1]Tillförd energi'!$B$1:$AQ$1,0),FALSE)</f>
        <v>0.04</v>
      </c>
      <c r="E138" s="30">
        <f>VLOOKUP($B138,'[1]Tillförd energi'!$B$2:$AS$506,MATCH(E$3,'[1]Tillförd energi'!$B$1:$AQ$1,0),FALSE)</f>
        <v>0</v>
      </c>
      <c r="F138" s="30">
        <f>VLOOKUP($B138,'[1]Tillförd energi'!$B$2:$AS$506,MATCH(F$3,'[1]Tillförd energi'!$B$1:$AQ$1,0),FALSE)</f>
        <v>0</v>
      </c>
      <c r="G138" s="30">
        <f>VLOOKUP($B138,'[1]Tillförd energi'!$B$2:$AS$506,MATCH(G$3,'[1]Tillförd energi'!$B$1:$AQ$1,0),FALSE)</f>
        <v>0</v>
      </c>
      <c r="H138" s="30">
        <f>VLOOKUP($B138,'[1]Tillförd energi'!$B$2:$AS$506,MATCH(H$3,'[1]Tillförd energi'!$B$1:$AQ$1,0),FALSE)</f>
        <v>0</v>
      </c>
      <c r="I138" s="30">
        <f>VLOOKUP($B138,'[1]Tillförd energi'!$B$2:$AS$506,MATCH(I$3,'[1]Tillförd energi'!$B$1:$AQ$1,0),FALSE)</f>
        <v>0</v>
      </c>
      <c r="J138" s="30">
        <f>VLOOKUP($B138,'[1]Tillförd energi'!$B$2:$AS$506,MATCH(J$3,'[1]Tillförd energi'!$B$1:$AQ$1,0),FALSE)</f>
        <v>0</v>
      </c>
      <c r="K138" s="30">
        <f>VLOOKUP($B138,'[1]Tillförd energi'!$B$2:$AS$506,MATCH(K$3,'[1]Tillförd energi'!$B$1:$AQ$1,0),FALSE)</f>
        <v>0</v>
      </c>
      <c r="L138" s="30">
        <f>VLOOKUP($B138,'[1]Tillförd energi'!$B$2:$AS$506,MATCH(L$3,'[1]Tillförd energi'!$B$1:$AQ$1,0),FALSE)</f>
        <v>0</v>
      </c>
      <c r="M138" s="30">
        <f>VLOOKUP($B138,'[1]Tillförd energi'!$B$2:$AS$506,MATCH(M$3,'[1]Tillförd energi'!$B$1:$AQ$1,0),FALSE)</f>
        <v>0</v>
      </c>
      <c r="N138" s="30">
        <f>VLOOKUP($B138,'[1]Tillförd energi'!$B$2:$AS$506,MATCH(N$3,'[1]Tillförd energi'!$B$1:$AQ$1,0),FALSE)</f>
        <v>0</v>
      </c>
      <c r="O138" s="30">
        <f>VLOOKUP($B138,'[1]Tillförd energi'!$B$2:$AS$506,MATCH(O$3,'[1]Tillförd energi'!$B$1:$AQ$1,0),FALSE)</f>
        <v>0</v>
      </c>
      <c r="P138" s="30">
        <f>VLOOKUP($B138,'[1]Tillförd energi'!$B$2:$AS$506,MATCH(P$3,'[1]Tillförd energi'!$B$1:$AQ$1,0),FALSE)</f>
        <v>0</v>
      </c>
      <c r="Q138" s="30">
        <f>VLOOKUP($B138,'[1]Tillförd energi'!$B$2:$AS$506,MATCH(Q$3,'[1]Tillförd energi'!$B$1:$AQ$1,0),FALSE)</f>
        <v>3.12</v>
      </c>
      <c r="R138" s="30">
        <f>VLOOKUP($B138,'[1]Tillförd energi'!$B$2:$AS$506,MATCH(R$3,'[1]Tillförd energi'!$B$1:$AQ$1,0),FALSE)</f>
        <v>0</v>
      </c>
      <c r="S138" s="30">
        <f>VLOOKUP($B138,'[1]Tillförd energi'!$B$2:$AS$506,MATCH(S$3,'[1]Tillförd energi'!$B$1:$AQ$1,0),FALSE)</f>
        <v>0</v>
      </c>
      <c r="T138" s="30">
        <f>VLOOKUP($B138,'[1]Tillförd energi'!$B$2:$AS$506,MATCH(T$3,'[1]Tillförd energi'!$B$1:$AQ$1,0),FALSE)</f>
        <v>0</v>
      </c>
      <c r="U138" s="30">
        <f>VLOOKUP($B138,'[1]Tillförd energi'!$B$2:$AS$506,MATCH(U$3,'[1]Tillförd energi'!$B$1:$AQ$1,0),FALSE)</f>
        <v>0</v>
      </c>
      <c r="V138" s="30">
        <f>VLOOKUP($B138,'[1]Tillförd energi'!$B$2:$AS$506,MATCH(V$3,'[1]Tillförd energi'!$B$1:$AQ$1,0),FALSE)</f>
        <v>0</v>
      </c>
      <c r="W138" s="30">
        <f>VLOOKUP($B138,'[1]Tillförd energi'!$B$2:$AS$506,MATCH(W$3,'[1]Tillförd energi'!$B$1:$AQ$1,0),FALSE)</f>
        <v>0</v>
      </c>
      <c r="X138" s="30">
        <f>VLOOKUP($B138,'[1]Tillförd energi'!$B$2:$AS$506,MATCH(X$3,'[1]Tillförd energi'!$B$1:$AQ$1,0),FALSE)</f>
        <v>0</v>
      </c>
      <c r="Y138" s="30">
        <f>VLOOKUP($B138,'[1]Tillförd energi'!$B$2:$AS$506,MATCH(Y$3,'[1]Tillförd energi'!$B$1:$AQ$1,0),FALSE)</f>
        <v>0</v>
      </c>
      <c r="Z138" s="30">
        <f>VLOOKUP($B138,'[1]Tillförd energi'!$B$2:$AS$506,MATCH(Z$3,'[1]Tillförd energi'!$B$1:$AQ$1,0),FALSE)</f>
        <v>0</v>
      </c>
      <c r="AA138" s="30">
        <f>VLOOKUP($B138,'[1]Tillförd energi'!$B$2:$AS$506,MATCH(AA$3,'[1]Tillförd energi'!$B$1:$AQ$1,0),FALSE)</f>
        <v>0</v>
      </c>
      <c r="AB138" s="30">
        <f>VLOOKUP($B138,'[1]Tillförd energi'!$B$2:$AS$506,MATCH(AB$3,'[1]Tillförd energi'!$B$1:$AQ$1,0),FALSE)</f>
        <v>0</v>
      </c>
      <c r="AC138" s="30">
        <f>VLOOKUP($B138,'[1]Tillförd energi'!$B$2:$AS$506,MATCH(AC$3,'[1]Tillförd energi'!$B$1:$AQ$1,0),FALSE)</f>
        <v>0</v>
      </c>
      <c r="AD138" s="30">
        <f>VLOOKUP($B138,'[1]Tillförd energi'!$B$2:$AS$506,MATCH(AD$3,'[1]Tillförd energi'!$B$1:$AQ$1,0),FALSE)</f>
        <v>0</v>
      </c>
      <c r="AF138" s="30">
        <f>VLOOKUP($B138,'[1]Tillförd energi'!$B$2:$AS$506,MATCH(AF$3,'[1]Tillförd energi'!$B$1:$AQ$1,0),FALSE)</f>
        <v>4.7600000000000003E-2</v>
      </c>
      <c r="AH138" s="30">
        <f>IFERROR(VLOOKUP(B138,[1]Miljö!$B$1:$S$476,9,FALSE)/1,0)</f>
        <v>0</v>
      </c>
      <c r="AJ138" s="35">
        <f>IFERROR(VLOOKUP($B138,[1]Miljö!$B$1:$S$500,MATCH("hjälpel exklusive kraftvärme (GWh)",[1]Miljö!$B$1:$V$1,0),FALSE)/1,"")</f>
        <v>4.7600000000000003E-2</v>
      </c>
      <c r="AK138" s="35">
        <f t="shared" si="8"/>
        <v>4.7600000000000003E-2</v>
      </c>
      <c r="AL138" s="35">
        <f>VLOOKUP($B138,'[1]Slutlig allokering'!$B$2:$AL$462,MATCH("Hjälpel kraftvärme",'[1]Slutlig allokering'!$B$2:$AL$2,0),FALSE)</f>
        <v>0</v>
      </c>
      <c r="AN138" s="30">
        <f t="shared" si="9"/>
        <v>3.2076000000000002</v>
      </c>
      <c r="AO138" s="30">
        <f t="shared" si="10"/>
        <v>3.2076000000000002</v>
      </c>
      <c r="AP138" s="30">
        <f>IF(ISERROR(1/VLOOKUP($B138,[1]Leveranser!$B$1:$S$500,MATCH("såld värme (gwh)",[1]Leveranser!$B$1:$S$1,0),FALSE)),"",VLOOKUP($B138,[1]Leveranser!$B$1:$S$500,MATCH("såld värme (gwh)",[1]Leveranser!$B$1:$S$1,0),FALSE))</f>
        <v>2.99</v>
      </c>
      <c r="AQ138" s="30">
        <f>VLOOKUP($B138,[1]Leveranser!$B$1:$Y$500,MATCH("Totalt såld fjärrvärme till andra fjärrvärmeföretag",[1]Leveranser!$B$1:$AA$1,0),FALSE)</f>
        <v>0</v>
      </c>
      <c r="AR138" s="30">
        <f>IF(ISERROR(1/VLOOKUP($B138,[1]Miljö!$B$1:$S$500,MATCH("Såld mängd produktionsspecifik fjärrvärme (GWh)",[1]Miljö!$B$1:$R$1,0),FALSE)),0,VLOOKUP($B138,[1]Miljö!$B$1:$S$500,MATCH("Såld mängd produktionsspecifik fjärrvärme (GWh)",[1]Miljö!$B$1:$R$1,0),FALSE))</f>
        <v>0</v>
      </c>
      <c r="AS138" s="36">
        <f t="shared" si="11"/>
        <v>0.93216111734630258</v>
      </c>
      <c r="AU138" s="30" t="str">
        <f>VLOOKUP($B138,'[1]Miljövärden urval för publ'!$B$2:$I$486,7,FALSE)</f>
        <v>Ja</v>
      </c>
    </row>
    <row r="139" spans="1:47" ht="15">
      <c r="A139" t="s">
        <v>138</v>
      </c>
      <c r="B139" t="s">
        <v>149</v>
      </c>
      <c r="C139" s="30">
        <f>VLOOKUP($B139,'[1]Tillförd energi'!$B$2:$AS$506,MATCH(C$3,'[1]Tillförd energi'!$B$1:$AQ$1,0),FALSE)</f>
        <v>0</v>
      </c>
      <c r="D139" s="30">
        <f>VLOOKUP($B139,'[1]Tillförd energi'!$B$2:$AS$506,MATCH(D$3,'[1]Tillförd energi'!$B$1:$AQ$1,0),FALSE)</f>
        <v>0.86</v>
      </c>
      <c r="E139" s="30">
        <f>VLOOKUP($B139,'[1]Tillförd energi'!$B$2:$AS$506,MATCH(E$3,'[1]Tillförd energi'!$B$1:$AQ$1,0),FALSE)</f>
        <v>0</v>
      </c>
      <c r="F139" s="30">
        <f>VLOOKUP($B139,'[1]Tillförd energi'!$B$2:$AS$506,MATCH(F$3,'[1]Tillförd energi'!$B$1:$AQ$1,0),FALSE)</f>
        <v>0</v>
      </c>
      <c r="G139" s="30">
        <f>VLOOKUP($B139,'[1]Tillförd energi'!$B$2:$AS$506,MATCH(G$3,'[1]Tillförd energi'!$B$1:$AQ$1,0),FALSE)</f>
        <v>0</v>
      </c>
      <c r="H139" s="30">
        <f>VLOOKUP($B139,'[1]Tillförd energi'!$B$2:$AS$506,MATCH(H$3,'[1]Tillförd energi'!$B$1:$AQ$1,0),FALSE)</f>
        <v>0</v>
      </c>
      <c r="I139" s="30">
        <f>VLOOKUP($B139,'[1]Tillförd energi'!$B$2:$AS$506,MATCH(I$3,'[1]Tillförd energi'!$B$1:$AQ$1,0),FALSE)</f>
        <v>0</v>
      </c>
      <c r="J139" s="30">
        <f>VLOOKUP($B139,'[1]Tillförd energi'!$B$2:$AS$506,MATCH(J$3,'[1]Tillförd energi'!$B$1:$AQ$1,0),FALSE)</f>
        <v>0</v>
      </c>
      <c r="K139" s="30">
        <f>VLOOKUP($B139,'[1]Tillförd energi'!$B$2:$AS$506,MATCH(K$3,'[1]Tillförd energi'!$B$1:$AQ$1,0),FALSE)</f>
        <v>0</v>
      </c>
      <c r="L139" s="30">
        <f>VLOOKUP($B139,'[1]Tillförd energi'!$B$2:$AS$506,MATCH(L$3,'[1]Tillförd energi'!$B$1:$AQ$1,0),FALSE)</f>
        <v>0</v>
      </c>
      <c r="M139" s="30">
        <f>VLOOKUP($B139,'[1]Tillförd energi'!$B$2:$AS$506,MATCH(M$3,'[1]Tillförd energi'!$B$1:$AQ$1,0),FALSE)</f>
        <v>0</v>
      </c>
      <c r="N139" s="30">
        <f>VLOOKUP($B139,'[1]Tillförd energi'!$B$2:$AS$506,MATCH(N$3,'[1]Tillförd energi'!$B$1:$AQ$1,0),FALSE)</f>
        <v>0</v>
      </c>
      <c r="O139" s="30">
        <f>VLOOKUP($B139,'[1]Tillförd energi'!$B$2:$AS$506,MATCH(O$3,'[1]Tillförd energi'!$B$1:$AQ$1,0),FALSE)</f>
        <v>0</v>
      </c>
      <c r="P139" s="30">
        <f>VLOOKUP($B139,'[1]Tillförd energi'!$B$2:$AS$506,MATCH(P$3,'[1]Tillförd energi'!$B$1:$AQ$1,0),FALSE)</f>
        <v>0</v>
      </c>
      <c r="Q139" s="30">
        <f>VLOOKUP($B139,'[1]Tillförd energi'!$B$2:$AS$506,MATCH(Q$3,'[1]Tillförd energi'!$B$1:$AQ$1,0),FALSE)</f>
        <v>0</v>
      </c>
      <c r="R139" s="30">
        <f>VLOOKUP($B139,'[1]Tillförd energi'!$B$2:$AS$506,MATCH(R$3,'[1]Tillförd energi'!$B$1:$AQ$1,0),FALSE)</f>
        <v>0</v>
      </c>
      <c r="S139" s="30">
        <f>VLOOKUP($B139,'[1]Tillförd energi'!$B$2:$AS$506,MATCH(S$3,'[1]Tillförd energi'!$B$1:$AQ$1,0),FALSE)</f>
        <v>0</v>
      </c>
      <c r="T139" s="30">
        <f>VLOOKUP($B139,'[1]Tillförd energi'!$B$2:$AS$506,MATCH(T$3,'[1]Tillförd energi'!$B$1:$AQ$1,0),FALSE)</f>
        <v>0</v>
      </c>
      <c r="U139" s="30">
        <f>VLOOKUP($B139,'[1]Tillförd energi'!$B$2:$AS$506,MATCH(U$3,'[1]Tillförd energi'!$B$1:$AQ$1,0),FALSE)</f>
        <v>0</v>
      </c>
      <c r="V139" s="30">
        <f>VLOOKUP($B139,'[1]Tillförd energi'!$B$2:$AS$506,MATCH(V$3,'[1]Tillförd energi'!$B$1:$AQ$1,0),FALSE)</f>
        <v>0</v>
      </c>
      <c r="W139" s="30">
        <f>VLOOKUP($B139,'[1]Tillförd energi'!$B$2:$AS$506,MATCH(W$3,'[1]Tillförd energi'!$B$1:$AQ$1,0),FALSE)</f>
        <v>0</v>
      </c>
      <c r="X139" s="30">
        <f>VLOOKUP($B139,'[1]Tillförd energi'!$B$2:$AS$506,MATCH(X$3,'[1]Tillförd energi'!$B$1:$AQ$1,0),FALSE)</f>
        <v>0</v>
      </c>
      <c r="Y139" s="30">
        <f>VLOOKUP($B139,'[1]Tillförd energi'!$B$2:$AS$506,MATCH(Y$3,'[1]Tillförd energi'!$B$1:$AQ$1,0),FALSE)</f>
        <v>0</v>
      </c>
      <c r="Z139" s="30">
        <f>VLOOKUP($B139,'[1]Tillförd energi'!$B$2:$AS$506,MATCH(Z$3,'[1]Tillförd energi'!$B$1:$AQ$1,0),FALSE)</f>
        <v>0</v>
      </c>
      <c r="AA139" s="30">
        <f>VLOOKUP($B139,'[1]Tillförd energi'!$B$2:$AS$506,MATCH(AA$3,'[1]Tillförd energi'!$B$1:$AQ$1,0),FALSE)</f>
        <v>0</v>
      </c>
      <c r="AB139" s="30">
        <f>VLOOKUP($B139,'[1]Tillförd energi'!$B$2:$AS$506,MATCH(AB$3,'[1]Tillförd energi'!$B$1:$AQ$1,0),FALSE)</f>
        <v>0</v>
      </c>
      <c r="AC139" s="30">
        <f>VLOOKUP($B139,'[1]Tillförd energi'!$B$2:$AS$506,MATCH(AC$3,'[1]Tillförd energi'!$B$1:$AQ$1,0),FALSE)</f>
        <v>0</v>
      </c>
      <c r="AD139" s="30">
        <f>VLOOKUP($B139,'[1]Tillförd energi'!$B$2:$AS$506,MATCH(AD$3,'[1]Tillförd energi'!$B$1:$AQ$1,0),FALSE)</f>
        <v>0</v>
      </c>
      <c r="AF139" s="30">
        <f>VLOOKUP($B139,'[1]Tillförd energi'!$B$2:$AS$506,MATCH(AF$3,'[1]Tillförd energi'!$B$1:$AQ$1,0),FALSE)</f>
        <v>0</v>
      </c>
      <c r="AH139" s="30">
        <f>IFERROR(VLOOKUP(B139,[1]Miljö!$B$1:$S$476,9,FALSE)/1,0)</f>
        <v>0</v>
      </c>
      <c r="AJ139" s="35" t="str">
        <f>IFERROR(VLOOKUP($B139,[1]Miljö!$B$1:$S$500,MATCH("hjälpel exklusive kraftvärme (GWh)",[1]Miljö!$B$1:$V$1,0),FALSE)/1,"")</f>
        <v/>
      </c>
      <c r="AK139" s="35">
        <f t="shared" si="8"/>
        <v>0</v>
      </c>
      <c r="AL139" s="35">
        <f>VLOOKUP($B139,'[1]Slutlig allokering'!$B$2:$AL$462,MATCH("Hjälpel kraftvärme",'[1]Slutlig allokering'!$B$2:$AL$2,0),FALSE)</f>
        <v>0</v>
      </c>
      <c r="AN139" s="30">
        <f t="shared" si="9"/>
        <v>0.86</v>
      </c>
      <c r="AO139" s="30">
        <f t="shared" si="10"/>
        <v>0.86</v>
      </c>
      <c r="AP139" s="30" t="str">
        <f>IF(ISERROR(1/VLOOKUP($B139,[1]Leveranser!$B$1:$S$500,MATCH("såld värme (gwh)",[1]Leveranser!$B$1:$S$1,0),FALSE)),"",VLOOKUP($B139,[1]Leveranser!$B$1:$S$500,MATCH("såld värme (gwh)",[1]Leveranser!$B$1:$S$1,0),FALSE))</f>
        <v/>
      </c>
      <c r="AQ139" s="30">
        <f>VLOOKUP($B139,[1]Leveranser!$B$1:$Y$500,MATCH("Totalt såld fjärrvärme till andra fjärrvärmeföretag",[1]Leveranser!$B$1:$AA$1,0),FALSE)</f>
        <v>0</v>
      </c>
      <c r="AR139" s="30">
        <f>IF(ISERROR(1/VLOOKUP($B139,[1]Miljö!$B$1:$S$500,MATCH("Såld mängd produktionsspecifik fjärrvärme (GWh)",[1]Miljö!$B$1:$R$1,0),FALSE)),0,VLOOKUP($B139,[1]Miljö!$B$1:$S$500,MATCH("Såld mängd produktionsspecifik fjärrvärme (GWh)",[1]Miljö!$B$1:$R$1,0),FALSE))</f>
        <v>0</v>
      </c>
      <c r="AS139" s="36" t="str">
        <f t="shared" si="11"/>
        <v/>
      </c>
      <c r="AU139" s="30" t="str">
        <f>VLOOKUP($B139,'[1]Miljövärden urval för publ'!$B$2:$I$486,7,FALSE)</f>
        <v>Nej</v>
      </c>
    </row>
    <row r="140" spans="1:47" ht="15">
      <c r="A140" t="s">
        <v>219</v>
      </c>
      <c r="B140" t="s">
        <v>221</v>
      </c>
      <c r="C140" s="30">
        <f>VLOOKUP($B140,'[1]Tillförd energi'!$B$2:$AS$506,MATCH(C$3,'[1]Tillförd energi'!$B$1:$AQ$1,0),FALSE)</f>
        <v>0</v>
      </c>
      <c r="D140" s="30">
        <f>VLOOKUP($B140,'[1]Tillförd energi'!$B$2:$AS$506,MATCH(D$3,'[1]Tillförd energi'!$B$1:$AQ$1,0),FALSE)</f>
        <v>0</v>
      </c>
      <c r="E140" s="30">
        <f>VLOOKUP($B140,'[1]Tillförd energi'!$B$2:$AS$506,MATCH(E$3,'[1]Tillförd energi'!$B$1:$AQ$1,0),FALSE)</f>
        <v>0</v>
      </c>
      <c r="F140" s="30">
        <f>VLOOKUP($B140,'[1]Tillförd energi'!$B$2:$AS$506,MATCH(F$3,'[1]Tillförd energi'!$B$1:$AQ$1,0),FALSE)</f>
        <v>0</v>
      </c>
      <c r="G140" s="30">
        <f>VLOOKUP($B140,'[1]Tillförd energi'!$B$2:$AS$506,MATCH(G$3,'[1]Tillförd energi'!$B$1:$AQ$1,0),FALSE)</f>
        <v>0</v>
      </c>
      <c r="H140" s="30">
        <f>VLOOKUP($B140,'[1]Tillförd energi'!$B$2:$AS$506,MATCH(H$3,'[1]Tillförd energi'!$B$1:$AQ$1,0),FALSE)</f>
        <v>0</v>
      </c>
      <c r="I140" s="30">
        <f>VLOOKUP($B140,'[1]Tillförd energi'!$B$2:$AS$506,MATCH(I$3,'[1]Tillförd energi'!$B$1:$AQ$1,0),FALSE)</f>
        <v>0</v>
      </c>
      <c r="J140" s="30">
        <f>VLOOKUP($B140,'[1]Tillförd energi'!$B$2:$AS$506,MATCH(J$3,'[1]Tillförd energi'!$B$1:$AQ$1,0),FALSE)</f>
        <v>0</v>
      </c>
      <c r="K140" s="30">
        <f>VLOOKUP($B140,'[1]Tillförd energi'!$B$2:$AS$506,MATCH(K$3,'[1]Tillförd energi'!$B$1:$AQ$1,0),FALSE)</f>
        <v>0</v>
      </c>
      <c r="L140" s="30">
        <f>VLOOKUP($B140,'[1]Tillförd energi'!$B$2:$AS$506,MATCH(L$3,'[1]Tillförd energi'!$B$1:$AQ$1,0),FALSE)</f>
        <v>0</v>
      </c>
      <c r="M140" s="30">
        <f>VLOOKUP($B140,'[1]Tillförd energi'!$B$2:$AS$506,MATCH(M$3,'[1]Tillförd energi'!$B$1:$AQ$1,0),FALSE)</f>
        <v>0</v>
      </c>
      <c r="N140" s="30">
        <f>VLOOKUP($B140,'[1]Tillförd energi'!$B$2:$AS$506,MATCH(N$3,'[1]Tillförd energi'!$B$1:$AQ$1,0),FALSE)</f>
        <v>0</v>
      </c>
      <c r="O140" s="30">
        <f>VLOOKUP($B140,'[1]Tillförd energi'!$B$2:$AS$506,MATCH(O$3,'[1]Tillförd energi'!$B$1:$AQ$1,0),FALSE)</f>
        <v>0</v>
      </c>
      <c r="P140" s="30">
        <f>VLOOKUP($B140,'[1]Tillförd energi'!$B$2:$AS$506,MATCH(P$3,'[1]Tillförd energi'!$B$1:$AQ$1,0),FALSE)</f>
        <v>0</v>
      </c>
      <c r="Q140" s="30">
        <f>VLOOKUP($B140,'[1]Tillförd energi'!$B$2:$AS$506,MATCH(Q$3,'[1]Tillförd energi'!$B$1:$AQ$1,0),FALSE)</f>
        <v>0</v>
      </c>
      <c r="R140" s="30">
        <f>VLOOKUP($B140,'[1]Tillförd energi'!$B$2:$AS$506,MATCH(R$3,'[1]Tillförd energi'!$B$1:$AQ$1,0),FALSE)</f>
        <v>0</v>
      </c>
      <c r="S140" s="30">
        <f>VLOOKUP($B140,'[1]Tillförd energi'!$B$2:$AS$506,MATCH(S$3,'[1]Tillförd energi'!$B$1:$AQ$1,0),FALSE)</f>
        <v>0</v>
      </c>
      <c r="T140" s="30">
        <f>VLOOKUP($B140,'[1]Tillförd energi'!$B$2:$AS$506,MATCH(T$3,'[1]Tillförd energi'!$B$1:$AQ$1,0),FALSE)</f>
        <v>0</v>
      </c>
      <c r="U140" s="30">
        <f>VLOOKUP($B140,'[1]Tillförd energi'!$B$2:$AS$506,MATCH(U$3,'[1]Tillförd energi'!$B$1:$AQ$1,0),FALSE)</f>
        <v>0</v>
      </c>
      <c r="V140" s="30">
        <f>VLOOKUP($B140,'[1]Tillförd energi'!$B$2:$AS$506,MATCH(V$3,'[1]Tillförd energi'!$B$1:$AQ$1,0),FALSE)</f>
        <v>0</v>
      </c>
      <c r="W140" s="30">
        <f>VLOOKUP($B140,'[1]Tillförd energi'!$B$2:$AS$506,MATCH(W$3,'[1]Tillförd energi'!$B$1:$AQ$1,0),FALSE)</f>
        <v>0</v>
      </c>
      <c r="X140" s="30">
        <f>VLOOKUP($B140,'[1]Tillförd energi'!$B$2:$AS$506,MATCH(X$3,'[1]Tillförd energi'!$B$1:$AQ$1,0),FALSE)</f>
        <v>0</v>
      </c>
      <c r="Y140" s="30">
        <f>VLOOKUP($B140,'[1]Tillförd energi'!$B$2:$AS$506,MATCH(Y$3,'[1]Tillförd energi'!$B$1:$AQ$1,0),FALSE)</f>
        <v>0</v>
      </c>
      <c r="Z140" s="30">
        <f>VLOOKUP($B140,'[1]Tillförd energi'!$B$2:$AS$506,MATCH(Z$3,'[1]Tillförd energi'!$B$1:$AQ$1,0),FALSE)</f>
        <v>0</v>
      </c>
      <c r="AA140" s="30">
        <f>VLOOKUP($B140,'[1]Tillförd energi'!$B$2:$AS$506,MATCH(AA$3,'[1]Tillförd energi'!$B$1:$AQ$1,0),FALSE)</f>
        <v>0</v>
      </c>
      <c r="AB140" s="30">
        <f>VLOOKUP($B140,'[1]Tillförd energi'!$B$2:$AS$506,MATCH(AB$3,'[1]Tillförd energi'!$B$1:$AQ$1,0),FALSE)</f>
        <v>0</v>
      </c>
      <c r="AC140" s="30">
        <f>VLOOKUP($B140,'[1]Tillförd energi'!$B$2:$AS$506,MATCH(AC$3,'[1]Tillförd energi'!$B$1:$AQ$1,0),FALSE)</f>
        <v>0</v>
      </c>
      <c r="AD140" s="30">
        <f>VLOOKUP($B140,'[1]Tillförd energi'!$B$2:$AS$506,MATCH(AD$3,'[1]Tillförd energi'!$B$1:$AQ$1,0),FALSE)</f>
        <v>0</v>
      </c>
      <c r="AF140" s="30">
        <f>VLOOKUP($B140,'[1]Tillförd energi'!$B$2:$AS$506,MATCH(AF$3,'[1]Tillförd energi'!$B$1:$AQ$1,0),FALSE)</f>
        <v>0</v>
      </c>
      <c r="AH140" s="30">
        <f>IFERROR(VLOOKUP(B140,[1]Miljö!$B$1:$S$476,9,FALSE)/1,0)</f>
        <v>0</v>
      </c>
      <c r="AJ140" s="35" t="str">
        <f>IFERROR(VLOOKUP($B140,[1]Miljö!$B$1:$S$500,MATCH("hjälpel exklusive kraftvärme (GWh)",[1]Miljö!$B$1:$V$1,0),FALSE)/1,"")</f>
        <v/>
      </c>
      <c r="AK140" s="35">
        <f t="shared" si="8"/>
        <v>0</v>
      </c>
      <c r="AL140" s="35">
        <f>VLOOKUP($B140,'[1]Slutlig allokering'!$B$2:$AL$462,MATCH("Hjälpel kraftvärme",'[1]Slutlig allokering'!$B$2:$AL$2,0),FALSE)</f>
        <v>0</v>
      </c>
      <c r="AN140" s="30">
        <f t="shared" si="9"/>
        <v>0</v>
      </c>
      <c r="AO140" s="30">
        <f t="shared" si="10"/>
        <v>0</v>
      </c>
      <c r="AP140" s="30" t="str">
        <f>IF(ISERROR(1/VLOOKUP($B140,[1]Leveranser!$B$1:$S$500,MATCH("såld värme (gwh)",[1]Leveranser!$B$1:$S$1,0),FALSE)),"",VLOOKUP($B140,[1]Leveranser!$B$1:$S$500,MATCH("såld värme (gwh)",[1]Leveranser!$B$1:$S$1,0),FALSE))</f>
        <v/>
      </c>
      <c r="AQ140" s="30">
        <f>VLOOKUP($B140,[1]Leveranser!$B$1:$Y$500,MATCH("Totalt såld fjärrvärme till andra fjärrvärmeföretag",[1]Leveranser!$B$1:$AA$1,0),FALSE)</f>
        <v>0</v>
      </c>
      <c r="AR140" s="30">
        <f>IF(ISERROR(1/VLOOKUP($B140,[1]Miljö!$B$1:$S$500,MATCH("Såld mängd produktionsspecifik fjärrvärme (GWh)",[1]Miljö!$B$1:$R$1,0),FALSE)),0,VLOOKUP($B140,[1]Miljö!$B$1:$S$500,MATCH("Såld mängd produktionsspecifik fjärrvärme (GWh)",[1]Miljö!$B$1:$R$1,0),FALSE))</f>
        <v>0</v>
      </c>
      <c r="AS140" s="36" t="str">
        <f t="shared" si="11"/>
        <v/>
      </c>
      <c r="AU140" s="30" t="str">
        <f>VLOOKUP($B140,'[1]Miljövärden urval för publ'!$B$2:$I$486,7,FALSE)</f>
        <v>Nej</v>
      </c>
    </row>
    <row r="141" spans="1:47" ht="15">
      <c r="A141" t="s">
        <v>610</v>
      </c>
      <c r="B141" t="s">
        <v>619</v>
      </c>
      <c r="C141" s="30">
        <f>VLOOKUP($B141,'[1]Tillförd energi'!$B$2:$AS$506,MATCH(C$3,'[1]Tillförd energi'!$B$1:$AQ$1,0),FALSE)</f>
        <v>0</v>
      </c>
      <c r="D141" s="30">
        <f>VLOOKUP($B141,'[1]Tillförd energi'!$B$2:$AS$506,MATCH(D$3,'[1]Tillförd energi'!$B$1:$AQ$1,0),FALSE)</f>
        <v>1.083</v>
      </c>
      <c r="E141" s="30">
        <f>VLOOKUP($B141,'[1]Tillförd energi'!$B$2:$AS$506,MATCH(E$3,'[1]Tillförd energi'!$B$1:$AQ$1,0),FALSE)</f>
        <v>0</v>
      </c>
      <c r="F141" s="30">
        <f>VLOOKUP($B141,'[1]Tillförd energi'!$B$2:$AS$506,MATCH(F$3,'[1]Tillförd energi'!$B$1:$AQ$1,0),FALSE)</f>
        <v>0</v>
      </c>
      <c r="G141" s="30">
        <f>VLOOKUP($B141,'[1]Tillförd energi'!$B$2:$AS$506,MATCH(G$3,'[1]Tillförd energi'!$B$1:$AQ$1,0),FALSE)</f>
        <v>0</v>
      </c>
      <c r="H141" s="30">
        <f>VLOOKUP($B141,'[1]Tillförd energi'!$B$2:$AS$506,MATCH(H$3,'[1]Tillförd energi'!$B$1:$AQ$1,0),FALSE)</f>
        <v>0</v>
      </c>
      <c r="I141" s="30">
        <f>VLOOKUP($B141,'[1]Tillförd energi'!$B$2:$AS$506,MATCH(I$3,'[1]Tillförd energi'!$B$1:$AQ$1,0),FALSE)</f>
        <v>0</v>
      </c>
      <c r="J141" s="30">
        <f>VLOOKUP($B141,'[1]Tillförd energi'!$B$2:$AS$506,MATCH(J$3,'[1]Tillförd energi'!$B$1:$AQ$1,0),FALSE)</f>
        <v>0</v>
      </c>
      <c r="K141" s="30">
        <f>VLOOKUP($B141,'[1]Tillförd energi'!$B$2:$AS$506,MATCH(K$3,'[1]Tillförd energi'!$B$1:$AQ$1,0),FALSE)</f>
        <v>0</v>
      </c>
      <c r="L141" s="30">
        <f>VLOOKUP($B141,'[1]Tillförd energi'!$B$2:$AS$506,MATCH(L$3,'[1]Tillförd energi'!$B$1:$AQ$1,0),FALSE)</f>
        <v>6.6829999999999998</v>
      </c>
      <c r="M141" s="30">
        <f>VLOOKUP($B141,'[1]Tillförd energi'!$B$2:$AS$506,MATCH(M$3,'[1]Tillförd energi'!$B$1:$AQ$1,0),FALSE)</f>
        <v>0</v>
      </c>
      <c r="N141" s="30">
        <f>VLOOKUP($B141,'[1]Tillförd energi'!$B$2:$AS$506,MATCH(N$3,'[1]Tillförd energi'!$B$1:$AQ$1,0),FALSE)</f>
        <v>0</v>
      </c>
      <c r="O141" s="30">
        <f>VLOOKUP($B141,'[1]Tillförd energi'!$B$2:$AS$506,MATCH(O$3,'[1]Tillförd energi'!$B$1:$AQ$1,0),FALSE)</f>
        <v>0</v>
      </c>
      <c r="P141" s="30">
        <f>VLOOKUP($B141,'[1]Tillförd energi'!$B$2:$AS$506,MATCH(P$3,'[1]Tillförd energi'!$B$1:$AQ$1,0),FALSE)</f>
        <v>33.390999999999998</v>
      </c>
      <c r="Q141" s="30">
        <f>VLOOKUP($B141,'[1]Tillförd energi'!$B$2:$AS$506,MATCH(Q$3,'[1]Tillförd energi'!$B$1:$AQ$1,0),FALSE)</f>
        <v>0</v>
      </c>
      <c r="R141" s="30">
        <f>VLOOKUP($B141,'[1]Tillförd energi'!$B$2:$AS$506,MATCH(R$3,'[1]Tillförd energi'!$B$1:$AQ$1,0),FALSE)</f>
        <v>0</v>
      </c>
      <c r="S141" s="30">
        <f>VLOOKUP($B141,'[1]Tillförd energi'!$B$2:$AS$506,MATCH(S$3,'[1]Tillförd energi'!$B$1:$AQ$1,0),FALSE)</f>
        <v>0</v>
      </c>
      <c r="T141" s="30">
        <f>VLOOKUP($B141,'[1]Tillförd energi'!$B$2:$AS$506,MATCH(T$3,'[1]Tillförd energi'!$B$1:$AQ$1,0),FALSE)</f>
        <v>0</v>
      </c>
      <c r="U141" s="30">
        <f>VLOOKUP($B141,'[1]Tillförd energi'!$B$2:$AS$506,MATCH(U$3,'[1]Tillförd energi'!$B$1:$AQ$1,0),FALSE)</f>
        <v>0</v>
      </c>
      <c r="V141" s="30">
        <f>VLOOKUP($B141,'[1]Tillförd energi'!$B$2:$AS$506,MATCH(V$3,'[1]Tillförd energi'!$B$1:$AQ$1,0),FALSE)</f>
        <v>0</v>
      </c>
      <c r="W141" s="30">
        <f>VLOOKUP($B141,'[1]Tillförd energi'!$B$2:$AS$506,MATCH(W$3,'[1]Tillförd energi'!$B$1:$AQ$1,0),FALSE)</f>
        <v>0</v>
      </c>
      <c r="X141" s="30">
        <f>VLOOKUP($B141,'[1]Tillförd energi'!$B$2:$AS$506,MATCH(X$3,'[1]Tillförd energi'!$B$1:$AQ$1,0),FALSE)</f>
        <v>0</v>
      </c>
      <c r="Y141" s="30">
        <f>VLOOKUP($B141,'[1]Tillförd energi'!$B$2:$AS$506,MATCH(Y$3,'[1]Tillförd energi'!$B$1:$AQ$1,0),FALSE)</f>
        <v>0</v>
      </c>
      <c r="Z141" s="30">
        <f>VLOOKUP($B141,'[1]Tillförd energi'!$B$2:$AS$506,MATCH(Z$3,'[1]Tillförd energi'!$B$1:$AQ$1,0),FALSE)</f>
        <v>0</v>
      </c>
      <c r="AA141" s="30">
        <f>VLOOKUP($B141,'[1]Tillförd energi'!$B$2:$AS$506,MATCH(AA$3,'[1]Tillförd energi'!$B$1:$AQ$1,0),FALSE)</f>
        <v>0</v>
      </c>
      <c r="AB141" s="30">
        <f>VLOOKUP($B141,'[1]Tillförd energi'!$B$2:$AS$506,MATCH(AB$3,'[1]Tillförd energi'!$B$1:$AQ$1,0),FALSE)</f>
        <v>7.8019999999999996</v>
      </c>
      <c r="AC141" s="30">
        <f>VLOOKUP($B141,'[1]Tillförd energi'!$B$2:$AS$506,MATCH(AC$3,'[1]Tillförd energi'!$B$1:$AQ$1,0),FALSE)</f>
        <v>4.9560000000000004</v>
      </c>
      <c r="AD141" s="30">
        <f>VLOOKUP($B141,'[1]Tillförd energi'!$B$2:$AS$506,MATCH(AD$3,'[1]Tillförd energi'!$B$1:$AQ$1,0),FALSE)</f>
        <v>0</v>
      </c>
      <c r="AF141" s="30">
        <f>VLOOKUP($B141,'[1]Tillförd energi'!$B$2:$AS$506,MATCH(AF$3,'[1]Tillförd energi'!$B$1:$AQ$1,0),FALSE)</f>
        <v>0.97699999999999998</v>
      </c>
      <c r="AH141" s="30">
        <f>IFERROR(VLOOKUP(B141,[1]Miljö!$B$1:$S$476,9,FALSE)/1,0)</f>
        <v>0</v>
      </c>
      <c r="AJ141" s="35">
        <f>IFERROR(VLOOKUP($B141,[1]Miljö!$B$1:$S$500,MATCH("hjälpel exklusive kraftvärme (GWh)",[1]Miljö!$B$1:$V$1,0),FALSE)/1,"")</f>
        <v>0.97699999999999998</v>
      </c>
      <c r="AK141" s="35">
        <f t="shared" si="8"/>
        <v>0.97699999999999998</v>
      </c>
      <c r="AL141" s="35">
        <f>VLOOKUP($B141,'[1]Slutlig allokering'!$B$2:$AL$462,MATCH("Hjälpel kraftvärme",'[1]Slutlig allokering'!$B$2:$AL$2,0),FALSE)</f>
        <v>0</v>
      </c>
      <c r="AN141" s="30">
        <f t="shared" si="9"/>
        <v>54.891999999999996</v>
      </c>
      <c r="AO141" s="30">
        <f t="shared" si="10"/>
        <v>54.891999999999996</v>
      </c>
      <c r="AP141" s="30">
        <f>IF(ISERROR(1/VLOOKUP($B141,[1]Leveranser!$B$1:$S$500,MATCH("såld värme (gwh)",[1]Leveranser!$B$1:$S$1,0),FALSE)),"",VLOOKUP($B141,[1]Leveranser!$B$1:$S$500,MATCH("såld värme (gwh)",[1]Leveranser!$B$1:$S$1,0),FALSE))</f>
        <v>41.853999999999999</v>
      </c>
      <c r="AQ141" s="30">
        <f>VLOOKUP($B141,[1]Leveranser!$B$1:$Y$500,MATCH("Totalt såld fjärrvärme till andra fjärrvärmeföretag",[1]Leveranser!$B$1:$AA$1,0),FALSE)</f>
        <v>0</v>
      </c>
      <c r="AR141" s="30">
        <f>IF(ISERROR(1/VLOOKUP($B141,[1]Miljö!$B$1:$S$500,MATCH("Såld mängd produktionsspecifik fjärrvärme (GWh)",[1]Miljö!$B$1:$R$1,0),FALSE)),0,VLOOKUP($B141,[1]Miljö!$B$1:$S$500,MATCH("Såld mängd produktionsspecifik fjärrvärme (GWh)",[1]Miljö!$B$1:$R$1,0),FALSE))</f>
        <v>0</v>
      </c>
      <c r="AS141" s="36">
        <f t="shared" si="11"/>
        <v>0.76247904977045844</v>
      </c>
      <c r="AU141" s="30" t="str">
        <f>VLOOKUP($B141,'[1]Miljövärden urval för publ'!$B$2:$I$486,7,FALSE)</f>
        <v>Ja</v>
      </c>
    </row>
    <row r="142" spans="1:47" ht="15">
      <c r="A142" t="s">
        <v>271</v>
      </c>
      <c r="B142" t="s">
        <v>273</v>
      </c>
      <c r="C142" s="30">
        <f>VLOOKUP($B142,'[1]Tillförd energi'!$B$2:$AS$506,MATCH(C$3,'[1]Tillförd energi'!$B$1:$AQ$1,0),FALSE)</f>
        <v>0</v>
      </c>
      <c r="D142" s="30">
        <f>VLOOKUP($B142,'[1]Tillförd energi'!$B$2:$AS$506,MATCH(D$3,'[1]Tillförd energi'!$B$1:$AQ$1,0),FALSE)</f>
        <v>0.24099999999999999</v>
      </c>
      <c r="E142" s="30">
        <f>VLOOKUP($B142,'[1]Tillförd energi'!$B$2:$AS$506,MATCH(E$3,'[1]Tillförd energi'!$B$1:$AQ$1,0),FALSE)</f>
        <v>0</v>
      </c>
      <c r="F142" s="30">
        <f>VLOOKUP($B142,'[1]Tillförd energi'!$B$2:$AS$506,MATCH(F$3,'[1]Tillförd energi'!$B$1:$AQ$1,0),FALSE)</f>
        <v>0</v>
      </c>
      <c r="G142" s="30">
        <f>VLOOKUP($B142,'[1]Tillförd energi'!$B$2:$AS$506,MATCH(G$3,'[1]Tillförd energi'!$B$1:$AQ$1,0),FALSE)</f>
        <v>0</v>
      </c>
      <c r="H142" s="30">
        <f>VLOOKUP($B142,'[1]Tillförd energi'!$B$2:$AS$506,MATCH(H$3,'[1]Tillförd energi'!$B$1:$AQ$1,0),FALSE)</f>
        <v>0</v>
      </c>
      <c r="I142" s="30">
        <f>VLOOKUP($B142,'[1]Tillförd energi'!$B$2:$AS$506,MATCH(I$3,'[1]Tillförd energi'!$B$1:$AQ$1,0),FALSE)</f>
        <v>0</v>
      </c>
      <c r="J142" s="30">
        <f>VLOOKUP($B142,'[1]Tillförd energi'!$B$2:$AS$506,MATCH(J$3,'[1]Tillförd energi'!$B$1:$AQ$1,0),FALSE)</f>
        <v>0</v>
      </c>
      <c r="K142" s="30">
        <f>VLOOKUP($B142,'[1]Tillförd energi'!$B$2:$AS$506,MATCH(K$3,'[1]Tillförd energi'!$B$1:$AQ$1,0),FALSE)</f>
        <v>0</v>
      </c>
      <c r="L142" s="30">
        <f>VLOOKUP($B142,'[1]Tillförd energi'!$B$2:$AS$506,MATCH(L$3,'[1]Tillförd energi'!$B$1:$AQ$1,0),FALSE)</f>
        <v>0</v>
      </c>
      <c r="M142" s="30">
        <f>VLOOKUP($B142,'[1]Tillförd energi'!$B$2:$AS$506,MATCH(M$3,'[1]Tillförd energi'!$B$1:$AQ$1,0),FALSE)</f>
        <v>0</v>
      </c>
      <c r="N142" s="30">
        <f>VLOOKUP($B142,'[1]Tillförd energi'!$B$2:$AS$506,MATCH(N$3,'[1]Tillförd energi'!$B$1:$AQ$1,0),FALSE)</f>
        <v>0</v>
      </c>
      <c r="O142" s="30">
        <f>VLOOKUP($B142,'[1]Tillförd energi'!$B$2:$AS$506,MATCH(O$3,'[1]Tillförd energi'!$B$1:$AQ$1,0),FALSE)</f>
        <v>0</v>
      </c>
      <c r="P142" s="30">
        <f>VLOOKUP($B142,'[1]Tillförd energi'!$B$2:$AS$506,MATCH(P$3,'[1]Tillförd energi'!$B$1:$AQ$1,0),FALSE)</f>
        <v>0</v>
      </c>
      <c r="Q142" s="30">
        <f>VLOOKUP($B142,'[1]Tillförd energi'!$B$2:$AS$506,MATCH(Q$3,'[1]Tillförd energi'!$B$1:$AQ$1,0),FALSE)</f>
        <v>2.6389999999999998</v>
      </c>
      <c r="R142" s="30">
        <f>VLOOKUP($B142,'[1]Tillförd energi'!$B$2:$AS$506,MATCH(R$3,'[1]Tillförd energi'!$B$1:$AQ$1,0),FALSE)</f>
        <v>0</v>
      </c>
      <c r="S142" s="30">
        <f>VLOOKUP($B142,'[1]Tillförd energi'!$B$2:$AS$506,MATCH(S$3,'[1]Tillförd energi'!$B$1:$AQ$1,0),FALSE)</f>
        <v>0</v>
      </c>
      <c r="T142" s="30">
        <f>VLOOKUP($B142,'[1]Tillförd energi'!$B$2:$AS$506,MATCH(T$3,'[1]Tillförd energi'!$B$1:$AQ$1,0),FALSE)</f>
        <v>0</v>
      </c>
      <c r="U142" s="30">
        <f>VLOOKUP($B142,'[1]Tillförd energi'!$B$2:$AS$506,MATCH(U$3,'[1]Tillförd energi'!$B$1:$AQ$1,0),FALSE)</f>
        <v>0</v>
      </c>
      <c r="V142" s="30">
        <f>VLOOKUP($B142,'[1]Tillförd energi'!$B$2:$AS$506,MATCH(V$3,'[1]Tillförd energi'!$B$1:$AQ$1,0),FALSE)</f>
        <v>0</v>
      </c>
      <c r="W142" s="30">
        <f>VLOOKUP($B142,'[1]Tillförd energi'!$B$2:$AS$506,MATCH(W$3,'[1]Tillförd energi'!$B$1:$AQ$1,0),FALSE)</f>
        <v>0</v>
      </c>
      <c r="X142" s="30">
        <f>VLOOKUP($B142,'[1]Tillförd energi'!$B$2:$AS$506,MATCH(X$3,'[1]Tillförd energi'!$B$1:$AQ$1,0),FALSE)</f>
        <v>0</v>
      </c>
      <c r="Y142" s="30">
        <f>VLOOKUP($B142,'[1]Tillförd energi'!$B$2:$AS$506,MATCH(Y$3,'[1]Tillförd energi'!$B$1:$AQ$1,0),FALSE)</f>
        <v>0</v>
      </c>
      <c r="Z142" s="30">
        <f>VLOOKUP($B142,'[1]Tillförd energi'!$B$2:$AS$506,MATCH(Z$3,'[1]Tillförd energi'!$B$1:$AQ$1,0),FALSE)</f>
        <v>0</v>
      </c>
      <c r="AA142" s="30">
        <f>VLOOKUP($B142,'[1]Tillförd energi'!$B$2:$AS$506,MATCH(AA$3,'[1]Tillförd energi'!$B$1:$AQ$1,0),FALSE)</f>
        <v>0</v>
      </c>
      <c r="AB142" s="30">
        <f>VLOOKUP($B142,'[1]Tillförd energi'!$B$2:$AS$506,MATCH(AB$3,'[1]Tillförd energi'!$B$1:$AQ$1,0),FALSE)</f>
        <v>0</v>
      </c>
      <c r="AC142" s="30">
        <f>VLOOKUP($B142,'[1]Tillförd energi'!$B$2:$AS$506,MATCH(AC$3,'[1]Tillförd energi'!$B$1:$AQ$1,0),FALSE)</f>
        <v>0.53800000000000003</v>
      </c>
      <c r="AD142" s="30">
        <f>VLOOKUP($B142,'[1]Tillförd energi'!$B$2:$AS$506,MATCH(AD$3,'[1]Tillförd energi'!$B$1:$AQ$1,0),FALSE)</f>
        <v>0</v>
      </c>
      <c r="AF142" s="30">
        <f>VLOOKUP($B142,'[1]Tillförd energi'!$B$2:$AS$506,MATCH(AF$3,'[1]Tillförd energi'!$B$1:$AQ$1,0),FALSE)</f>
        <v>8.3070000000000005E-2</v>
      </c>
      <c r="AH142" s="30">
        <f>IFERROR(VLOOKUP(B142,[1]Miljö!$B$1:$S$476,9,FALSE)/1,0)</f>
        <v>0</v>
      </c>
      <c r="AJ142" s="35" t="str">
        <f>IFERROR(VLOOKUP($B142,[1]Miljö!$B$1:$S$500,MATCH("hjälpel exklusive kraftvärme (GWh)",[1]Miljö!$B$1:$V$1,0),FALSE)/1,"")</f>
        <v/>
      </c>
      <c r="AK142" s="35">
        <f t="shared" si="8"/>
        <v>8.3070000000000005E-2</v>
      </c>
      <c r="AL142" s="35">
        <f>VLOOKUP($B142,'[1]Slutlig allokering'!$B$2:$AL$462,MATCH("Hjälpel kraftvärme",'[1]Slutlig allokering'!$B$2:$AL$2,0),FALSE)</f>
        <v>0</v>
      </c>
      <c r="AN142" s="30">
        <f t="shared" si="9"/>
        <v>3.5010700000000003</v>
      </c>
      <c r="AO142" s="30">
        <f t="shared" si="10"/>
        <v>3.5010700000000003</v>
      </c>
      <c r="AP142" s="30">
        <f>IF(ISERROR(1/VLOOKUP($B142,[1]Leveranser!$B$1:$S$500,MATCH("såld värme (gwh)",[1]Leveranser!$B$1:$S$1,0),FALSE)),"",VLOOKUP($B142,[1]Leveranser!$B$1:$S$500,MATCH("såld värme (gwh)",[1]Leveranser!$B$1:$S$1,0),FALSE))</f>
        <v>2.7690000000000001</v>
      </c>
      <c r="AQ142" s="30">
        <f>VLOOKUP($B142,[1]Leveranser!$B$1:$Y$500,MATCH("Totalt såld fjärrvärme till andra fjärrvärmeföretag",[1]Leveranser!$B$1:$AA$1,0),FALSE)</f>
        <v>0</v>
      </c>
      <c r="AR142" s="30">
        <f>IF(ISERROR(1/VLOOKUP($B142,[1]Miljö!$B$1:$S$500,MATCH("Såld mängd produktionsspecifik fjärrvärme (GWh)",[1]Miljö!$B$1:$R$1,0),FALSE)),0,VLOOKUP($B142,[1]Miljö!$B$1:$S$500,MATCH("Såld mängd produktionsspecifik fjärrvärme (GWh)",[1]Miljö!$B$1:$R$1,0),FALSE))</f>
        <v>0</v>
      </c>
      <c r="AS142" s="36">
        <f t="shared" si="11"/>
        <v>0.79090106738796995</v>
      </c>
      <c r="AU142" s="30" t="str">
        <f>VLOOKUP($B142,'[1]Miljövärden urval för publ'!$B$2:$I$486,7,FALSE)</f>
        <v>Ja</v>
      </c>
    </row>
    <row r="143" spans="1:47" ht="15">
      <c r="A143" t="s">
        <v>292</v>
      </c>
      <c r="B143" t="s">
        <v>293</v>
      </c>
      <c r="C143" s="30">
        <f>VLOOKUP($B143,'[1]Tillförd energi'!$B$2:$AS$506,MATCH(C$3,'[1]Tillförd energi'!$B$1:$AQ$1,0),FALSE)</f>
        <v>0</v>
      </c>
      <c r="D143" s="30">
        <f>VLOOKUP($B143,'[1]Tillförd energi'!$B$2:$AS$506,MATCH(D$3,'[1]Tillförd energi'!$B$1:$AQ$1,0),FALSE)</f>
        <v>0</v>
      </c>
      <c r="E143" s="30">
        <f>VLOOKUP($B143,'[1]Tillförd energi'!$B$2:$AS$506,MATCH(E$3,'[1]Tillförd energi'!$B$1:$AQ$1,0),FALSE)</f>
        <v>1</v>
      </c>
      <c r="F143" s="30">
        <f>VLOOKUP($B143,'[1]Tillförd energi'!$B$2:$AS$506,MATCH(F$3,'[1]Tillförd energi'!$B$1:$AQ$1,0),FALSE)</f>
        <v>0</v>
      </c>
      <c r="G143" s="30">
        <f>VLOOKUP($B143,'[1]Tillförd energi'!$B$2:$AS$506,MATCH(G$3,'[1]Tillförd energi'!$B$1:$AQ$1,0),FALSE)</f>
        <v>0</v>
      </c>
      <c r="H143" s="30">
        <f>VLOOKUP($B143,'[1]Tillförd energi'!$B$2:$AS$506,MATCH(H$3,'[1]Tillförd energi'!$B$1:$AQ$1,0),FALSE)</f>
        <v>0</v>
      </c>
      <c r="I143" s="30">
        <f>VLOOKUP($B143,'[1]Tillförd energi'!$B$2:$AS$506,MATCH(I$3,'[1]Tillförd energi'!$B$1:$AQ$1,0),FALSE)</f>
        <v>0</v>
      </c>
      <c r="J143" s="30">
        <f>VLOOKUP($B143,'[1]Tillförd energi'!$B$2:$AS$506,MATCH(J$3,'[1]Tillförd energi'!$B$1:$AQ$1,0),FALSE)</f>
        <v>2.7</v>
      </c>
      <c r="K143" s="30">
        <f>VLOOKUP($B143,'[1]Tillförd energi'!$B$2:$AS$506,MATCH(K$3,'[1]Tillförd energi'!$B$1:$AQ$1,0),FALSE)</f>
        <v>0</v>
      </c>
      <c r="L143" s="30">
        <f>VLOOKUP($B143,'[1]Tillförd energi'!$B$2:$AS$506,MATCH(L$3,'[1]Tillförd energi'!$B$1:$AQ$1,0),FALSE)</f>
        <v>38.0261</v>
      </c>
      <c r="M143" s="30">
        <f>VLOOKUP($B143,'[1]Tillförd energi'!$B$2:$AS$506,MATCH(M$3,'[1]Tillförd energi'!$B$1:$AQ$1,0),FALSE)</f>
        <v>21.7882</v>
      </c>
      <c r="N143" s="30">
        <f>VLOOKUP($B143,'[1]Tillförd energi'!$B$2:$AS$506,MATCH(N$3,'[1]Tillförd energi'!$B$1:$AQ$1,0),FALSE)</f>
        <v>17.016500000000001</v>
      </c>
      <c r="O143" s="30">
        <f>VLOOKUP($B143,'[1]Tillförd energi'!$B$2:$AS$506,MATCH(O$3,'[1]Tillförd energi'!$B$1:$AQ$1,0),FALSE)</f>
        <v>28.326000000000001</v>
      </c>
      <c r="P143" s="30">
        <f>VLOOKUP($B143,'[1]Tillförd energi'!$B$2:$AS$506,MATCH(P$3,'[1]Tillförd energi'!$B$1:$AQ$1,0),FALSE)</f>
        <v>2.2314699999999998</v>
      </c>
      <c r="Q143" s="30">
        <f>VLOOKUP($B143,'[1]Tillförd energi'!$B$2:$AS$506,MATCH(Q$3,'[1]Tillförd energi'!$B$1:$AQ$1,0),FALSE)</f>
        <v>2.6</v>
      </c>
      <c r="R143" s="30">
        <f>VLOOKUP($B143,'[1]Tillförd energi'!$B$2:$AS$506,MATCH(R$3,'[1]Tillförd energi'!$B$1:$AQ$1,0),FALSE)</f>
        <v>0</v>
      </c>
      <c r="S143" s="30">
        <f>VLOOKUP($B143,'[1]Tillförd energi'!$B$2:$AS$506,MATCH(S$3,'[1]Tillförd energi'!$B$1:$AQ$1,0),FALSE)</f>
        <v>0</v>
      </c>
      <c r="T143" s="30">
        <f>VLOOKUP($B143,'[1]Tillförd energi'!$B$2:$AS$506,MATCH(T$3,'[1]Tillförd energi'!$B$1:$AQ$1,0),FALSE)</f>
        <v>0</v>
      </c>
      <c r="U143" s="30">
        <f>VLOOKUP($B143,'[1]Tillförd energi'!$B$2:$AS$506,MATCH(U$3,'[1]Tillförd energi'!$B$1:$AQ$1,0),FALSE)</f>
        <v>0</v>
      </c>
      <c r="V143" s="30">
        <f>VLOOKUP($B143,'[1]Tillförd energi'!$B$2:$AS$506,MATCH(V$3,'[1]Tillförd energi'!$B$1:$AQ$1,0),FALSE)</f>
        <v>0</v>
      </c>
      <c r="W143" s="30">
        <f>VLOOKUP($B143,'[1]Tillförd energi'!$B$2:$AS$506,MATCH(W$3,'[1]Tillförd energi'!$B$1:$AQ$1,0),FALSE)</f>
        <v>0</v>
      </c>
      <c r="X143" s="30">
        <f>VLOOKUP($B143,'[1]Tillförd energi'!$B$2:$AS$506,MATCH(X$3,'[1]Tillförd energi'!$B$1:$AQ$1,0),FALSE)</f>
        <v>13.6325</v>
      </c>
      <c r="Y143" s="30">
        <f>VLOOKUP($B143,'[1]Tillförd energi'!$B$2:$AS$506,MATCH(Y$3,'[1]Tillförd energi'!$B$1:$AQ$1,0),FALSE)</f>
        <v>0.6</v>
      </c>
      <c r="Z143" s="30">
        <f>VLOOKUP($B143,'[1]Tillförd energi'!$B$2:$AS$506,MATCH(Z$3,'[1]Tillförd energi'!$B$1:$AQ$1,0),FALSE)</f>
        <v>0</v>
      </c>
      <c r="AA143" s="30">
        <f>VLOOKUP($B143,'[1]Tillförd energi'!$B$2:$AS$506,MATCH(AA$3,'[1]Tillförd energi'!$B$1:$AQ$1,0),FALSE)</f>
        <v>0</v>
      </c>
      <c r="AB143" s="30">
        <f>VLOOKUP($B143,'[1]Tillförd energi'!$B$2:$AS$506,MATCH(AB$3,'[1]Tillförd energi'!$B$1:$AQ$1,0),FALSE)</f>
        <v>36.299999999999997</v>
      </c>
      <c r="AC143" s="30">
        <f>VLOOKUP($B143,'[1]Tillförd energi'!$B$2:$AS$506,MATCH(AC$3,'[1]Tillförd energi'!$B$1:$AQ$1,0),FALSE)</f>
        <v>40.200000000000003</v>
      </c>
      <c r="AD143" s="30">
        <f>VLOOKUP($B143,'[1]Tillförd energi'!$B$2:$AS$506,MATCH(AD$3,'[1]Tillförd energi'!$B$1:$AQ$1,0),FALSE)</f>
        <v>0</v>
      </c>
      <c r="AF143" s="30">
        <f>VLOOKUP($B143,'[1]Tillförd energi'!$B$2:$AS$506,MATCH(AF$3,'[1]Tillförd energi'!$B$1:$AQ$1,0),FALSE)</f>
        <v>6.1164500000000004</v>
      </c>
      <c r="AH143" s="30">
        <f>IFERROR(VLOOKUP(B143,[1]Miljö!$B$1:$S$476,9,FALSE)/1,0)</f>
        <v>0</v>
      </c>
      <c r="AJ143" s="35">
        <f>IFERROR(VLOOKUP($B143,[1]Miljö!$B$1:$S$500,MATCH("hjälpel exklusive kraftvärme (GWh)",[1]Miljö!$B$1:$V$1,0),FALSE)/1,"")</f>
        <v>2.8</v>
      </c>
      <c r="AK143" s="35">
        <f t="shared" si="8"/>
        <v>2.8</v>
      </c>
      <c r="AL143" s="35">
        <f>VLOOKUP($B143,'[1]Slutlig allokering'!$B$2:$AL$462,MATCH("Hjälpel kraftvärme",'[1]Slutlig allokering'!$B$2:$AL$2,0),FALSE)</f>
        <v>3.3164500000000001</v>
      </c>
      <c r="AN143" s="30">
        <f t="shared" si="9"/>
        <v>210.53721999999993</v>
      </c>
      <c r="AO143" s="30">
        <f t="shared" si="10"/>
        <v>210.53721999999993</v>
      </c>
      <c r="AP143" s="30">
        <f>IF(ISERROR(1/VLOOKUP($B143,[1]Leveranser!$B$1:$S$500,MATCH("såld värme (gwh)",[1]Leveranser!$B$1:$S$1,0),FALSE)),"",VLOOKUP($B143,[1]Leveranser!$B$1:$S$500,MATCH("såld värme (gwh)",[1]Leveranser!$B$1:$S$1,0),FALSE))</f>
        <v>173.9</v>
      </c>
      <c r="AQ143" s="30">
        <f>VLOOKUP($B143,[1]Leveranser!$B$1:$Y$500,MATCH("Totalt såld fjärrvärme till andra fjärrvärmeföretag",[1]Leveranser!$B$1:$AA$1,0),FALSE)</f>
        <v>0</v>
      </c>
      <c r="AR143" s="30">
        <f>IF(ISERROR(1/VLOOKUP($B143,[1]Miljö!$B$1:$S$500,MATCH("Såld mängd produktionsspecifik fjärrvärme (GWh)",[1]Miljö!$B$1:$R$1,0),FALSE)),0,VLOOKUP($B143,[1]Miljö!$B$1:$S$500,MATCH("Såld mängd produktionsspecifik fjärrvärme (GWh)",[1]Miljö!$B$1:$R$1,0),FALSE))</f>
        <v>0</v>
      </c>
      <c r="AS143" s="36">
        <f t="shared" si="11"/>
        <v>0.82598221825100593</v>
      </c>
      <c r="AU143" s="30" t="str">
        <f>VLOOKUP($B143,'[1]Miljövärden urval för publ'!$B$2:$I$486,7,FALSE)</f>
        <v>Ja</v>
      </c>
    </row>
    <row r="144" spans="1:47" ht="15">
      <c r="A144" t="s">
        <v>294</v>
      </c>
      <c r="B144" t="s">
        <v>295</v>
      </c>
      <c r="C144" s="30">
        <f>VLOOKUP($B144,'[1]Tillförd energi'!$B$2:$AS$506,MATCH(C$3,'[1]Tillförd energi'!$B$1:$AQ$1,0),FALSE)</f>
        <v>0</v>
      </c>
      <c r="D144" s="30">
        <f>VLOOKUP($B144,'[1]Tillförd energi'!$B$2:$AS$506,MATCH(D$3,'[1]Tillförd energi'!$B$1:$AQ$1,0),FALSE)</f>
        <v>1.56453</v>
      </c>
      <c r="E144" s="30">
        <f>VLOOKUP($B144,'[1]Tillförd energi'!$B$2:$AS$506,MATCH(E$3,'[1]Tillförd energi'!$B$1:$AQ$1,0),FALSE)</f>
        <v>0</v>
      </c>
      <c r="F144" s="30">
        <f>VLOOKUP($B144,'[1]Tillförd energi'!$B$2:$AS$506,MATCH(F$3,'[1]Tillförd energi'!$B$1:$AQ$1,0),FALSE)</f>
        <v>0</v>
      </c>
      <c r="G144" s="30">
        <f>VLOOKUP($B144,'[1]Tillförd energi'!$B$2:$AS$506,MATCH(G$3,'[1]Tillförd energi'!$B$1:$AQ$1,0),FALSE)</f>
        <v>0</v>
      </c>
      <c r="H144" s="30">
        <f>VLOOKUP($B144,'[1]Tillförd energi'!$B$2:$AS$506,MATCH(H$3,'[1]Tillförd energi'!$B$1:$AQ$1,0),FALSE)</f>
        <v>0</v>
      </c>
      <c r="I144" s="30">
        <f>VLOOKUP($B144,'[1]Tillförd energi'!$B$2:$AS$506,MATCH(I$3,'[1]Tillförd energi'!$B$1:$AQ$1,0),FALSE)</f>
        <v>117.22</v>
      </c>
      <c r="J144" s="30">
        <f>VLOOKUP($B144,'[1]Tillförd energi'!$B$2:$AS$506,MATCH(J$3,'[1]Tillförd energi'!$B$1:$AQ$1,0),FALSE)</f>
        <v>0</v>
      </c>
      <c r="K144" s="30">
        <f>VLOOKUP($B144,'[1]Tillförd energi'!$B$2:$AS$506,MATCH(K$3,'[1]Tillförd energi'!$B$1:$AQ$1,0),FALSE)</f>
        <v>0</v>
      </c>
      <c r="L144" s="30">
        <f>VLOOKUP($B144,'[1]Tillförd energi'!$B$2:$AS$506,MATCH(L$3,'[1]Tillförd energi'!$B$1:$AQ$1,0),FALSE)</f>
        <v>0</v>
      </c>
      <c r="M144" s="30">
        <f>VLOOKUP($B144,'[1]Tillförd energi'!$B$2:$AS$506,MATCH(M$3,'[1]Tillförd energi'!$B$1:$AQ$1,0),FALSE)</f>
        <v>0</v>
      </c>
      <c r="N144" s="30">
        <f>VLOOKUP($B144,'[1]Tillförd energi'!$B$2:$AS$506,MATCH(N$3,'[1]Tillförd energi'!$B$1:$AQ$1,0),FALSE)</f>
        <v>0</v>
      </c>
      <c r="O144" s="30">
        <f>VLOOKUP($B144,'[1]Tillförd energi'!$B$2:$AS$506,MATCH(O$3,'[1]Tillförd energi'!$B$1:$AQ$1,0),FALSE)</f>
        <v>124.8</v>
      </c>
      <c r="P144" s="30">
        <f>VLOOKUP($B144,'[1]Tillförd energi'!$B$2:$AS$506,MATCH(P$3,'[1]Tillförd energi'!$B$1:$AQ$1,0),FALSE)</f>
        <v>0</v>
      </c>
      <c r="Q144" s="30">
        <f>VLOOKUP($B144,'[1]Tillförd energi'!$B$2:$AS$506,MATCH(Q$3,'[1]Tillförd energi'!$B$1:$AQ$1,0),FALSE)</f>
        <v>0</v>
      </c>
      <c r="R144" s="30">
        <f>VLOOKUP($B144,'[1]Tillförd energi'!$B$2:$AS$506,MATCH(R$3,'[1]Tillförd energi'!$B$1:$AQ$1,0),FALSE)</f>
        <v>0</v>
      </c>
      <c r="S144" s="30">
        <f>VLOOKUP($B144,'[1]Tillförd energi'!$B$2:$AS$506,MATCH(S$3,'[1]Tillförd energi'!$B$1:$AQ$1,0),FALSE)</f>
        <v>0</v>
      </c>
      <c r="T144" s="30">
        <f>VLOOKUP($B144,'[1]Tillförd energi'!$B$2:$AS$506,MATCH(T$3,'[1]Tillförd energi'!$B$1:$AQ$1,0),FALSE)</f>
        <v>0</v>
      </c>
      <c r="U144" s="30">
        <f>VLOOKUP($B144,'[1]Tillförd energi'!$B$2:$AS$506,MATCH(U$3,'[1]Tillförd energi'!$B$1:$AQ$1,0),FALSE)</f>
        <v>0</v>
      </c>
      <c r="V144" s="30">
        <f>VLOOKUP($B144,'[1]Tillförd energi'!$B$2:$AS$506,MATCH(V$3,'[1]Tillförd energi'!$B$1:$AQ$1,0),FALSE)</f>
        <v>0</v>
      </c>
      <c r="W144" s="30">
        <f>VLOOKUP($B144,'[1]Tillförd energi'!$B$2:$AS$506,MATCH(W$3,'[1]Tillförd energi'!$B$1:$AQ$1,0),FALSE)</f>
        <v>0</v>
      </c>
      <c r="X144" s="30">
        <f>VLOOKUP($B144,'[1]Tillförd energi'!$B$2:$AS$506,MATCH(X$3,'[1]Tillförd energi'!$B$1:$AQ$1,0),FALSE)</f>
        <v>0</v>
      </c>
      <c r="Y144" s="30">
        <f>VLOOKUP($B144,'[1]Tillförd energi'!$B$2:$AS$506,MATCH(Y$3,'[1]Tillförd energi'!$B$1:$AQ$1,0),FALSE)</f>
        <v>0</v>
      </c>
      <c r="Z144" s="30">
        <f>VLOOKUP($B144,'[1]Tillförd energi'!$B$2:$AS$506,MATCH(Z$3,'[1]Tillförd energi'!$B$1:$AQ$1,0),FALSE)</f>
        <v>0</v>
      </c>
      <c r="AA144" s="30">
        <f>VLOOKUP($B144,'[1]Tillförd energi'!$B$2:$AS$506,MATCH(AA$3,'[1]Tillförd energi'!$B$1:$AQ$1,0),FALSE)</f>
        <v>0</v>
      </c>
      <c r="AB144" s="30">
        <f>VLOOKUP($B144,'[1]Tillförd energi'!$B$2:$AS$506,MATCH(AB$3,'[1]Tillförd energi'!$B$1:$AQ$1,0),FALSE)</f>
        <v>17.100000000000001</v>
      </c>
      <c r="AC144" s="30">
        <f>VLOOKUP($B144,'[1]Tillförd energi'!$B$2:$AS$506,MATCH(AC$3,'[1]Tillförd energi'!$B$1:$AQ$1,0),FALSE)</f>
        <v>3.1</v>
      </c>
      <c r="AD144" s="30">
        <f>VLOOKUP($B144,'[1]Tillförd energi'!$B$2:$AS$506,MATCH(AD$3,'[1]Tillförd energi'!$B$1:$AQ$1,0),FALSE)</f>
        <v>0</v>
      </c>
      <c r="AF144" s="30">
        <f>VLOOKUP($B144,'[1]Tillförd energi'!$B$2:$AS$506,MATCH(AF$3,'[1]Tillförd energi'!$B$1:$AQ$1,0),FALSE)</f>
        <v>9.5</v>
      </c>
      <c r="AH144" s="30">
        <f>IFERROR(VLOOKUP(B144,[1]Miljö!$B$1:$S$476,9,FALSE)/1,0)</f>
        <v>0</v>
      </c>
      <c r="AJ144" s="35">
        <f>IFERROR(VLOOKUP($B144,[1]Miljö!$B$1:$S$500,MATCH("hjälpel exklusive kraftvärme (GWh)",[1]Miljö!$B$1:$V$1,0),FALSE)/1,"")</f>
        <v>9.5</v>
      </c>
      <c r="AK144" s="35">
        <f t="shared" si="8"/>
        <v>9.5</v>
      </c>
      <c r="AL144" s="35">
        <f>VLOOKUP($B144,'[1]Slutlig allokering'!$B$2:$AL$462,MATCH("Hjälpel kraftvärme",'[1]Slutlig allokering'!$B$2:$AL$2,0),FALSE)</f>
        <v>0</v>
      </c>
      <c r="AN144" s="30">
        <f t="shared" si="9"/>
        <v>273.28453000000002</v>
      </c>
      <c r="AO144" s="30">
        <f t="shared" si="10"/>
        <v>273.28453000000002</v>
      </c>
      <c r="AP144" s="30">
        <f>IF(ISERROR(1/VLOOKUP($B144,[1]Leveranser!$B$1:$S$500,MATCH("såld värme (gwh)",[1]Leveranser!$B$1:$S$1,0),FALSE)),"",VLOOKUP($B144,[1]Leveranser!$B$1:$S$500,MATCH("såld värme (gwh)",[1]Leveranser!$B$1:$S$1,0),FALSE))</f>
        <v>186</v>
      </c>
      <c r="AQ144" s="30">
        <f>VLOOKUP($B144,[1]Leveranser!$B$1:$Y$500,MATCH("Totalt såld fjärrvärme till andra fjärrvärmeföretag",[1]Leveranser!$B$1:$AA$1,0),FALSE)</f>
        <v>0</v>
      </c>
      <c r="AR144" s="30">
        <f>IF(ISERROR(1/VLOOKUP($B144,[1]Miljö!$B$1:$S$500,MATCH("Såld mängd produktionsspecifik fjärrvärme (GWh)",[1]Miljö!$B$1:$R$1,0),FALSE)),0,VLOOKUP($B144,[1]Miljö!$B$1:$S$500,MATCH("Såld mängd produktionsspecifik fjärrvärme (GWh)",[1]Miljö!$B$1:$R$1,0),FALSE))</f>
        <v>0</v>
      </c>
      <c r="AS144" s="36">
        <f t="shared" si="11"/>
        <v>0.68060932684334519</v>
      </c>
      <c r="AU144" s="30" t="str">
        <f>VLOOKUP($B144,'[1]Miljövärden urval för publ'!$B$2:$I$486,7,FALSE)</f>
        <v>Ja</v>
      </c>
    </row>
    <row r="145" spans="1:47" ht="15">
      <c r="A145" t="s">
        <v>297</v>
      </c>
      <c r="B145" t="s">
        <v>298</v>
      </c>
      <c r="C145" s="30">
        <f>VLOOKUP($B145,'[1]Tillförd energi'!$B$2:$AS$506,MATCH(C$3,'[1]Tillförd energi'!$B$1:$AQ$1,0),FALSE)</f>
        <v>0</v>
      </c>
      <c r="D145" s="30">
        <f>VLOOKUP($B145,'[1]Tillförd energi'!$B$2:$AS$506,MATCH(D$3,'[1]Tillförd energi'!$B$1:$AQ$1,0),FALSE)</f>
        <v>0</v>
      </c>
      <c r="E145" s="30">
        <f>VLOOKUP($B145,'[1]Tillförd energi'!$B$2:$AS$506,MATCH(E$3,'[1]Tillförd energi'!$B$1:$AQ$1,0),FALSE)</f>
        <v>0</v>
      </c>
      <c r="F145" s="30">
        <f>VLOOKUP($B145,'[1]Tillförd energi'!$B$2:$AS$506,MATCH(F$3,'[1]Tillförd energi'!$B$1:$AQ$1,0),FALSE)</f>
        <v>0</v>
      </c>
      <c r="G145" s="30">
        <f>VLOOKUP($B145,'[1]Tillförd energi'!$B$2:$AS$506,MATCH(G$3,'[1]Tillförd energi'!$B$1:$AQ$1,0),FALSE)</f>
        <v>10.324999999999999</v>
      </c>
      <c r="H145" s="30">
        <f>VLOOKUP($B145,'[1]Tillförd energi'!$B$2:$AS$506,MATCH(H$3,'[1]Tillförd energi'!$B$1:$AQ$1,0),FALSE)</f>
        <v>0</v>
      </c>
      <c r="I145" s="30">
        <f>VLOOKUP($B145,'[1]Tillförd energi'!$B$2:$AS$506,MATCH(I$3,'[1]Tillförd energi'!$B$1:$AQ$1,0),FALSE)</f>
        <v>0</v>
      </c>
      <c r="J145" s="30">
        <f>VLOOKUP($B145,'[1]Tillförd energi'!$B$2:$AS$506,MATCH(J$3,'[1]Tillförd energi'!$B$1:$AQ$1,0),FALSE)</f>
        <v>0</v>
      </c>
      <c r="K145" s="30">
        <f>VLOOKUP($B145,'[1]Tillförd energi'!$B$2:$AS$506,MATCH(K$3,'[1]Tillförd energi'!$B$1:$AQ$1,0),FALSE)</f>
        <v>0</v>
      </c>
      <c r="L145" s="30">
        <f>VLOOKUP($B145,'[1]Tillförd energi'!$B$2:$AS$506,MATCH(L$3,'[1]Tillförd energi'!$B$1:$AQ$1,0),FALSE)</f>
        <v>0</v>
      </c>
      <c r="M145" s="30">
        <f>VLOOKUP($B145,'[1]Tillförd energi'!$B$2:$AS$506,MATCH(M$3,'[1]Tillförd energi'!$B$1:$AQ$1,0),FALSE)</f>
        <v>0</v>
      </c>
      <c r="N145" s="30">
        <f>VLOOKUP($B145,'[1]Tillförd energi'!$B$2:$AS$506,MATCH(N$3,'[1]Tillförd energi'!$B$1:$AQ$1,0),FALSE)</f>
        <v>0</v>
      </c>
      <c r="O145" s="30">
        <f>VLOOKUP($B145,'[1]Tillförd energi'!$B$2:$AS$506,MATCH(O$3,'[1]Tillförd energi'!$B$1:$AQ$1,0),FALSE)</f>
        <v>0</v>
      </c>
      <c r="P145" s="30">
        <f>VLOOKUP($B145,'[1]Tillförd energi'!$B$2:$AS$506,MATCH(P$3,'[1]Tillförd energi'!$B$1:$AQ$1,0),FALSE)</f>
        <v>0</v>
      </c>
      <c r="Q145" s="30">
        <f>VLOOKUP($B145,'[1]Tillförd energi'!$B$2:$AS$506,MATCH(Q$3,'[1]Tillförd energi'!$B$1:$AQ$1,0),FALSE)</f>
        <v>0</v>
      </c>
      <c r="R145" s="30">
        <f>VLOOKUP($B145,'[1]Tillförd energi'!$B$2:$AS$506,MATCH(R$3,'[1]Tillförd energi'!$B$1:$AQ$1,0),FALSE)</f>
        <v>0</v>
      </c>
      <c r="S145" s="30">
        <f>VLOOKUP($B145,'[1]Tillförd energi'!$B$2:$AS$506,MATCH(S$3,'[1]Tillförd energi'!$B$1:$AQ$1,0),FALSE)</f>
        <v>0</v>
      </c>
      <c r="T145" s="30">
        <f>VLOOKUP($B145,'[1]Tillförd energi'!$B$2:$AS$506,MATCH(T$3,'[1]Tillförd energi'!$B$1:$AQ$1,0),FALSE)</f>
        <v>0</v>
      </c>
      <c r="U145" s="30">
        <f>VLOOKUP($B145,'[1]Tillförd energi'!$B$2:$AS$506,MATCH(U$3,'[1]Tillförd energi'!$B$1:$AQ$1,0),FALSE)</f>
        <v>0</v>
      </c>
      <c r="V145" s="30">
        <f>VLOOKUP($B145,'[1]Tillförd energi'!$B$2:$AS$506,MATCH(V$3,'[1]Tillförd energi'!$B$1:$AQ$1,0),FALSE)</f>
        <v>0.60899999999999999</v>
      </c>
      <c r="W145" s="30">
        <f>VLOOKUP($B145,'[1]Tillförd energi'!$B$2:$AS$506,MATCH(W$3,'[1]Tillförd energi'!$B$1:$AQ$1,0),FALSE)</f>
        <v>0</v>
      </c>
      <c r="X145" s="30">
        <f>VLOOKUP($B145,'[1]Tillförd energi'!$B$2:$AS$506,MATCH(X$3,'[1]Tillförd energi'!$B$1:$AQ$1,0),FALSE)</f>
        <v>0</v>
      </c>
      <c r="Y145" s="30">
        <f>VLOOKUP($B145,'[1]Tillförd energi'!$B$2:$AS$506,MATCH(Y$3,'[1]Tillförd energi'!$B$1:$AQ$1,0),FALSE)</f>
        <v>0</v>
      </c>
      <c r="Z145" s="30">
        <f>VLOOKUP($B145,'[1]Tillförd energi'!$B$2:$AS$506,MATCH(Z$3,'[1]Tillförd energi'!$B$1:$AQ$1,0),FALSE)</f>
        <v>0</v>
      </c>
      <c r="AA145" s="30">
        <f>VLOOKUP($B145,'[1]Tillförd energi'!$B$2:$AS$506,MATCH(AA$3,'[1]Tillförd energi'!$B$1:$AQ$1,0),FALSE)</f>
        <v>0</v>
      </c>
      <c r="AB145" s="30">
        <f>VLOOKUP($B145,'[1]Tillförd energi'!$B$2:$AS$506,MATCH(AB$3,'[1]Tillförd energi'!$B$1:$AQ$1,0),FALSE)</f>
        <v>0</v>
      </c>
      <c r="AC145" s="30">
        <f>VLOOKUP($B145,'[1]Tillförd energi'!$B$2:$AS$506,MATCH(AC$3,'[1]Tillförd energi'!$B$1:$AQ$1,0),FALSE)</f>
        <v>41.712000000000003</v>
      </c>
      <c r="AD145" s="30">
        <f>VLOOKUP($B145,'[1]Tillförd energi'!$B$2:$AS$506,MATCH(AD$3,'[1]Tillförd energi'!$B$1:$AQ$1,0),FALSE)</f>
        <v>0</v>
      </c>
      <c r="AF145" s="30">
        <f>VLOOKUP($B145,'[1]Tillförd energi'!$B$2:$AS$506,MATCH(AF$3,'[1]Tillförd energi'!$B$1:$AQ$1,0),FALSE)</f>
        <v>0.36199999999999999</v>
      </c>
      <c r="AH145" s="30">
        <f>IFERROR(VLOOKUP(B145,[1]Miljö!$B$1:$S$476,9,FALSE)/1,0)</f>
        <v>0</v>
      </c>
      <c r="AJ145" s="35">
        <f>IFERROR(VLOOKUP($B145,[1]Miljö!$B$1:$S$500,MATCH("hjälpel exklusive kraftvärme (GWh)",[1]Miljö!$B$1:$V$1,0),FALSE)/1,"")</f>
        <v>0.36199999999999999</v>
      </c>
      <c r="AK145" s="35">
        <f t="shared" si="8"/>
        <v>0.36199999999999999</v>
      </c>
      <c r="AL145" s="35">
        <f>VLOOKUP($B145,'[1]Slutlig allokering'!$B$2:$AL$462,MATCH("Hjälpel kraftvärme",'[1]Slutlig allokering'!$B$2:$AL$2,0),FALSE)</f>
        <v>0</v>
      </c>
      <c r="AN145" s="30">
        <f t="shared" si="9"/>
        <v>53.008000000000003</v>
      </c>
      <c r="AO145" s="30">
        <f t="shared" si="10"/>
        <v>53.008000000000003</v>
      </c>
      <c r="AP145" s="30">
        <f>IF(ISERROR(1/VLOOKUP($B145,[1]Leveranser!$B$1:$S$500,MATCH("såld värme (gwh)",[1]Leveranser!$B$1:$S$1,0),FALSE)),"",VLOOKUP($B145,[1]Leveranser!$B$1:$S$500,MATCH("såld värme (gwh)",[1]Leveranser!$B$1:$S$1,0),FALSE))</f>
        <v>47.036999999999999</v>
      </c>
      <c r="AQ145" s="30">
        <f>VLOOKUP($B145,[1]Leveranser!$B$1:$Y$500,MATCH("Totalt såld fjärrvärme till andra fjärrvärmeföretag",[1]Leveranser!$B$1:$AA$1,0),FALSE)</f>
        <v>0</v>
      </c>
      <c r="AR145" s="30">
        <f>IF(ISERROR(1/VLOOKUP($B145,[1]Miljö!$B$1:$S$500,MATCH("Såld mängd produktionsspecifik fjärrvärme (GWh)",[1]Miljö!$B$1:$R$1,0),FALSE)),0,VLOOKUP($B145,[1]Miljö!$B$1:$S$500,MATCH("Såld mängd produktionsspecifik fjärrvärme (GWh)",[1]Miljö!$B$1:$R$1,0),FALSE))</f>
        <v>0</v>
      </c>
      <c r="AS145" s="36">
        <f t="shared" si="11"/>
        <v>0.88735662541503169</v>
      </c>
      <c r="AU145" s="30" t="str">
        <f>VLOOKUP($B145,'[1]Miljövärden urval för publ'!$B$2:$I$486,7,FALSE)</f>
        <v>Ja</v>
      </c>
    </row>
    <row r="146" spans="1:47" ht="15">
      <c r="A146" t="s">
        <v>138</v>
      </c>
      <c r="B146" t="s">
        <v>150</v>
      </c>
      <c r="C146" s="30">
        <f>VLOOKUP($B146,'[1]Tillförd energi'!$B$2:$AS$506,MATCH(C$3,'[1]Tillförd energi'!$B$1:$AQ$1,0),FALSE)</f>
        <v>4.4050099999999999</v>
      </c>
      <c r="D146" s="30">
        <f>VLOOKUP($B146,'[1]Tillförd energi'!$B$2:$AS$506,MATCH(D$3,'[1]Tillförd energi'!$B$1:$AQ$1,0),FALSE)</f>
        <v>1.9396899999999999</v>
      </c>
      <c r="E146" s="30">
        <f>VLOOKUP($B146,'[1]Tillförd energi'!$B$2:$AS$506,MATCH(E$3,'[1]Tillförd energi'!$B$1:$AQ$1,0),FALSE)</f>
        <v>0</v>
      </c>
      <c r="F146" s="30">
        <f>VLOOKUP($B146,'[1]Tillförd energi'!$B$2:$AS$506,MATCH(F$3,'[1]Tillförd energi'!$B$1:$AQ$1,0),FALSE)</f>
        <v>57.3857</v>
      </c>
      <c r="G146" s="30">
        <f>VLOOKUP($B146,'[1]Tillförd energi'!$B$2:$AS$506,MATCH(G$3,'[1]Tillförd energi'!$B$1:$AQ$1,0),FALSE)</f>
        <v>0</v>
      </c>
      <c r="H146" s="30">
        <f>VLOOKUP($B146,'[1]Tillförd energi'!$B$2:$AS$506,MATCH(H$3,'[1]Tillförd energi'!$B$1:$AQ$1,0),FALSE)</f>
        <v>0</v>
      </c>
      <c r="I146" s="30">
        <f>VLOOKUP($B146,'[1]Tillförd energi'!$B$2:$AS$506,MATCH(I$3,'[1]Tillförd energi'!$B$1:$AQ$1,0),FALSE)</f>
        <v>209.268</v>
      </c>
      <c r="J146" s="30">
        <f>VLOOKUP($B146,'[1]Tillförd energi'!$B$2:$AS$506,MATCH(J$3,'[1]Tillförd energi'!$B$1:$AQ$1,0),FALSE)</f>
        <v>0</v>
      </c>
      <c r="K146" s="30">
        <f>VLOOKUP($B146,'[1]Tillförd energi'!$B$2:$AS$506,MATCH(K$3,'[1]Tillförd energi'!$B$1:$AQ$1,0),FALSE)</f>
        <v>83.472899999999996</v>
      </c>
      <c r="L146" s="30">
        <f>VLOOKUP($B146,'[1]Tillförd energi'!$B$2:$AS$506,MATCH(L$3,'[1]Tillförd energi'!$B$1:$AQ$1,0),FALSE)</f>
        <v>151.23699999999999</v>
      </c>
      <c r="M146" s="30">
        <f>VLOOKUP($B146,'[1]Tillförd energi'!$B$2:$AS$506,MATCH(M$3,'[1]Tillförd energi'!$B$1:$AQ$1,0),FALSE)</f>
        <v>197.43600000000001</v>
      </c>
      <c r="N146" s="30">
        <f>VLOOKUP($B146,'[1]Tillförd energi'!$B$2:$AS$506,MATCH(N$3,'[1]Tillförd energi'!$B$1:$AQ$1,0),FALSE)</f>
        <v>76.617800000000003</v>
      </c>
      <c r="O146" s="30">
        <f>VLOOKUP($B146,'[1]Tillförd energi'!$B$2:$AS$506,MATCH(O$3,'[1]Tillförd energi'!$B$1:$AQ$1,0),FALSE)</f>
        <v>73.643600000000006</v>
      </c>
      <c r="P146" s="30">
        <f>VLOOKUP($B146,'[1]Tillförd energi'!$B$2:$AS$506,MATCH(P$3,'[1]Tillförd energi'!$B$1:$AQ$1,0),FALSE)</f>
        <v>0</v>
      </c>
      <c r="Q146" s="30">
        <f>VLOOKUP($B146,'[1]Tillförd energi'!$B$2:$AS$506,MATCH(Q$3,'[1]Tillförd energi'!$B$1:$AQ$1,0),FALSE)</f>
        <v>0</v>
      </c>
      <c r="R146" s="30">
        <f>VLOOKUP($B146,'[1]Tillförd energi'!$B$2:$AS$506,MATCH(R$3,'[1]Tillförd energi'!$B$1:$AQ$1,0),FALSE)</f>
        <v>0</v>
      </c>
      <c r="S146" s="30">
        <f>VLOOKUP($B146,'[1]Tillförd energi'!$B$2:$AS$506,MATCH(S$3,'[1]Tillförd energi'!$B$1:$AQ$1,0),FALSE)</f>
        <v>0</v>
      </c>
      <c r="T146" s="30">
        <f>VLOOKUP($B146,'[1]Tillförd energi'!$B$2:$AS$506,MATCH(T$3,'[1]Tillförd energi'!$B$1:$AQ$1,0),FALSE)</f>
        <v>0</v>
      </c>
      <c r="U146" s="30">
        <f>VLOOKUP($B146,'[1]Tillförd energi'!$B$2:$AS$506,MATCH(U$3,'[1]Tillförd energi'!$B$1:$AQ$1,0),FALSE)</f>
        <v>0</v>
      </c>
      <c r="V146" s="30">
        <f>VLOOKUP($B146,'[1]Tillförd energi'!$B$2:$AS$506,MATCH(V$3,'[1]Tillförd energi'!$B$1:$AQ$1,0),FALSE)</f>
        <v>0</v>
      </c>
      <c r="W146" s="30">
        <f>VLOOKUP($B146,'[1]Tillförd energi'!$B$2:$AS$506,MATCH(W$3,'[1]Tillförd energi'!$B$1:$AQ$1,0),FALSE)</f>
        <v>0</v>
      </c>
      <c r="X146" s="30">
        <f>VLOOKUP($B146,'[1]Tillförd energi'!$B$2:$AS$506,MATCH(X$3,'[1]Tillförd energi'!$B$1:$AQ$1,0),FALSE)</f>
        <v>82.3857</v>
      </c>
      <c r="Y146" s="30">
        <f>VLOOKUP($B146,'[1]Tillförd energi'!$B$2:$AS$506,MATCH(Y$3,'[1]Tillförd energi'!$B$1:$AQ$1,0),FALSE)</f>
        <v>2.9780000000000002</v>
      </c>
      <c r="Z146" s="30">
        <f>VLOOKUP($B146,'[1]Tillförd energi'!$B$2:$AS$506,MATCH(Z$3,'[1]Tillförd energi'!$B$1:$AQ$1,0),FALSE)</f>
        <v>13.837999999999999</v>
      </c>
      <c r="AA146" s="30">
        <f>VLOOKUP($B146,'[1]Tillförd energi'!$B$2:$AS$506,MATCH(AA$3,'[1]Tillförd energi'!$B$1:$AQ$1,0),FALSE)</f>
        <v>31.042000000000002</v>
      </c>
      <c r="AB146" s="30">
        <f>VLOOKUP($B146,'[1]Tillförd energi'!$B$2:$AS$506,MATCH(AB$3,'[1]Tillförd energi'!$B$1:$AQ$1,0),FALSE)</f>
        <v>163.86500000000001</v>
      </c>
      <c r="AC146" s="30">
        <f>VLOOKUP($B146,'[1]Tillförd energi'!$B$2:$AS$506,MATCH(AC$3,'[1]Tillförd energi'!$B$1:$AQ$1,0),FALSE)</f>
        <v>76.48</v>
      </c>
      <c r="AD146" s="30">
        <f>VLOOKUP($B146,'[1]Tillförd energi'!$B$2:$AS$506,MATCH(AD$3,'[1]Tillförd energi'!$B$1:$AQ$1,0),FALSE)</f>
        <v>0</v>
      </c>
      <c r="AF146" s="30">
        <f>VLOOKUP($B146,'[1]Tillförd energi'!$B$2:$AS$506,MATCH(AF$3,'[1]Tillförd energi'!$B$1:$AQ$1,0),FALSE)</f>
        <v>35.116</v>
      </c>
      <c r="AH146" s="30">
        <f>IFERROR(VLOOKUP(B146,[1]Miljö!$B$1:$S$476,9,FALSE)/1,0)</f>
        <v>0</v>
      </c>
      <c r="AJ146" s="35" t="str">
        <f>IFERROR(VLOOKUP($B146,[1]Miljö!$B$1:$S$500,MATCH("hjälpel exklusive kraftvärme (GWh)",[1]Miljö!$B$1:$V$1,0),FALSE)/1,"")</f>
        <v/>
      </c>
      <c r="AK146" s="35">
        <f t="shared" si="8"/>
        <v>31.705590000000001</v>
      </c>
      <c r="AL146" s="35">
        <f>VLOOKUP($B146,'[1]Slutlig allokering'!$B$2:$AL$462,MATCH("Hjälpel kraftvärme",'[1]Slutlig allokering'!$B$2:$AL$2,0),FALSE)</f>
        <v>20.634499999999999</v>
      </c>
      <c r="AN146" s="30">
        <f t="shared" si="9"/>
        <v>1261.1104</v>
      </c>
      <c r="AO146" s="30">
        <f t="shared" si="10"/>
        <v>1261.1104</v>
      </c>
      <c r="AP146" s="30">
        <f>IF(ISERROR(1/VLOOKUP($B146,[1]Leveranser!$B$1:$S$500,MATCH("såld värme (gwh)",[1]Leveranser!$B$1:$S$1,0),FALSE)),"",VLOOKUP($B146,[1]Leveranser!$B$1:$S$500,MATCH("såld värme (gwh)",[1]Leveranser!$B$1:$S$1,0),FALSE))</f>
        <v>1056.8530000000001</v>
      </c>
      <c r="AQ146" s="30">
        <f>VLOOKUP($B146,[1]Leveranser!$B$1:$Y$500,MATCH("Totalt såld fjärrvärme till andra fjärrvärmeföretag",[1]Leveranser!$B$1:$AA$1,0),FALSE)</f>
        <v>0</v>
      </c>
      <c r="AR146" s="30">
        <f>IF(ISERROR(1/VLOOKUP($B146,[1]Miljö!$B$1:$S$500,MATCH("Såld mängd produktionsspecifik fjärrvärme (GWh)",[1]Miljö!$B$1:$R$1,0),FALSE)),0,VLOOKUP($B146,[1]Miljö!$B$1:$S$500,MATCH("Såld mängd produktionsspecifik fjärrvärme (GWh)",[1]Miljö!$B$1:$R$1,0),FALSE))</f>
        <v>0</v>
      </c>
      <c r="AS146" s="36">
        <f t="shared" si="11"/>
        <v>0.83803368840666137</v>
      </c>
      <c r="AU146" s="30" t="str">
        <f>VLOOKUP($B146,'[1]Miljövärden urval för publ'!$B$2:$I$486,7,FALSE)</f>
        <v>Ja</v>
      </c>
    </row>
    <row r="147" spans="1:47" ht="15">
      <c r="A147" t="s">
        <v>431</v>
      </c>
      <c r="B147" t="s">
        <v>435</v>
      </c>
      <c r="C147" s="30">
        <f>VLOOKUP($B147,'[1]Tillförd energi'!$B$2:$AS$506,MATCH(C$3,'[1]Tillförd energi'!$B$1:$AQ$1,0),FALSE)</f>
        <v>0</v>
      </c>
      <c r="D147" s="30">
        <f>VLOOKUP($B147,'[1]Tillförd energi'!$B$2:$AS$506,MATCH(D$3,'[1]Tillförd energi'!$B$1:$AQ$1,0),FALSE)</f>
        <v>0.6</v>
      </c>
      <c r="E147" s="30">
        <f>VLOOKUP($B147,'[1]Tillförd energi'!$B$2:$AS$506,MATCH(E$3,'[1]Tillförd energi'!$B$1:$AQ$1,0),FALSE)</f>
        <v>0</v>
      </c>
      <c r="F147" s="30">
        <f>VLOOKUP($B147,'[1]Tillförd energi'!$B$2:$AS$506,MATCH(F$3,'[1]Tillförd energi'!$B$1:$AQ$1,0),FALSE)</f>
        <v>0</v>
      </c>
      <c r="G147" s="30">
        <f>VLOOKUP($B147,'[1]Tillförd energi'!$B$2:$AS$506,MATCH(G$3,'[1]Tillförd energi'!$B$1:$AQ$1,0),FALSE)</f>
        <v>0</v>
      </c>
      <c r="H147" s="30">
        <f>VLOOKUP($B147,'[1]Tillförd energi'!$B$2:$AS$506,MATCH(H$3,'[1]Tillförd energi'!$B$1:$AQ$1,0),FALSE)</f>
        <v>0</v>
      </c>
      <c r="I147" s="30">
        <f>VLOOKUP($B147,'[1]Tillförd energi'!$B$2:$AS$506,MATCH(I$3,'[1]Tillförd energi'!$B$1:$AQ$1,0),FALSE)</f>
        <v>0</v>
      </c>
      <c r="J147" s="30">
        <f>VLOOKUP($B147,'[1]Tillförd energi'!$B$2:$AS$506,MATCH(J$3,'[1]Tillförd energi'!$B$1:$AQ$1,0),FALSE)</f>
        <v>0</v>
      </c>
      <c r="K147" s="30">
        <f>VLOOKUP($B147,'[1]Tillförd energi'!$B$2:$AS$506,MATCH(K$3,'[1]Tillförd energi'!$B$1:$AQ$1,0),FALSE)</f>
        <v>0</v>
      </c>
      <c r="L147" s="30">
        <f>VLOOKUP($B147,'[1]Tillförd energi'!$B$2:$AS$506,MATCH(L$3,'[1]Tillförd energi'!$B$1:$AQ$1,0),FALSE)</f>
        <v>0</v>
      </c>
      <c r="M147" s="30">
        <f>VLOOKUP($B147,'[1]Tillförd energi'!$B$2:$AS$506,MATCH(M$3,'[1]Tillförd energi'!$B$1:$AQ$1,0),FALSE)</f>
        <v>39.4</v>
      </c>
      <c r="N147" s="30">
        <f>VLOOKUP($B147,'[1]Tillförd energi'!$B$2:$AS$506,MATCH(N$3,'[1]Tillförd energi'!$B$1:$AQ$1,0),FALSE)</f>
        <v>0</v>
      </c>
      <c r="O147" s="30">
        <f>VLOOKUP($B147,'[1]Tillförd energi'!$B$2:$AS$506,MATCH(O$3,'[1]Tillförd energi'!$B$1:$AQ$1,0),FALSE)</f>
        <v>0</v>
      </c>
      <c r="P147" s="30">
        <f>VLOOKUP($B147,'[1]Tillförd energi'!$B$2:$AS$506,MATCH(P$3,'[1]Tillförd energi'!$B$1:$AQ$1,0),FALSE)</f>
        <v>0</v>
      </c>
      <c r="Q147" s="30">
        <f>VLOOKUP($B147,'[1]Tillförd energi'!$B$2:$AS$506,MATCH(Q$3,'[1]Tillförd energi'!$B$1:$AQ$1,0),FALSE)</f>
        <v>0</v>
      </c>
      <c r="R147" s="30">
        <f>VLOOKUP($B147,'[1]Tillförd energi'!$B$2:$AS$506,MATCH(R$3,'[1]Tillförd energi'!$B$1:$AQ$1,0),FALSE)</f>
        <v>0</v>
      </c>
      <c r="S147" s="30">
        <f>VLOOKUP($B147,'[1]Tillförd energi'!$B$2:$AS$506,MATCH(S$3,'[1]Tillförd energi'!$B$1:$AQ$1,0),FALSE)</f>
        <v>0</v>
      </c>
      <c r="T147" s="30">
        <f>VLOOKUP($B147,'[1]Tillförd energi'!$B$2:$AS$506,MATCH(T$3,'[1]Tillförd energi'!$B$1:$AQ$1,0),FALSE)</f>
        <v>0</v>
      </c>
      <c r="U147" s="30">
        <f>VLOOKUP($B147,'[1]Tillförd energi'!$B$2:$AS$506,MATCH(U$3,'[1]Tillförd energi'!$B$1:$AQ$1,0),FALSE)</f>
        <v>0</v>
      </c>
      <c r="V147" s="30">
        <f>VLOOKUP($B147,'[1]Tillförd energi'!$B$2:$AS$506,MATCH(V$3,'[1]Tillförd energi'!$B$1:$AQ$1,0),FALSE)</f>
        <v>0</v>
      </c>
      <c r="W147" s="30">
        <f>VLOOKUP($B147,'[1]Tillförd energi'!$B$2:$AS$506,MATCH(W$3,'[1]Tillförd energi'!$B$1:$AQ$1,0),FALSE)</f>
        <v>0</v>
      </c>
      <c r="X147" s="30">
        <f>VLOOKUP($B147,'[1]Tillförd energi'!$B$2:$AS$506,MATCH(X$3,'[1]Tillförd energi'!$B$1:$AQ$1,0),FALSE)</f>
        <v>0</v>
      </c>
      <c r="Y147" s="30">
        <f>VLOOKUP($B147,'[1]Tillförd energi'!$B$2:$AS$506,MATCH(Y$3,'[1]Tillförd energi'!$B$1:$AQ$1,0),FALSE)</f>
        <v>0</v>
      </c>
      <c r="Z147" s="30">
        <f>VLOOKUP($B147,'[1]Tillförd energi'!$B$2:$AS$506,MATCH(Z$3,'[1]Tillförd energi'!$B$1:$AQ$1,0),FALSE)</f>
        <v>0</v>
      </c>
      <c r="AA147" s="30">
        <f>VLOOKUP($B147,'[1]Tillförd energi'!$B$2:$AS$506,MATCH(AA$3,'[1]Tillförd energi'!$B$1:$AQ$1,0),FALSE)</f>
        <v>0</v>
      </c>
      <c r="AB147" s="30">
        <f>VLOOKUP($B147,'[1]Tillförd energi'!$B$2:$AS$506,MATCH(AB$3,'[1]Tillförd energi'!$B$1:$AQ$1,0),FALSE)</f>
        <v>5.7</v>
      </c>
      <c r="AC147" s="30">
        <f>VLOOKUP($B147,'[1]Tillförd energi'!$B$2:$AS$506,MATCH(AC$3,'[1]Tillförd energi'!$B$1:$AQ$1,0),FALSE)</f>
        <v>0</v>
      </c>
      <c r="AD147" s="30">
        <f>VLOOKUP($B147,'[1]Tillförd energi'!$B$2:$AS$506,MATCH(AD$3,'[1]Tillförd energi'!$B$1:$AQ$1,0),FALSE)</f>
        <v>0</v>
      </c>
      <c r="AF147" s="30">
        <f>VLOOKUP($B147,'[1]Tillförd energi'!$B$2:$AS$506,MATCH(AF$3,'[1]Tillförd energi'!$B$1:$AQ$1,0),FALSE)</f>
        <v>0.7</v>
      </c>
      <c r="AH147" s="30">
        <f>IFERROR(VLOOKUP(B147,[1]Miljö!$B$1:$S$476,9,FALSE)/1,0)</f>
        <v>0</v>
      </c>
      <c r="AJ147" s="35">
        <f>IFERROR(VLOOKUP($B147,[1]Miljö!$B$1:$S$500,MATCH("hjälpel exklusive kraftvärme (GWh)",[1]Miljö!$B$1:$V$1,0),FALSE)/1,"")</f>
        <v>0.7</v>
      </c>
      <c r="AK147" s="35">
        <f t="shared" si="8"/>
        <v>0.7</v>
      </c>
      <c r="AL147" s="35">
        <f>VLOOKUP($B147,'[1]Slutlig allokering'!$B$2:$AL$462,MATCH("Hjälpel kraftvärme",'[1]Slutlig allokering'!$B$2:$AL$2,0),FALSE)</f>
        <v>0</v>
      </c>
      <c r="AN147" s="30">
        <f t="shared" si="9"/>
        <v>46.400000000000006</v>
      </c>
      <c r="AO147" s="30">
        <f t="shared" si="10"/>
        <v>46.400000000000006</v>
      </c>
      <c r="AP147" s="30">
        <f>IF(ISERROR(1/VLOOKUP($B147,[1]Leveranser!$B$1:$S$500,MATCH("såld värme (gwh)",[1]Leveranser!$B$1:$S$1,0),FALSE)),"",VLOOKUP($B147,[1]Leveranser!$B$1:$S$500,MATCH("såld värme (gwh)",[1]Leveranser!$B$1:$S$1,0),FALSE))</f>
        <v>29</v>
      </c>
      <c r="AQ147" s="30">
        <f>VLOOKUP($B147,[1]Leveranser!$B$1:$Y$500,MATCH("Totalt såld fjärrvärme till andra fjärrvärmeföretag",[1]Leveranser!$B$1:$AA$1,0),FALSE)</f>
        <v>0</v>
      </c>
      <c r="AR147" s="30">
        <f>IF(ISERROR(1/VLOOKUP($B147,[1]Miljö!$B$1:$S$500,MATCH("Såld mängd produktionsspecifik fjärrvärme (GWh)",[1]Miljö!$B$1:$R$1,0),FALSE)),0,VLOOKUP($B147,[1]Miljö!$B$1:$S$500,MATCH("Såld mängd produktionsspecifik fjärrvärme (GWh)",[1]Miljö!$B$1:$R$1,0),FALSE))</f>
        <v>0</v>
      </c>
      <c r="AS147" s="36">
        <f t="shared" si="11"/>
        <v>0.62499999999999989</v>
      </c>
      <c r="AU147" s="30" t="str">
        <f>VLOOKUP($B147,'[1]Miljövärden urval för publ'!$B$2:$I$486,7,FALSE)</f>
        <v>Ja</v>
      </c>
    </row>
    <row r="148" spans="1:47" ht="15">
      <c r="A148" t="s">
        <v>564</v>
      </c>
      <c r="B148" t="s">
        <v>567</v>
      </c>
      <c r="C148" s="30">
        <f>VLOOKUP($B148,'[1]Tillförd energi'!$B$2:$AS$506,MATCH(C$3,'[1]Tillförd energi'!$B$1:$AQ$1,0),FALSE)</f>
        <v>0</v>
      </c>
      <c r="D148" s="30">
        <f>VLOOKUP($B148,'[1]Tillförd energi'!$B$2:$AS$506,MATCH(D$3,'[1]Tillförd energi'!$B$1:$AQ$1,0),FALSE)</f>
        <v>0.19</v>
      </c>
      <c r="E148" s="30">
        <f>VLOOKUP($B148,'[1]Tillförd energi'!$B$2:$AS$506,MATCH(E$3,'[1]Tillförd energi'!$B$1:$AQ$1,0),FALSE)</f>
        <v>0</v>
      </c>
      <c r="F148" s="30">
        <f>VLOOKUP($B148,'[1]Tillförd energi'!$B$2:$AS$506,MATCH(F$3,'[1]Tillförd energi'!$B$1:$AQ$1,0),FALSE)</f>
        <v>0</v>
      </c>
      <c r="G148" s="30">
        <f>VLOOKUP($B148,'[1]Tillförd energi'!$B$2:$AS$506,MATCH(G$3,'[1]Tillförd energi'!$B$1:$AQ$1,0),FALSE)</f>
        <v>0</v>
      </c>
      <c r="H148" s="30">
        <f>VLOOKUP($B148,'[1]Tillförd energi'!$B$2:$AS$506,MATCH(H$3,'[1]Tillförd energi'!$B$1:$AQ$1,0),FALSE)</f>
        <v>0</v>
      </c>
      <c r="I148" s="30">
        <f>VLOOKUP($B148,'[1]Tillförd energi'!$B$2:$AS$506,MATCH(I$3,'[1]Tillförd energi'!$B$1:$AQ$1,0),FALSE)</f>
        <v>0</v>
      </c>
      <c r="J148" s="30">
        <f>VLOOKUP($B148,'[1]Tillförd energi'!$B$2:$AS$506,MATCH(J$3,'[1]Tillförd energi'!$B$1:$AQ$1,0),FALSE)</f>
        <v>0</v>
      </c>
      <c r="K148" s="30">
        <f>VLOOKUP($B148,'[1]Tillförd energi'!$B$2:$AS$506,MATCH(K$3,'[1]Tillförd energi'!$B$1:$AQ$1,0),FALSE)</f>
        <v>0</v>
      </c>
      <c r="L148" s="30">
        <f>VLOOKUP($B148,'[1]Tillförd energi'!$B$2:$AS$506,MATCH(L$3,'[1]Tillförd energi'!$B$1:$AQ$1,0),FALSE)</f>
        <v>0</v>
      </c>
      <c r="M148" s="30">
        <f>VLOOKUP($B148,'[1]Tillförd energi'!$B$2:$AS$506,MATCH(M$3,'[1]Tillförd energi'!$B$1:$AQ$1,0),FALSE)</f>
        <v>0</v>
      </c>
      <c r="N148" s="30">
        <f>VLOOKUP($B148,'[1]Tillförd energi'!$B$2:$AS$506,MATCH(N$3,'[1]Tillförd energi'!$B$1:$AQ$1,0),FALSE)</f>
        <v>0</v>
      </c>
      <c r="O148" s="30">
        <f>VLOOKUP($B148,'[1]Tillförd energi'!$B$2:$AS$506,MATCH(O$3,'[1]Tillförd energi'!$B$1:$AQ$1,0),FALSE)</f>
        <v>0</v>
      </c>
      <c r="P148" s="30">
        <f>VLOOKUP($B148,'[1]Tillförd energi'!$B$2:$AS$506,MATCH(P$3,'[1]Tillförd energi'!$B$1:$AQ$1,0),FALSE)</f>
        <v>0</v>
      </c>
      <c r="Q148" s="30">
        <f>VLOOKUP($B148,'[1]Tillförd energi'!$B$2:$AS$506,MATCH(Q$3,'[1]Tillförd energi'!$B$1:$AQ$1,0),FALSE)</f>
        <v>11.5</v>
      </c>
      <c r="R148" s="30">
        <f>VLOOKUP($B148,'[1]Tillförd energi'!$B$2:$AS$506,MATCH(R$3,'[1]Tillförd energi'!$B$1:$AQ$1,0),FALSE)</f>
        <v>0</v>
      </c>
      <c r="S148" s="30">
        <f>VLOOKUP($B148,'[1]Tillförd energi'!$B$2:$AS$506,MATCH(S$3,'[1]Tillförd energi'!$B$1:$AQ$1,0),FALSE)</f>
        <v>0</v>
      </c>
      <c r="T148" s="30">
        <f>VLOOKUP($B148,'[1]Tillförd energi'!$B$2:$AS$506,MATCH(T$3,'[1]Tillförd energi'!$B$1:$AQ$1,0),FALSE)</f>
        <v>0</v>
      </c>
      <c r="U148" s="30">
        <f>VLOOKUP($B148,'[1]Tillförd energi'!$B$2:$AS$506,MATCH(U$3,'[1]Tillförd energi'!$B$1:$AQ$1,0),FALSE)</f>
        <v>0</v>
      </c>
      <c r="V148" s="30">
        <f>VLOOKUP($B148,'[1]Tillförd energi'!$B$2:$AS$506,MATCH(V$3,'[1]Tillförd energi'!$B$1:$AQ$1,0),FALSE)</f>
        <v>0</v>
      </c>
      <c r="W148" s="30">
        <f>VLOOKUP($B148,'[1]Tillförd energi'!$B$2:$AS$506,MATCH(W$3,'[1]Tillförd energi'!$B$1:$AQ$1,0),FALSE)</f>
        <v>0</v>
      </c>
      <c r="X148" s="30">
        <f>VLOOKUP($B148,'[1]Tillförd energi'!$B$2:$AS$506,MATCH(X$3,'[1]Tillförd energi'!$B$1:$AQ$1,0),FALSE)</f>
        <v>0</v>
      </c>
      <c r="Y148" s="30">
        <f>VLOOKUP($B148,'[1]Tillförd energi'!$B$2:$AS$506,MATCH(Y$3,'[1]Tillförd energi'!$B$1:$AQ$1,0),FALSE)</f>
        <v>0</v>
      </c>
      <c r="Z148" s="30">
        <f>VLOOKUP($B148,'[1]Tillförd energi'!$B$2:$AS$506,MATCH(Z$3,'[1]Tillförd energi'!$B$1:$AQ$1,0),FALSE)</f>
        <v>0</v>
      </c>
      <c r="AA148" s="30">
        <f>VLOOKUP($B148,'[1]Tillförd energi'!$B$2:$AS$506,MATCH(AA$3,'[1]Tillförd energi'!$B$1:$AQ$1,0),FALSE)</f>
        <v>0</v>
      </c>
      <c r="AB148" s="30">
        <f>VLOOKUP($B148,'[1]Tillförd energi'!$B$2:$AS$506,MATCH(AB$3,'[1]Tillförd energi'!$B$1:$AQ$1,0),FALSE)</f>
        <v>0</v>
      </c>
      <c r="AC148" s="30">
        <f>VLOOKUP($B148,'[1]Tillförd energi'!$B$2:$AS$506,MATCH(AC$3,'[1]Tillförd energi'!$B$1:$AQ$1,0),FALSE)</f>
        <v>0</v>
      </c>
      <c r="AD148" s="30">
        <f>VLOOKUP($B148,'[1]Tillförd energi'!$B$2:$AS$506,MATCH(AD$3,'[1]Tillförd energi'!$B$1:$AQ$1,0),FALSE)</f>
        <v>0</v>
      </c>
      <c r="AF148" s="30">
        <f>VLOOKUP($B148,'[1]Tillförd energi'!$B$2:$AS$506,MATCH(AF$3,'[1]Tillförd energi'!$B$1:$AQ$1,0),FALSE)</f>
        <v>0.20399999999999999</v>
      </c>
      <c r="AH148" s="30">
        <f>IFERROR(VLOOKUP(B148,[1]Miljö!$B$1:$S$476,9,FALSE)/1,0)</f>
        <v>0</v>
      </c>
      <c r="AJ148" s="35">
        <f>IFERROR(VLOOKUP($B148,[1]Miljö!$B$1:$S$500,MATCH("hjälpel exklusive kraftvärme (GWh)",[1]Miljö!$B$1:$V$1,0),FALSE)/1,"")</f>
        <v>0.20399999999999999</v>
      </c>
      <c r="AK148" s="35">
        <f t="shared" si="8"/>
        <v>0.20399999999999999</v>
      </c>
      <c r="AL148" s="35">
        <f>VLOOKUP($B148,'[1]Slutlig allokering'!$B$2:$AL$462,MATCH("Hjälpel kraftvärme",'[1]Slutlig allokering'!$B$2:$AL$2,0),FALSE)</f>
        <v>0</v>
      </c>
      <c r="AN148" s="30">
        <f t="shared" si="9"/>
        <v>11.894</v>
      </c>
      <c r="AO148" s="30">
        <f t="shared" si="10"/>
        <v>11.894</v>
      </c>
      <c r="AP148" s="30">
        <f>IF(ISERROR(1/VLOOKUP($B148,[1]Leveranser!$B$1:$S$500,MATCH("såld värme (gwh)",[1]Leveranser!$B$1:$S$1,0),FALSE)),"",VLOOKUP($B148,[1]Leveranser!$B$1:$S$500,MATCH("såld värme (gwh)",[1]Leveranser!$B$1:$S$1,0),FALSE))</f>
        <v>8.2850000000000001</v>
      </c>
      <c r="AQ148" s="30">
        <f>VLOOKUP($B148,[1]Leveranser!$B$1:$Y$500,MATCH("Totalt såld fjärrvärme till andra fjärrvärmeföretag",[1]Leveranser!$B$1:$AA$1,0),FALSE)</f>
        <v>0</v>
      </c>
      <c r="AR148" s="30">
        <f>IF(ISERROR(1/VLOOKUP($B148,[1]Miljö!$B$1:$S$500,MATCH("Såld mängd produktionsspecifik fjärrvärme (GWh)",[1]Miljö!$B$1:$R$1,0),FALSE)),0,VLOOKUP($B148,[1]Miljö!$B$1:$S$500,MATCH("Såld mängd produktionsspecifik fjärrvärme (GWh)",[1]Miljö!$B$1:$R$1,0),FALSE))</f>
        <v>0</v>
      </c>
      <c r="AS148" s="36">
        <f t="shared" si="11"/>
        <v>0.69656969900790311</v>
      </c>
      <c r="AU148" s="30" t="str">
        <f>VLOOKUP($B148,'[1]Miljövärden urval för publ'!$B$2:$I$486,7,FALSE)</f>
        <v>Ja</v>
      </c>
    </row>
    <row r="149" spans="1:47" ht="15">
      <c r="A149" t="s">
        <v>431</v>
      </c>
      <c r="B149" t="s">
        <v>436</v>
      </c>
      <c r="C149" s="30">
        <f>VLOOKUP($B149,'[1]Tillförd energi'!$B$2:$AS$506,MATCH(C$3,'[1]Tillförd energi'!$B$1:$AQ$1,0),FALSE)</f>
        <v>0</v>
      </c>
      <c r="D149" s="30">
        <f>VLOOKUP($B149,'[1]Tillförd energi'!$B$2:$AS$506,MATCH(D$3,'[1]Tillförd energi'!$B$1:$AQ$1,0),FALSE)</f>
        <v>0</v>
      </c>
      <c r="E149" s="30">
        <f>VLOOKUP($B149,'[1]Tillförd energi'!$B$2:$AS$506,MATCH(E$3,'[1]Tillförd energi'!$B$1:$AQ$1,0),FALSE)</f>
        <v>0</v>
      </c>
      <c r="F149" s="30">
        <f>VLOOKUP($B149,'[1]Tillförd energi'!$B$2:$AS$506,MATCH(F$3,'[1]Tillförd energi'!$B$1:$AQ$1,0),FALSE)</f>
        <v>0</v>
      </c>
      <c r="G149" s="30">
        <f>VLOOKUP($B149,'[1]Tillförd energi'!$B$2:$AS$506,MATCH(G$3,'[1]Tillförd energi'!$B$1:$AQ$1,0),FALSE)</f>
        <v>0</v>
      </c>
      <c r="H149" s="30">
        <f>VLOOKUP($B149,'[1]Tillförd energi'!$B$2:$AS$506,MATCH(H$3,'[1]Tillförd energi'!$B$1:$AQ$1,0),FALSE)</f>
        <v>0.1</v>
      </c>
      <c r="I149" s="30">
        <f>VLOOKUP($B149,'[1]Tillförd energi'!$B$2:$AS$506,MATCH(I$3,'[1]Tillförd energi'!$B$1:$AQ$1,0),FALSE)</f>
        <v>0</v>
      </c>
      <c r="J149" s="30">
        <f>VLOOKUP($B149,'[1]Tillförd energi'!$B$2:$AS$506,MATCH(J$3,'[1]Tillförd energi'!$B$1:$AQ$1,0),FALSE)</f>
        <v>0</v>
      </c>
      <c r="K149" s="30">
        <f>VLOOKUP($B149,'[1]Tillförd energi'!$B$2:$AS$506,MATCH(K$3,'[1]Tillförd energi'!$B$1:$AQ$1,0),FALSE)</f>
        <v>0</v>
      </c>
      <c r="L149" s="30">
        <f>VLOOKUP($B149,'[1]Tillförd energi'!$B$2:$AS$506,MATCH(L$3,'[1]Tillförd energi'!$B$1:$AQ$1,0),FALSE)</f>
        <v>0</v>
      </c>
      <c r="M149" s="30">
        <f>VLOOKUP($B149,'[1]Tillförd energi'!$B$2:$AS$506,MATCH(M$3,'[1]Tillförd energi'!$B$1:$AQ$1,0),FALSE)</f>
        <v>28.9</v>
      </c>
      <c r="N149" s="30">
        <f>VLOOKUP($B149,'[1]Tillförd energi'!$B$2:$AS$506,MATCH(N$3,'[1]Tillförd energi'!$B$1:$AQ$1,0),FALSE)</f>
        <v>0</v>
      </c>
      <c r="O149" s="30">
        <f>VLOOKUP($B149,'[1]Tillförd energi'!$B$2:$AS$506,MATCH(O$3,'[1]Tillförd energi'!$B$1:$AQ$1,0),FALSE)</f>
        <v>0</v>
      </c>
      <c r="P149" s="30">
        <f>VLOOKUP($B149,'[1]Tillförd energi'!$B$2:$AS$506,MATCH(P$3,'[1]Tillförd energi'!$B$1:$AQ$1,0),FALSE)</f>
        <v>0</v>
      </c>
      <c r="Q149" s="30">
        <f>VLOOKUP($B149,'[1]Tillförd energi'!$B$2:$AS$506,MATCH(Q$3,'[1]Tillförd energi'!$B$1:$AQ$1,0),FALSE)</f>
        <v>0</v>
      </c>
      <c r="R149" s="30">
        <f>VLOOKUP($B149,'[1]Tillförd energi'!$B$2:$AS$506,MATCH(R$3,'[1]Tillförd energi'!$B$1:$AQ$1,0),FALSE)</f>
        <v>0</v>
      </c>
      <c r="S149" s="30">
        <f>VLOOKUP($B149,'[1]Tillförd energi'!$B$2:$AS$506,MATCH(S$3,'[1]Tillförd energi'!$B$1:$AQ$1,0),FALSE)</f>
        <v>0</v>
      </c>
      <c r="T149" s="30">
        <f>VLOOKUP($B149,'[1]Tillförd energi'!$B$2:$AS$506,MATCH(T$3,'[1]Tillförd energi'!$B$1:$AQ$1,0),FALSE)</f>
        <v>0</v>
      </c>
      <c r="U149" s="30">
        <f>VLOOKUP($B149,'[1]Tillförd energi'!$B$2:$AS$506,MATCH(U$3,'[1]Tillförd energi'!$B$1:$AQ$1,0),FALSE)</f>
        <v>0</v>
      </c>
      <c r="V149" s="30">
        <f>VLOOKUP($B149,'[1]Tillförd energi'!$B$2:$AS$506,MATCH(V$3,'[1]Tillförd energi'!$B$1:$AQ$1,0),FALSE)</f>
        <v>0</v>
      </c>
      <c r="W149" s="30">
        <f>VLOOKUP($B149,'[1]Tillförd energi'!$B$2:$AS$506,MATCH(W$3,'[1]Tillförd energi'!$B$1:$AQ$1,0),FALSE)</f>
        <v>0</v>
      </c>
      <c r="X149" s="30">
        <f>VLOOKUP($B149,'[1]Tillförd energi'!$B$2:$AS$506,MATCH(X$3,'[1]Tillförd energi'!$B$1:$AQ$1,0),FALSE)</f>
        <v>0</v>
      </c>
      <c r="Y149" s="30">
        <f>VLOOKUP($B149,'[1]Tillförd energi'!$B$2:$AS$506,MATCH(Y$3,'[1]Tillförd energi'!$B$1:$AQ$1,0),FALSE)</f>
        <v>0</v>
      </c>
      <c r="Z149" s="30">
        <f>VLOOKUP($B149,'[1]Tillförd energi'!$B$2:$AS$506,MATCH(Z$3,'[1]Tillförd energi'!$B$1:$AQ$1,0),FALSE)</f>
        <v>0</v>
      </c>
      <c r="AA149" s="30">
        <f>VLOOKUP($B149,'[1]Tillförd energi'!$B$2:$AS$506,MATCH(AA$3,'[1]Tillförd energi'!$B$1:$AQ$1,0),FALSE)</f>
        <v>0</v>
      </c>
      <c r="AB149" s="30">
        <f>VLOOKUP($B149,'[1]Tillförd energi'!$B$2:$AS$506,MATCH(AB$3,'[1]Tillförd energi'!$B$1:$AQ$1,0),FALSE)</f>
        <v>4.5</v>
      </c>
      <c r="AC149" s="30">
        <f>VLOOKUP($B149,'[1]Tillförd energi'!$B$2:$AS$506,MATCH(AC$3,'[1]Tillförd energi'!$B$1:$AQ$1,0),FALSE)</f>
        <v>0</v>
      </c>
      <c r="AD149" s="30">
        <f>VLOOKUP($B149,'[1]Tillförd energi'!$B$2:$AS$506,MATCH(AD$3,'[1]Tillförd energi'!$B$1:$AQ$1,0),FALSE)</f>
        <v>0</v>
      </c>
      <c r="AF149" s="30">
        <f>VLOOKUP($B149,'[1]Tillförd energi'!$B$2:$AS$506,MATCH(AF$3,'[1]Tillförd energi'!$B$1:$AQ$1,0),FALSE)</f>
        <v>0.8</v>
      </c>
      <c r="AH149" s="30">
        <f>IFERROR(VLOOKUP(B149,[1]Miljö!$B$1:$S$476,9,FALSE)/1,0)</f>
        <v>0</v>
      </c>
      <c r="AJ149" s="35">
        <f>IFERROR(VLOOKUP($B149,[1]Miljö!$B$1:$S$500,MATCH("hjälpel exklusive kraftvärme (GWh)",[1]Miljö!$B$1:$V$1,0),FALSE)/1,"")</f>
        <v>0.8</v>
      </c>
      <c r="AK149" s="35">
        <f t="shared" si="8"/>
        <v>0.8</v>
      </c>
      <c r="AL149" s="35">
        <f>VLOOKUP($B149,'[1]Slutlig allokering'!$B$2:$AL$462,MATCH("Hjälpel kraftvärme",'[1]Slutlig allokering'!$B$2:$AL$2,0),FALSE)</f>
        <v>0</v>
      </c>
      <c r="AN149" s="30">
        <f t="shared" si="9"/>
        <v>34.299999999999997</v>
      </c>
      <c r="AO149" s="30">
        <f t="shared" si="10"/>
        <v>34.299999999999997</v>
      </c>
      <c r="AP149" s="30">
        <f>IF(ISERROR(1/VLOOKUP($B149,[1]Leveranser!$B$1:$S$500,MATCH("såld värme (gwh)",[1]Leveranser!$B$1:$S$1,0),FALSE)),"",VLOOKUP($B149,[1]Leveranser!$B$1:$S$500,MATCH("såld värme (gwh)",[1]Leveranser!$B$1:$S$1,0),FALSE))</f>
        <v>24.8</v>
      </c>
      <c r="AQ149" s="30">
        <f>VLOOKUP($B149,[1]Leveranser!$B$1:$Y$500,MATCH("Totalt såld fjärrvärme till andra fjärrvärmeföretag",[1]Leveranser!$B$1:$AA$1,0),FALSE)</f>
        <v>0</v>
      </c>
      <c r="AR149" s="30">
        <f>IF(ISERROR(1/VLOOKUP($B149,[1]Miljö!$B$1:$S$500,MATCH("Såld mängd produktionsspecifik fjärrvärme (GWh)",[1]Miljö!$B$1:$R$1,0),FALSE)),0,VLOOKUP($B149,[1]Miljö!$B$1:$S$500,MATCH("Såld mängd produktionsspecifik fjärrvärme (GWh)",[1]Miljö!$B$1:$R$1,0),FALSE))</f>
        <v>0</v>
      </c>
      <c r="AS149" s="36">
        <f t="shared" si="11"/>
        <v>0.72303206997084557</v>
      </c>
      <c r="AU149" s="30" t="str">
        <f>VLOOKUP($B149,'[1]Miljövärden urval för publ'!$B$2:$I$486,7,FALSE)</f>
        <v>Ja</v>
      </c>
    </row>
    <row r="150" spans="1:47" ht="15">
      <c r="A150" t="s">
        <v>610</v>
      </c>
      <c r="B150" t="s">
        <v>620</v>
      </c>
      <c r="C150" s="30">
        <f>VLOOKUP($B150,'[1]Tillförd energi'!$B$2:$AS$506,MATCH(C$3,'[1]Tillförd energi'!$B$1:$AQ$1,0),FALSE)</f>
        <v>0</v>
      </c>
      <c r="D150" s="30">
        <f>VLOOKUP($B150,'[1]Tillförd energi'!$B$2:$AS$506,MATCH(D$3,'[1]Tillförd energi'!$B$1:$AQ$1,0),FALSE)</f>
        <v>1.526</v>
      </c>
      <c r="E150" s="30">
        <f>VLOOKUP($B150,'[1]Tillförd energi'!$B$2:$AS$506,MATCH(E$3,'[1]Tillförd energi'!$B$1:$AQ$1,0),FALSE)</f>
        <v>0</v>
      </c>
      <c r="F150" s="30">
        <f>VLOOKUP($B150,'[1]Tillförd energi'!$B$2:$AS$506,MATCH(F$3,'[1]Tillförd energi'!$B$1:$AQ$1,0),FALSE)</f>
        <v>4.1176500000000003</v>
      </c>
      <c r="G150" s="30">
        <f>VLOOKUP($B150,'[1]Tillförd energi'!$B$2:$AS$506,MATCH(G$3,'[1]Tillförd energi'!$B$1:$AQ$1,0),FALSE)</f>
        <v>0</v>
      </c>
      <c r="H150" s="30">
        <f>VLOOKUP($B150,'[1]Tillförd energi'!$B$2:$AS$506,MATCH(H$3,'[1]Tillförd energi'!$B$1:$AQ$1,0),FALSE)</f>
        <v>0</v>
      </c>
      <c r="I150" s="30">
        <f>VLOOKUP($B150,'[1]Tillförd energi'!$B$2:$AS$506,MATCH(I$3,'[1]Tillförd energi'!$B$1:$AQ$1,0),FALSE)</f>
        <v>0</v>
      </c>
      <c r="J150" s="30">
        <f>VLOOKUP($B150,'[1]Tillförd energi'!$B$2:$AS$506,MATCH(J$3,'[1]Tillförd energi'!$B$1:$AQ$1,0),FALSE)</f>
        <v>0</v>
      </c>
      <c r="K150" s="30">
        <f>VLOOKUP($B150,'[1]Tillförd energi'!$B$2:$AS$506,MATCH(K$3,'[1]Tillförd energi'!$B$1:$AQ$1,0),FALSE)</f>
        <v>0</v>
      </c>
      <c r="L150" s="30">
        <f>VLOOKUP($B150,'[1]Tillförd energi'!$B$2:$AS$506,MATCH(L$3,'[1]Tillförd energi'!$B$1:$AQ$1,0),FALSE)</f>
        <v>0</v>
      </c>
      <c r="M150" s="30">
        <f>VLOOKUP($B150,'[1]Tillförd energi'!$B$2:$AS$506,MATCH(M$3,'[1]Tillförd energi'!$B$1:$AQ$1,0),FALSE)</f>
        <v>0</v>
      </c>
      <c r="N150" s="30">
        <f>VLOOKUP($B150,'[1]Tillförd energi'!$B$2:$AS$506,MATCH(N$3,'[1]Tillförd energi'!$B$1:$AQ$1,0),FALSE)</f>
        <v>0</v>
      </c>
      <c r="O150" s="30">
        <f>VLOOKUP($B150,'[1]Tillförd energi'!$B$2:$AS$506,MATCH(O$3,'[1]Tillförd energi'!$B$1:$AQ$1,0),FALSE)</f>
        <v>0</v>
      </c>
      <c r="P150" s="30">
        <f>VLOOKUP($B150,'[1]Tillförd energi'!$B$2:$AS$506,MATCH(P$3,'[1]Tillförd energi'!$B$1:$AQ$1,0),FALSE)</f>
        <v>0</v>
      </c>
      <c r="Q150" s="30">
        <f>VLOOKUP($B150,'[1]Tillförd energi'!$B$2:$AS$506,MATCH(Q$3,'[1]Tillförd energi'!$B$1:$AQ$1,0),FALSE)</f>
        <v>0</v>
      </c>
      <c r="R150" s="30">
        <f>VLOOKUP($B150,'[1]Tillförd energi'!$B$2:$AS$506,MATCH(R$3,'[1]Tillförd energi'!$B$1:$AQ$1,0),FALSE)</f>
        <v>0</v>
      </c>
      <c r="S150" s="30">
        <f>VLOOKUP($B150,'[1]Tillförd energi'!$B$2:$AS$506,MATCH(S$3,'[1]Tillförd energi'!$B$1:$AQ$1,0),FALSE)</f>
        <v>0</v>
      </c>
      <c r="T150" s="30">
        <f>VLOOKUP($B150,'[1]Tillförd energi'!$B$2:$AS$506,MATCH(T$3,'[1]Tillförd energi'!$B$1:$AQ$1,0),FALSE)</f>
        <v>0</v>
      </c>
      <c r="U150" s="30">
        <f>VLOOKUP($B150,'[1]Tillförd energi'!$B$2:$AS$506,MATCH(U$3,'[1]Tillförd energi'!$B$1:$AQ$1,0),FALSE)</f>
        <v>0</v>
      </c>
      <c r="V150" s="30">
        <f>VLOOKUP($B150,'[1]Tillförd energi'!$B$2:$AS$506,MATCH(V$3,'[1]Tillförd energi'!$B$1:$AQ$1,0),FALSE)</f>
        <v>0</v>
      </c>
      <c r="W150" s="30">
        <f>VLOOKUP($B150,'[1]Tillförd energi'!$B$2:$AS$506,MATCH(W$3,'[1]Tillförd energi'!$B$1:$AQ$1,0),FALSE)</f>
        <v>0</v>
      </c>
      <c r="X150" s="30">
        <f>VLOOKUP($B150,'[1]Tillförd energi'!$B$2:$AS$506,MATCH(X$3,'[1]Tillförd energi'!$B$1:$AQ$1,0),FALSE)</f>
        <v>0</v>
      </c>
      <c r="Y150" s="30">
        <f>VLOOKUP($B150,'[1]Tillförd energi'!$B$2:$AS$506,MATCH(Y$3,'[1]Tillförd energi'!$B$1:$AQ$1,0),FALSE)</f>
        <v>0</v>
      </c>
      <c r="Z150" s="30">
        <f>VLOOKUP($B150,'[1]Tillförd energi'!$B$2:$AS$506,MATCH(Z$3,'[1]Tillförd energi'!$B$1:$AQ$1,0),FALSE)</f>
        <v>0</v>
      </c>
      <c r="AA150" s="30">
        <f>VLOOKUP($B150,'[1]Tillförd energi'!$B$2:$AS$506,MATCH(AA$3,'[1]Tillförd energi'!$B$1:$AQ$1,0),FALSE)</f>
        <v>0</v>
      </c>
      <c r="AB150" s="30">
        <f>VLOOKUP($B150,'[1]Tillförd energi'!$B$2:$AS$506,MATCH(AB$3,'[1]Tillförd energi'!$B$1:$AQ$1,0),FALSE)</f>
        <v>0</v>
      </c>
      <c r="AC150" s="30">
        <f>VLOOKUP($B150,'[1]Tillförd energi'!$B$2:$AS$506,MATCH(AC$3,'[1]Tillförd energi'!$B$1:$AQ$1,0),FALSE)</f>
        <v>14.992000000000001</v>
      </c>
      <c r="AD150" s="30">
        <f>VLOOKUP($B150,'[1]Tillförd energi'!$B$2:$AS$506,MATCH(AD$3,'[1]Tillförd energi'!$B$1:$AQ$1,0),FALSE)</f>
        <v>0</v>
      </c>
      <c r="AF150" s="30">
        <f>VLOOKUP($B150,'[1]Tillförd energi'!$B$2:$AS$506,MATCH(AF$3,'[1]Tillförd energi'!$B$1:$AQ$1,0),FALSE)</f>
        <v>0.06</v>
      </c>
      <c r="AH150" s="30">
        <f>IFERROR(VLOOKUP(B150,[1]Miljö!$B$1:$S$476,9,FALSE)/1,0)</f>
        <v>0</v>
      </c>
      <c r="AJ150" s="35">
        <f>IFERROR(VLOOKUP($B150,[1]Miljö!$B$1:$S$500,MATCH("hjälpel exklusive kraftvärme (GWh)",[1]Miljö!$B$1:$V$1,0),FALSE)/1,"")</f>
        <v>0.06</v>
      </c>
      <c r="AK150" s="35">
        <f t="shared" si="8"/>
        <v>0.06</v>
      </c>
      <c r="AL150" s="35">
        <f>VLOOKUP($B150,'[1]Slutlig allokering'!$B$2:$AL$462,MATCH("Hjälpel kraftvärme",'[1]Slutlig allokering'!$B$2:$AL$2,0),FALSE)</f>
        <v>0</v>
      </c>
      <c r="AN150" s="30">
        <f t="shared" si="9"/>
        <v>20.695650000000001</v>
      </c>
      <c r="AO150" s="30">
        <f t="shared" si="10"/>
        <v>20.695650000000001</v>
      </c>
      <c r="AP150" s="30">
        <f>IF(ISERROR(1/VLOOKUP($B150,[1]Leveranser!$B$1:$S$500,MATCH("såld värme (gwh)",[1]Leveranser!$B$1:$S$1,0),FALSE)),"",VLOOKUP($B150,[1]Leveranser!$B$1:$S$500,MATCH("såld värme (gwh)",[1]Leveranser!$B$1:$S$1,0),FALSE))</f>
        <v>17.093</v>
      </c>
      <c r="AQ150" s="30">
        <f>VLOOKUP($B150,[1]Leveranser!$B$1:$Y$500,MATCH("Totalt såld fjärrvärme till andra fjärrvärmeföretag",[1]Leveranser!$B$1:$AA$1,0),FALSE)</f>
        <v>0</v>
      </c>
      <c r="AR150" s="30">
        <f>IF(ISERROR(1/VLOOKUP($B150,[1]Miljö!$B$1:$S$500,MATCH("Såld mängd produktionsspecifik fjärrvärme (GWh)",[1]Miljö!$B$1:$R$1,0),FALSE)),0,VLOOKUP($B150,[1]Miljö!$B$1:$S$500,MATCH("Såld mängd produktionsspecifik fjärrvärme (GWh)",[1]Miljö!$B$1:$R$1,0),FALSE))</f>
        <v>0</v>
      </c>
      <c r="AS150" s="36">
        <f t="shared" si="11"/>
        <v>0.82592235566411298</v>
      </c>
      <c r="AU150" s="30" t="str">
        <f>VLOOKUP($B150,'[1]Miljövärden urval för publ'!$B$2:$I$486,7,FALSE)</f>
        <v>Ja</v>
      </c>
    </row>
    <row r="151" spans="1:47" ht="15">
      <c r="A151" t="s">
        <v>194</v>
      </c>
      <c r="B151" t="s">
        <v>196</v>
      </c>
      <c r="C151" s="30">
        <f>VLOOKUP($B151,'[1]Tillförd energi'!$B$2:$AS$506,MATCH(C$3,'[1]Tillförd energi'!$B$1:$AQ$1,0),FALSE)</f>
        <v>0</v>
      </c>
      <c r="D151" s="30">
        <f>VLOOKUP($B151,'[1]Tillförd energi'!$B$2:$AS$506,MATCH(D$3,'[1]Tillförd energi'!$B$1:$AQ$1,0),FALSE)</f>
        <v>7.9000000000000001E-2</v>
      </c>
      <c r="E151" s="30">
        <f>VLOOKUP($B151,'[1]Tillförd energi'!$B$2:$AS$506,MATCH(E$3,'[1]Tillförd energi'!$B$1:$AQ$1,0),FALSE)</f>
        <v>0</v>
      </c>
      <c r="F151" s="30">
        <f>VLOOKUP($B151,'[1]Tillförd energi'!$B$2:$AS$506,MATCH(F$3,'[1]Tillförd energi'!$B$1:$AQ$1,0),FALSE)</f>
        <v>0</v>
      </c>
      <c r="G151" s="30">
        <f>VLOOKUP($B151,'[1]Tillförd energi'!$B$2:$AS$506,MATCH(G$3,'[1]Tillförd energi'!$B$1:$AQ$1,0),FALSE)</f>
        <v>0</v>
      </c>
      <c r="H151" s="30">
        <f>VLOOKUP($B151,'[1]Tillförd energi'!$B$2:$AS$506,MATCH(H$3,'[1]Tillförd energi'!$B$1:$AQ$1,0),FALSE)</f>
        <v>0</v>
      </c>
      <c r="I151" s="30">
        <f>VLOOKUP($B151,'[1]Tillförd energi'!$B$2:$AS$506,MATCH(I$3,'[1]Tillförd energi'!$B$1:$AQ$1,0),FALSE)</f>
        <v>0</v>
      </c>
      <c r="J151" s="30">
        <f>VLOOKUP($B151,'[1]Tillförd energi'!$B$2:$AS$506,MATCH(J$3,'[1]Tillförd energi'!$B$1:$AQ$1,0),FALSE)</f>
        <v>0</v>
      </c>
      <c r="K151" s="30">
        <f>VLOOKUP($B151,'[1]Tillförd energi'!$B$2:$AS$506,MATCH(K$3,'[1]Tillförd energi'!$B$1:$AQ$1,0),FALSE)</f>
        <v>0</v>
      </c>
      <c r="L151" s="30">
        <f>VLOOKUP($B151,'[1]Tillförd energi'!$B$2:$AS$506,MATCH(L$3,'[1]Tillförd energi'!$B$1:$AQ$1,0),FALSE)</f>
        <v>1.59</v>
      </c>
      <c r="M151" s="30">
        <f>VLOOKUP($B151,'[1]Tillförd energi'!$B$2:$AS$506,MATCH(M$3,'[1]Tillförd energi'!$B$1:$AQ$1,0),FALSE)</f>
        <v>0</v>
      </c>
      <c r="N151" s="30">
        <f>VLOOKUP($B151,'[1]Tillförd energi'!$B$2:$AS$506,MATCH(N$3,'[1]Tillförd energi'!$B$1:$AQ$1,0),FALSE)</f>
        <v>1.59</v>
      </c>
      <c r="O151" s="30">
        <f>VLOOKUP($B151,'[1]Tillförd energi'!$B$2:$AS$506,MATCH(O$3,'[1]Tillförd energi'!$B$1:$AQ$1,0),FALSE)</f>
        <v>1.59</v>
      </c>
      <c r="P151" s="30">
        <f>VLOOKUP($B151,'[1]Tillförd energi'!$B$2:$AS$506,MATCH(P$3,'[1]Tillförd energi'!$B$1:$AQ$1,0),FALSE)</f>
        <v>0</v>
      </c>
      <c r="Q151" s="30">
        <f>VLOOKUP($B151,'[1]Tillförd energi'!$B$2:$AS$506,MATCH(Q$3,'[1]Tillförd energi'!$B$1:$AQ$1,0),FALSE)</f>
        <v>0</v>
      </c>
      <c r="R151" s="30">
        <f>VLOOKUP($B151,'[1]Tillförd energi'!$B$2:$AS$506,MATCH(R$3,'[1]Tillförd energi'!$B$1:$AQ$1,0),FALSE)</f>
        <v>0</v>
      </c>
      <c r="S151" s="30">
        <f>VLOOKUP($B151,'[1]Tillförd energi'!$B$2:$AS$506,MATCH(S$3,'[1]Tillförd energi'!$B$1:$AQ$1,0),FALSE)</f>
        <v>0</v>
      </c>
      <c r="T151" s="30">
        <f>VLOOKUP($B151,'[1]Tillförd energi'!$B$2:$AS$506,MATCH(T$3,'[1]Tillförd energi'!$B$1:$AQ$1,0),FALSE)</f>
        <v>0</v>
      </c>
      <c r="U151" s="30">
        <f>VLOOKUP($B151,'[1]Tillförd energi'!$B$2:$AS$506,MATCH(U$3,'[1]Tillförd energi'!$B$1:$AQ$1,0),FALSE)</f>
        <v>0</v>
      </c>
      <c r="V151" s="30">
        <f>VLOOKUP($B151,'[1]Tillförd energi'!$B$2:$AS$506,MATCH(V$3,'[1]Tillförd energi'!$B$1:$AQ$1,0),FALSE)</f>
        <v>0</v>
      </c>
      <c r="W151" s="30">
        <f>VLOOKUP($B151,'[1]Tillförd energi'!$B$2:$AS$506,MATCH(W$3,'[1]Tillförd energi'!$B$1:$AQ$1,0),FALSE)</f>
        <v>0</v>
      </c>
      <c r="X151" s="30">
        <f>VLOOKUP($B151,'[1]Tillförd energi'!$B$2:$AS$506,MATCH(X$3,'[1]Tillförd energi'!$B$1:$AQ$1,0),FALSE)</f>
        <v>0</v>
      </c>
      <c r="Y151" s="30">
        <f>VLOOKUP($B151,'[1]Tillförd energi'!$B$2:$AS$506,MATCH(Y$3,'[1]Tillförd energi'!$B$1:$AQ$1,0),FALSE)</f>
        <v>0</v>
      </c>
      <c r="Z151" s="30">
        <f>VLOOKUP($B151,'[1]Tillförd energi'!$B$2:$AS$506,MATCH(Z$3,'[1]Tillförd energi'!$B$1:$AQ$1,0),FALSE)</f>
        <v>0</v>
      </c>
      <c r="AA151" s="30">
        <f>VLOOKUP($B151,'[1]Tillförd energi'!$B$2:$AS$506,MATCH(AA$3,'[1]Tillförd energi'!$B$1:$AQ$1,0),FALSE)</f>
        <v>0</v>
      </c>
      <c r="AB151" s="30">
        <f>VLOOKUP($B151,'[1]Tillförd energi'!$B$2:$AS$506,MATCH(AB$3,'[1]Tillförd energi'!$B$1:$AQ$1,0),FALSE)</f>
        <v>0</v>
      </c>
      <c r="AC151" s="30">
        <f>VLOOKUP($B151,'[1]Tillförd energi'!$B$2:$AS$506,MATCH(AC$3,'[1]Tillförd energi'!$B$1:$AQ$1,0),FALSE)</f>
        <v>0</v>
      </c>
      <c r="AD151" s="30">
        <f>VLOOKUP($B151,'[1]Tillförd energi'!$B$2:$AS$506,MATCH(AD$3,'[1]Tillförd energi'!$B$1:$AQ$1,0),FALSE)</f>
        <v>0</v>
      </c>
      <c r="AF151" s="30">
        <f>VLOOKUP($B151,'[1]Tillförd energi'!$B$2:$AS$506,MATCH(AF$3,'[1]Tillförd energi'!$B$1:$AQ$1,0),FALSE)</f>
        <v>8.8800000000000004E-2</v>
      </c>
      <c r="AH151" s="30">
        <f>IFERROR(VLOOKUP(B151,[1]Miljö!$B$1:$S$476,9,FALSE)/1,0)</f>
        <v>0</v>
      </c>
      <c r="AJ151" s="35" t="str">
        <f>IFERROR(VLOOKUP($B151,[1]Miljö!$B$1:$S$500,MATCH("hjälpel exklusive kraftvärme (GWh)",[1]Miljö!$B$1:$V$1,0),FALSE)/1,"")</f>
        <v/>
      </c>
      <c r="AK151" s="35">
        <f t="shared" si="8"/>
        <v>8.879999999999999E-2</v>
      </c>
      <c r="AL151" s="35">
        <f>VLOOKUP($B151,'[1]Slutlig allokering'!$B$2:$AL$462,MATCH("Hjälpel kraftvärme",'[1]Slutlig allokering'!$B$2:$AL$2,0),FALSE)</f>
        <v>0</v>
      </c>
      <c r="AN151" s="30">
        <f t="shared" si="9"/>
        <v>4.9378000000000002</v>
      </c>
      <c r="AO151" s="30">
        <f t="shared" si="10"/>
        <v>4.9378000000000002</v>
      </c>
      <c r="AP151" s="30">
        <f>IF(ISERROR(1/VLOOKUP($B151,[1]Leveranser!$B$1:$S$500,MATCH("såld värme (gwh)",[1]Leveranser!$B$1:$S$1,0),FALSE)),"",VLOOKUP($B151,[1]Leveranser!$B$1:$S$500,MATCH("såld värme (gwh)",[1]Leveranser!$B$1:$S$1,0),FALSE))</f>
        <v>2.96</v>
      </c>
      <c r="AQ151" s="30">
        <f>VLOOKUP($B151,[1]Leveranser!$B$1:$Y$500,MATCH("Totalt såld fjärrvärme till andra fjärrvärmeföretag",[1]Leveranser!$B$1:$AA$1,0),FALSE)</f>
        <v>0</v>
      </c>
      <c r="AR151" s="30">
        <f>IF(ISERROR(1/VLOOKUP($B151,[1]Miljö!$B$1:$S$500,MATCH("Såld mängd produktionsspecifik fjärrvärme (GWh)",[1]Miljö!$B$1:$R$1,0),FALSE)),0,VLOOKUP($B151,[1]Miljö!$B$1:$S$500,MATCH("Såld mängd produktionsspecifik fjärrvärme (GWh)",[1]Miljö!$B$1:$R$1,0),FALSE))</f>
        <v>0</v>
      </c>
      <c r="AS151" s="36">
        <f t="shared" si="11"/>
        <v>0.59945724816719992</v>
      </c>
      <c r="AU151" s="30" t="str">
        <f>VLOOKUP($B151,'[1]Miljövärden urval för publ'!$B$2:$I$486,7,FALSE)</f>
        <v>Ja</v>
      </c>
    </row>
    <row r="152" spans="1:47" ht="15">
      <c r="A152" t="s">
        <v>644</v>
      </c>
      <c r="B152" t="s">
        <v>646</v>
      </c>
      <c r="C152" s="30">
        <f>VLOOKUP($B152,'[1]Tillförd energi'!$B$2:$AS$506,MATCH(C$3,'[1]Tillförd energi'!$B$1:$AQ$1,0),FALSE)</f>
        <v>0</v>
      </c>
      <c r="D152" s="30">
        <f>VLOOKUP($B152,'[1]Tillförd energi'!$B$2:$AS$506,MATCH(D$3,'[1]Tillförd energi'!$B$1:$AQ$1,0),FALSE)</f>
        <v>1.026</v>
      </c>
      <c r="E152" s="30">
        <f>VLOOKUP($B152,'[1]Tillförd energi'!$B$2:$AS$506,MATCH(E$3,'[1]Tillförd energi'!$B$1:$AQ$1,0),FALSE)</f>
        <v>0</v>
      </c>
      <c r="F152" s="30">
        <f>VLOOKUP($B152,'[1]Tillförd energi'!$B$2:$AS$506,MATCH(F$3,'[1]Tillförd energi'!$B$1:$AQ$1,0),FALSE)</f>
        <v>0</v>
      </c>
      <c r="G152" s="30">
        <f>VLOOKUP($B152,'[1]Tillförd energi'!$B$2:$AS$506,MATCH(G$3,'[1]Tillförd energi'!$B$1:$AQ$1,0),FALSE)</f>
        <v>0</v>
      </c>
      <c r="H152" s="30">
        <f>VLOOKUP($B152,'[1]Tillförd energi'!$B$2:$AS$506,MATCH(H$3,'[1]Tillförd energi'!$B$1:$AQ$1,0),FALSE)</f>
        <v>0</v>
      </c>
      <c r="I152" s="30">
        <f>VLOOKUP($B152,'[1]Tillförd energi'!$B$2:$AS$506,MATCH(I$3,'[1]Tillförd energi'!$B$1:$AQ$1,0),FALSE)</f>
        <v>0</v>
      </c>
      <c r="J152" s="30">
        <f>VLOOKUP($B152,'[1]Tillförd energi'!$B$2:$AS$506,MATCH(J$3,'[1]Tillförd energi'!$B$1:$AQ$1,0),FALSE)</f>
        <v>0</v>
      </c>
      <c r="K152" s="30">
        <f>VLOOKUP($B152,'[1]Tillförd energi'!$B$2:$AS$506,MATCH(K$3,'[1]Tillförd energi'!$B$1:$AQ$1,0),FALSE)</f>
        <v>0</v>
      </c>
      <c r="L152" s="30">
        <f>VLOOKUP($B152,'[1]Tillförd energi'!$B$2:$AS$506,MATCH(L$3,'[1]Tillförd energi'!$B$1:$AQ$1,0),FALSE)</f>
        <v>0</v>
      </c>
      <c r="M152" s="30">
        <f>VLOOKUP($B152,'[1]Tillförd energi'!$B$2:$AS$506,MATCH(M$3,'[1]Tillförd energi'!$B$1:$AQ$1,0),FALSE)</f>
        <v>0</v>
      </c>
      <c r="N152" s="30">
        <f>VLOOKUP($B152,'[1]Tillförd energi'!$B$2:$AS$506,MATCH(N$3,'[1]Tillförd energi'!$B$1:$AQ$1,0),FALSE)</f>
        <v>0</v>
      </c>
      <c r="O152" s="30">
        <f>VLOOKUP($B152,'[1]Tillförd energi'!$B$2:$AS$506,MATCH(O$3,'[1]Tillförd energi'!$B$1:$AQ$1,0),FALSE)</f>
        <v>7.806</v>
      </c>
      <c r="P152" s="30">
        <f>VLOOKUP($B152,'[1]Tillförd energi'!$B$2:$AS$506,MATCH(P$3,'[1]Tillförd energi'!$B$1:$AQ$1,0),FALSE)</f>
        <v>0</v>
      </c>
      <c r="Q152" s="30">
        <f>VLOOKUP($B152,'[1]Tillförd energi'!$B$2:$AS$506,MATCH(Q$3,'[1]Tillförd energi'!$B$1:$AQ$1,0),FALSE)</f>
        <v>3.1840000000000002</v>
      </c>
      <c r="R152" s="30">
        <f>VLOOKUP($B152,'[1]Tillförd energi'!$B$2:$AS$506,MATCH(R$3,'[1]Tillförd energi'!$B$1:$AQ$1,0),FALSE)</f>
        <v>0</v>
      </c>
      <c r="S152" s="30">
        <f>VLOOKUP($B152,'[1]Tillförd energi'!$B$2:$AS$506,MATCH(S$3,'[1]Tillförd energi'!$B$1:$AQ$1,0),FALSE)</f>
        <v>0</v>
      </c>
      <c r="T152" s="30">
        <f>VLOOKUP($B152,'[1]Tillförd energi'!$B$2:$AS$506,MATCH(T$3,'[1]Tillförd energi'!$B$1:$AQ$1,0),FALSE)</f>
        <v>0</v>
      </c>
      <c r="U152" s="30">
        <f>VLOOKUP($B152,'[1]Tillförd energi'!$B$2:$AS$506,MATCH(U$3,'[1]Tillförd energi'!$B$1:$AQ$1,0),FALSE)</f>
        <v>0</v>
      </c>
      <c r="V152" s="30">
        <f>VLOOKUP($B152,'[1]Tillförd energi'!$B$2:$AS$506,MATCH(V$3,'[1]Tillförd energi'!$B$1:$AQ$1,0),FALSE)</f>
        <v>0</v>
      </c>
      <c r="W152" s="30">
        <f>VLOOKUP($B152,'[1]Tillförd energi'!$B$2:$AS$506,MATCH(W$3,'[1]Tillförd energi'!$B$1:$AQ$1,0),FALSE)</f>
        <v>0</v>
      </c>
      <c r="X152" s="30">
        <f>VLOOKUP($B152,'[1]Tillförd energi'!$B$2:$AS$506,MATCH(X$3,'[1]Tillförd energi'!$B$1:$AQ$1,0),FALSE)</f>
        <v>0</v>
      </c>
      <c r="Y152" s="30">
        <f>VLOOKUP($B152,'[1]Tillförd energi'!$B$2:$AS$506,MATCH(Y$3,'[1]Tillförd energi'!$B$1:$AQ$1,0),FALSE)</f>
        <v>0</v>
      </c>
      <c r="Z152" s="30">
        <f>VLOOKUP($B152,'[1]Tillförd energi'!$B$2:$AS$506,MATCH(Z$3,'[1]Tillförd energi'!$B$1:$AQ$1,0),FALSE)</f>
        <v>0</v>
      </c>
      <c r="AA152" s="30">
        <f>VLOOKUP($B152,'[1]Tillförd energi'!$B$2:$AS$506,MATCH(AA$3,'[1]Tillförd energi'!$B$1:$AQ$1,0),FALSE)</f>
        <v>0</v>
      </c>
      <c r="AB152" s="30">
        <f>VLOOKUP($B152,'[1]Tillförd energi'!$B$2:$AS$506,MATCH(AB$3,'[1]Tillförd energi'!$B$1:$AQ$1,0),FALSE)</f>
        <v>0</v>
      </c>
      <c r="AC152" s="30">
        <f>VLOOKUP($B152,'[1]Tillförd energi'!$B$2:$AS$506,MATCH(AC$3,'[1]Tillförd energi'!$B$1:$AQ$1,0),FALSE)</f>
        <v>0</v>
      </c>
      <c r="AD152" s="30">
        <f>VLOOKUP($B152,'[1]Tillförd energi'!$B$2:$AS$506,MATCH(AD$3,'[1]Tillförd energi'!$B$1:$AQ$1,0),FALSE)</f>
        <v>0</v>
      </c>
      <c r="AF152" s="30">
        <f>VLOOKUP($B152,'[1]Tillförd energi'!$B$2:$AS$506,MATCH(AF$3,'[1]Tillförd energi'!$B$1:$AQ$1,0),FALSE)</f>
        <v>0.29699999999999999</v>
      </c>
      <c r="AH152" s="30">
        <f>IFERROR(VLOOKUP(B152,[1]Miljö!$B$1:$S$476,9,FALSE)/1,0)</f>
        <v>0</v>
      </c>
      <c r="AJ152" s="35">
        <f>IFERROR(VLOOKUP($B152,[1]Miljö!$B$1:$S$500,MATCH("hjälpel exklusive kraftvärme (GWh)",[1]Miljö!$B$1:$V$1,0),FALSE)/1,"")</f>
        <v>0.29699999999999999</v>
      </c>
      <c r="AK152" s="35">
        <f t="shared" si="8"/>
        <v>0.29699999999999999</v>
      </c>
      <c r="AL152" s="35">
        <f>VLOOKUP($B152,'[1]Slutlig allokering'!$B$2:$AL$462,MATCH("Hjälpel kraftvärme",'[1]Slutlig allokering'!$B$2:$AL$2,0),FALSE)</f>
        <v>0</v>
      </c>
      <c r="AN152" s="30">
        <f t="shared" si="9"/>
        <v>12.313000000000002</v>
      </c>
      <c r="AO152" s="30">
        <f t="shared" si="10"/>
        <v>12.313000000000002</v>
      </c>
      <c r="AP152" s="30">
        <f>IF(ISERROR(1/VLOOKUP($B152,[1]Leveranser!$B$1:$S$500,MATCH("såld värme (gwh)",[1]Leveranser!$B$1:$S$1,0),FALSE)),"",VLOOKUP($B152,[1]Leveranser!$B$1:$S$500,MATCH("såld värme (gwh)",[1]Leveranser!$B$1:$S$1,0),FALSE))</f>
        <v>8.1310000000000002</v>
      </c>
      <c r="AQ152" s="30">
        <f>VLOOKUP($B152,[1]Leveranser!$B$1:$Y$500,MATCH("Totalt såld fjärrvärme till andra fjärrvärmeföretag",[1]Leveranser!$B$1:$AA$1,0),FALSE)</f>
        <v>0</v>
      </c>
      <c r="AR152" s="30">
        <f>IF(ISERROR(1/VLOOKUP($B152,[1]Miljö!$B$1:$S$500,MATCH("Såld mängd produktionsspecifik fjärrvärme (GWh)",[1]Miljö!$B$1:$R$1,0),FALSE)),0,VLOOKUP($B152,[1]Miljö!$B$1:$S$500,MATCH("Såld mängd produktionsspecifik fjärrvärme (GWh)",[1]Miljö!$B$1:$R$1,0),FALSE))</f>
        <v>0</v>
      </c>
      <c r="AS152" s="36">
        <f t="shared" si="11"/>
        <v>0.66035897019410372</v>
      </c>
      <c r="AU152" s="30" t="str">
        <f>VLOOKUP($B152,'[1]Miljövärden urval för publ'!$B$2:$I$486,7,FALSE)</f>
        <v>Ja</v>
      </c>
    </row>
    <row r="153" spans="1:47" ht="15">
      <c r="A153" t="s">
        <v>130</v>
      </c>
      <c r="B153" t="s">
        <v>131</v>
      </c>
      <c r="C153" s="30">
        <f>VLOOKUP($B153,'[1]Tillförd energi'!$B$2:$AS$506,MATCH(C$3,'[1]Tillförd energi'!$B$1:$AQ$1,0),FALSE)</f>
        <v>0</v>
      </c>
      <c r="D153" s="30">
        <f>VLOOKUP($B153,'[1]Tillförd energi'!$B$2:$AS$506,MATCH(D$3,'[1]Tillförd energi'!$B$1:$AQ$1,0),FALSE)</f>
        <v>3.9E-2</v>
      </c>
      <c r="E153" s="30">
        <f>VLOOKUP($B153,'[1]Tillförd energi'!$B$2:$AS$506,MATCH(E$3,'[1]Tillförd energi'!$B$1:$AQ$1,0),FALSE)</f>
        <v>0</v>
      </c>
      <c r="F153" s="30">
        <f>VLOOKUP($B153,'[1]Tillförd energi'!$B$2:$AS$506,MATCH(F$3,'[1]Tillförd energi'!$B$1:$AQ$1,0),FALSE)</f>
        <v>0</v>
      </c>
      <c r="G153" s="30">
        <f>VLOOKUP($B153,'[1]Tillförd energi'!$B$2:$AS$506,MATCH(G$3,'[1]Tillförd energi'!$B$1:$AQ$1,0),FALSE)</f>
        <v>0</v>
      </c>
      <c r="H153" s="30">
        <f>VLOOKUP($B153,'[1]Tillförd energi'!$B$2:$AS$506,MATCH(H$3,'[1]Tillförd energi'!$B$1:$AQ$1,0),FALSE)</f>
        <v>0</v>
      </c>
      <c r="I153" s="30">
        <f>VLOOKUP($B153,'[1]Tillförd energi'!$B$2:$AS$506,MATCH(I$3,'[1]Tillförd energi'!$B$1:$AQ$1,0),FALSE)</f>
        <v>0</v>
      </c>
      <c r="J153" s="30">
        <f>VLOOKUP($B153,'[1]Tillförd energi'!$B$2:$AS$506,MATCH(J$3,'[1]Tillförd energi'!$B$1:$AQ$1,0),FALSE)</f>
        <v>0</v>
      </c>
      <c r="K153" s="30">
        <f>VLOOKUP($B153,'[1]Tillförd energi'!$B$2:$AS$506,MATCH(K$3,'[1]Tillförd energi'!$B$1:$AQ$1,0),FALSE)</f>
        <v>0</v>
      </c>
      <c r="L153" s="30">
        <f>VLOOKUP($B153,'[1]Tillförd energi'!$B$2:$AS$506,MATCH(L$3,'[1]Tillförd energi'!$B$1:$AQ$1,0),FALSE)</f>
        <v>0</v>
      </c>
      <c r="M153" s="30">
        <f>VLOOKUP($B153,'[1]Tillförd energi'!$B$2:$AS$506,MATCH(M$3,'[1]Tillförd energi'!$B$1:$AQ$1,0),FALSE)</f>
        <v>2.1989999999999998</v>
      </c>
      <c r="N153" s="30">
        <f>VLOOKUP($B153,'[1]Tillförd energi'!$B$2:$AS$506,MATCH(N$3,'[1]Tillförd energi'!$B$1:$AQ$1,0),FALSE)</f>
        <v>0</v>
      </c>
      <c r="O153" s="30">
        <f>VLOOKUP($B153,'[1]Tillförd energi'!$B$2:$AS$506,MATCH(O$3,'[1]Tillförd energi'!$B$1:$AQ$1,0),FALSE)</f>
        <v>1.466</v>
      </c>
      <c r="P153" s="30">
        <f>VLOOKUP($B153,'[1]Tillförd energi'!$B$2:$AS$506,MATCH(P$3,'[1]Tillförd energi'!$B$1:$AQ$1,0),FALSE)</f>
        <v>2.1293299999999999</v>
      </c>
      <c r="Q153" s="30">
        <f>VLOOKUP($B153,'[1]Tillförd energi'!$B$2:$AS$506,MATCH(Q$3,'[1]Tillförd energi'!$B$1:$AQ$1,0),FALSE)</f>
        <v>7.4059999999999997</v>
      </c>
      <c r="R153" s="30">
        <f>VLOOKUP($B153,'[1]Tillförd energi'!$B$2:$AS$506,MATCH(R$3,'[1]Tillförd energi'!$B$1:$AQ$1,0),FALSE)</f>
        <v>0</v>
      </c>
      <c r="S153" s="30">
        <f>VLOOKUP($B153,'[1]Tillförd energi'!$B$2:$AS$506,MATCH(S$3,'[1]Tillförd energi'!$B$1:$AQ$1,0),FALSE)</f>
        <v>0</v>
      </c>
      <c r="T153" s="30">
        <f>VLOOKUP($B153,'[1]Tillförd energi'!$B$2:$AS$506,MATCH(T$3,'[1]Tillförd energi'!$B$1:$AQ$1,0),FALSE)</f>
        <v>0</v>
      </c>
      <c r="U153" s="30">
        <f>VLOOKUP($B153,'[1]Tillförd energi'!$B$2:$AS$506,MATCH(U$3,'[1]Tillförd energi'!$B$1:$AQ$1,0),FALSE)</f>
        <v>0</v>
      </c>
      <c r="V153" s="30">
        <f>VLOOKUP($B153,'[1]Tillförd energi'!$B$2:$AS$506,MATCH(V$3,'[1]Tillförd energi'!$B$1:$AQ$1,0),FALSE)</f>
        <v>0</v>
      </c>
      <c r="W153" s="30">
        <f>VLOOKUP($B153,'[1]Tillförd energi'!$B$2:$AS$506,MATCH(W$3,'[1]Tillförd energi'!$B$1:$AQ$1,0),FALSE)</f>
        <v>0</v>
      </c>
      <c r="X153" s="30">
        <f>VLOOKUP($B153,'[1]Tillförd energi'!$B$2:$AS$506,MATCH(X$3,'[1]Tillförd energi'!$B$1:$AQ$1,0),FALSE)</f>
        <v>0</v>
      </c>
      <c r="Y153" s="30">
        <f>VLOOKUP($B153,'[1]Tillförd energi'!$B$2:$AS$506,MATCH(Y$3,'[1]Tillförd energi'!$B$1:$AQ$1,0),FALSE)</f>
        <v>0</v>
      </c>
      <c r="Z153" s="30">
        <f>VLOOKUP($B153,'[1]Tillförd energi'!$B$2:$AS$506,MATCH(Z$3,'[1]Tillförd energi'!$B$1:$AQ$1,0),FALSE)</f>
        <v>0</v>
      </c>
      <c r="AA153" s="30">
        <f>VLOOKUP($B153,'[1]Tillförd energi'!$B$2:$AS$506,MATCH(AA$3,'[1]Tillförd energi'!$B$1:$AQ$1,0),FALSE)</f>
        <v>0</v>
      </c>
      <c r="AB153" s="30">
        <f>VLOOKUP($B153,'[1]Tillförd energi'!$B$2:$AS$506,MATCH(AB$3,'[1]Tillförd energi'!$B$1:$AQ$1,0),FALSE)</f>
        <v>0</v>
      </c>
      <c r="AC153" s="30">
        <f>VLOOKUP($B153,'[1]Tillförd energi'!$B$2:$AS$506,MATCH(AC$3,'[1]Tillförd energi'!$B$1:$AQ$1,0),FALSE)</f>
        <v>0</v>
      </c>
      <c r="AD153" s="30">
        <f>VLOOKUP($B153,'[1]Tillförd energi'!$B$2:$AS$506,MATCH(AD$3,'[1]Tillförd energi'!$B$1:$AQ$1,0),FALSE)</f>
        <v>0</v>
      </c>
      <c r="AF153" s="30">
        <f>VLOOKUP($B153,'[1]Tillförd energi'!$B$2:$AS$506,MATCH(AF$3,'[1]Tillförd energi'!$B$1:$AQ$1,0),FALSE)</f>
        <v>0.21</v>
      </c>
      <c r="AH153" s="30">
        <f>IFERROR(VLOOKUP(B153,[1]Miljö!$B$1:$S$476,9,FALSE)/1,0)</f>
        <v>0</v>
      </c>
      <c r="AJ153" s="35">
        <f>IFERROR(VLOOKUP($B153,[1]Miljö!$B$1:$S$500,MATCH("hjälpel exklusive kraftvärme (GWh)",[1]Miljö!$B$1:$V$1,0),FALSE)/1,"")</f>
        <v>0.21</v>
      </c>
      <c r="AK153" s="35">
        <f t="shared" si="8"/>
        <v>0.21</v>
      </c>
      <c r="AL153" s="35">
        <f>VLOOKUP($B153,'[1]Slutlig allokering'!$B$2:$AL$462,MATCH("Hjälpel kraftvärme",'[1]Slutlig allokering'!$B$2:$AL$2,0),FALSE)</f>
        <v>0</v>
      </c>
      <c r="AN153" s="30">
        <f t="shared" si="9"/>
        <v>13.44933</v>
      </c>
      <c r="AO153" s="30">
        <f t="shared" si="10"/>
        <v>13.44933</v>
      </c>
      <c r="AP153" s="30">
        <f>IF(ISERROR(1/VLOOKUP($B153,[1]Leveranser!$B$1:$S$500,MATCH("såld värme (gwh)",[1]Leveranser!$B$1:$S$1,0),FALSE)),"",VLOOKUP($B153,[1]Leveranser!$B$1:$S$500,MATCH("såld värme (gwh)",[1]Leveranser!$B$1:$S$1,0),FALSE))</f>
        <v>9.0350000000000001</v>
      </c>
      <c r="AQ153" s="30">
        <f>VLOOKUP($B153,[1]Leveranser!$B$1:$Y$500,MATCH("Totalt såld fjärrvärme till andra fjärrvärmeföretag",[1]Leveranser!$B$1:$AA$1,0),FALSE)</f>
        <v>0</v>
      </c>
      <c r="AR153" s="30">
        <f>IF(ISERROR(1/VLOOKUP($B153,[1]Miljö!$B$1:$S$500,MATCH("Såld mängd produktionsspecifik fjärrvärme (GWh)",[1]Miljö!$B$1:$R$1,0),FALSE)),0,VLOOKUP($B153,[1]Miljö!$B$1:$S$500,MATCH("Såld mängd produktionsspecifik fjärrvärme (GWh)",[1]Miljö!$B$1:$R$1,0),FALSE))</f>
        <v>0</v>
      </c>
      <c r="AS153" s="36">
        <f t="shared" si="11"/>
        <v>0.67178067606341729</v>
      </c>
      <c r="AU153" s="30" t="str">
        <f>VLOOKUP($B153,'[1]Miljövärden urval för publ'!$B$2:$I$486,7,FALSE)</f>
        <v>Ja</v>
      </c>
    </row>
    <row r="154" spans="1:47" ht="15">
      <c r="A154" t="s">
        <v>299</v>
      </c>
      <c r="B154" t="s">
        <v>300</v>
      </c>
      <c r="C154" s="30">
        <f>VLOOKUP($B154,'[1]Tillförd energi'!$B$2:$AS$506,MATCH(C$3,'[1]Tillförd energi'!$B$1:$AQ$1,0),FALSE)</f>
        <v>0</v>
      </c>
      <c r="D154" s="30">
        <f>VLOOKUP($B154,'[1]Tillförd energi'!$B$2:$AS$506,MATCH(D$3,'[1]Tillförd energi'!$B$1:$AQ$1,0),FALSE)</f>
        <v>0.1</v>
      </c>
      <c r="E154" s="30">
        <f>VLOOKUP($B154,'[1]Tillförd energi'!$B$2:$AS$506,MATCH(E$3,'[1]Tillförd energi'!$B$1:$AQ$1,0),FALSE)</f>
        <v>0</v>
      </c>
      <c r="F154" s="30">
        <f>VLOOKUP($B154,'[1]Tillförd energi'!$B$2:$AS$506,MATCH(F$3,'[1]Tillförd energi'!$B$1:$AQ$1,0),FALSE)</f>
        <v>0</v>
      </c>
      <c r="G154" s="30">
        <f>VLOOKUP($B154,'[1]Tillförd energi'!$B$2:$AS$506,MATCH(G$3,'[1]Tillförd energi'!$B$1:$AQ$1,0),FALSE)</f>
        <v>0</v>
      </c>
      <c r="H154" s="30">
        <f>VLOOKUP($B154,'[1]Tillförd energi'!$B$2:$AS$506,MATCH(H$3,'[1]Tillförd energi'!$B$1:$AQ$1,0),FALSE)</f>
        <v>0</v>
      </c>
      <c r="I154" s="30">
        <f>VLOOKUP($B154,'[1]Tillförd energi'!$B$2:$AS$506,MATCH(I$3,'[1]Tillförd energi'!$B$1:$AQ$1,0),FALSE)</f>
        <v>0</v>
      </c>
      <c r="J154" s="30">
        <f>VLOOKUP($B154,'[1]Tillförd energi'!$B$2:$AS$506,MATCH(J$3,'[1]Tillförd energi'!$B$1:$AQ$1,0),FALSE)</f>
        <v>0</v>
      </c>
      <c r="K154" s="30">
        <f>VLOOKUP($B154,'[1]Tillförd energi'!$B$2:$AS$506,MATCH(K$3,'[1]Tillförd energi'!$B$1:$AQ$1,0),FALSE)</f>
        <v>0</v>
      </c>
      <c r="L154" s="30">
        <f>VLOOKUP($B154,'[1]Tillförd energi'!$B$2:$AS$506,MATCH(L$3,'[1]Tillförd energi'!$B$1:$AQ$1,0),FALSE)</f>
        <v>0</v>
      </c>
      <c r="M154" s="30">
        <f>VLOOKUP($B154,'[1]Tillförd energi'!$B$2:$AS$506,MATCH(M$3,'[1]Tillförd energi'!$B$1:$AQ$1,0),FALSE)</f>
        <v>0</v>
      </c>
      <c r="N154" s="30">
        <f>VLOOKUP($B154,'[1]Tillförd energi'!$B$2:$AS$506,MATCH(N$3,'[1]Tillförd energi'!$B$1:$AQ$1,0),FALSE)</f>
        <v>0</v>
      </c>
      <c r="O154" s="30">
        <f>VLOOKUP($B154,'[1]Tillförd energi'!$B$2:$AS$506,MATCH(O$3,'[1]Tillförd energi'!$B$1:$AQ$1,0),FALSE)</f>
        <v>37</v>
      </c>
      <c r="P154" s="30">
        <f>VLOOKUP($B154,'[1]Tillförd energi'!$B$2:$AS$506,MATCH(P$3,'[1]Tillförd energi'!$B$1:$AQ$1,0),FALSE)</f>
        <v>0</v>
      </c>
      <c r="Q154" s="30">
        <f>VLOOKUP($B154,'[1]Tillförd energi'!$B$2:$AS$506,MATCH(Q$3,'[1]Tillförd energi'!$B$1:$AQ$1,0),FALSE)</f>
        <v>6</v>
      </c>
      <c r="R154" s="30">
        <f>VLOOKUP($B154,'[1]Tillförd energi'!$B$2:$AS$506,MATCH(R$3,'[1]Tillförd energi'!$B$1:$AQ$1,0),FALSE)</f>
        <v>0</v>
      </c>
      <c r="S154" s="30">
        <f>VLOOKUP($B154,'[1]Tillförd energi'!$B$2:$AS$506,MATCH(S$3,'[1]Tillförd energi'!$B$1:$AQ$1,0),FALSE)</f>
        <v>0</v>
      </c>
      <c r="T154" s="30">
        <f>VLOOKUP($B154,'[1]Tillförd energi'!$B$2:$AS$506,MATCH(T$3,'[1]Tillförd energi'!$B$1:$AQ$1,0),FALSE)</f>
        <v>1</v>
      </c>
      <c r="U154" s="30">
        <f>VLOOKUP($B154,'[1]Tillförd energi'!$B$2:$AS$506,MATCH(U$3,'[1]Tillförd energi'!$B$1:$AQ$1,0),FALSE)</f>
        <v>0</v>
      </c>
      <c r="V154" s="30">
        <f>VLOOKUP($B154,'[1]Tillförd energi'!$B$2:$AS$506,MATCH(V$3,'[1]Tillförd energi'!$B$1:$AQ$1,0),FALSE)</f>
        <v>0</v>
      </c>
      <c r="W154" s="30">
        <f>VLOOKUP($B154,'[1]Tillförd energi'!$B$2:$AS$506,MATCH(W$3,'[1]Tillförd energi'!$B$1:$AQ$1,0),FALSE)</f>
        <v>0</v>
      </c>
      <c r="X154" s="30">
        <f>VLOOKUP($B154,'[1]Tillförd energi'!$B$2:$AS$506,MATCH(X$3,'[1]Tillförd energi'!$B$1:$AQ$1,0),FALSE)</f>
        <v>0</v>
      </c>
      <c r="Y154" s="30">
        <f>VLOOKUP($B154,'[1]Tillförd energi'!$B$2:$AS$506,MATCH(Y$3,'[1]Tillförd energi'!$B$1:$AQ$1,0),FALSE)</f>
        <v>0.5</v>
      </c>
      <c r="Z154" s="30">
        <f>VLOOKUP($B154,'[1]Tillförd energi'!$B$2:$AS$506,MATCH(Z$3,'[1]Tillförd energi'!$B$1:$AQ$1,0),FALSE)</f>
        <v>0</v>
      </c>
      <c r="AA154" s="30">
        <f>VLOOKUP($B154,'[1]Tillförd energi'!$B$2:$AS$506,MATCH(AA$3,'[1]Tillförd energi'!$B$1:$AQ$1,0),FALSE)</f>
        <v>0</v>
      </c>
      <c r="AB154" s="30">
        <f>VLOOKUP($B154,'[1]Tillförd energi'!$B$2:$AS$506,MATCH(AB$3,'[1]Tillförd energi'!$B$1:$AQ$1,0),FALSE)</f>
        <v>6</v>
      </c>
      <c r="AC154" s="30">
        <f>VLOOKUP($B154,'[1]Tillförd energi'!$B$2:$AS$506,MATCH(AC$3,'[1]Tillförd energi'!$B$1:$AQ$1,0),FALSE)</f>
        <v>0</v>
      </c>
      <c r="AD154" s="30">
        <f>VLOOKUP($B154,'[1]Tillförd energi'!$B$2:$AS$506,MATCH(AD$3,'[1]Tillförd energi'!$B$1:$AQ$1,0),FALSE)</f>
        <v>0</v>
      </c>
      <c r="AF154" s="30">
        <f>VLOOKUP($B154,'[1]Tillförd energi'!$B$2:$AS$506,MATCH(AF$3,'[1]Tillförd energi'!$B$1:$AQ$1,0),FALSE)</f>
        <v>1</v>
      </c>
      <c r="AH154" s="30">
        <f>IFERROR(VLOOKUP(B154,[1]Miljö!$B$1:$S$476,9,FALSE)/1,0)</f>
        <v>0</v>
      </c>
      <c r="AJ154" s="35">
        <f>IFERROR(VLOOKUP($B154,[1]Miljö!$B$1:$S$500,MATCH("hjälpel exklusive kraftvärme (GWh)",[1]Miljö!$B$1:$V$1,0),FALSE)/1,"")</f>
        <v>1</v>
      </c>
      <c r="AK154" s="35">
        <f t="shared" si="8"/>
        <v>1</v>
      </c>
      <c r="AL154" s="35">
        <f>VLOOKUP($B154,'[1]Slutlig allokering'!$B$2:$AL$462,MATCH("Hjälpel kraftvärme",'[1]Slutlig allokering'!$B$2:$AL$2,0),FALSE)</f>
        <v>0</v>
      </c>
      <c r="AN154" s="30">
        <f t="shared" si="9"/>
        <v>51.6</v>
      </c>
      <c r="AO154" s="30">
        <f t="shared" si="10"/>
        <v>51.6</v>
      </c>
      <c r="AP154" s="30">
        <f>IF(ISERROR(1/VLOOKUP($B154,[1]Leveranser!$B$1:$S$500,MATCH("såld värme (gwh)",[1]Leveranser!$B$1:$S$1,0),FALSE)),"",VLOOKUP($B154,[1]Leveranser!$B$1:$S$500,MATCH("såld värme (gwh)",[1]Leveranser!$B$1:$S$1,0),FALSE))</f>
        <v>35</v>
      </c>
      <c r="AQ154" s="30">
        <f>VLOOKUP($B154,[1]Leveranser!$B$1:$Y$500,MATCH("Totalt såld fjärrvärme till andra fjärrvärmeföretag",[1]Leveranser!$B$1:$AA$1,0),FALSE)</f>
        <v>0</v>
      </c>
      <c r="AR154" s="30">
        <f>IF(ISERROR(1/VLOOKUP($B154,[1]Miljö!$B$1:$S$500,MATCH("Såld mängd produktionsspecifik fjärrvärme (GWh)",[1]Miljö!$B$1:$R$1,0),FALSE)),0,VLOOKUP($B154,[1]Miljö!$B$1:$S$500,MATCH("Såld mängd produktionsspecifik fjärrvärme (GWh)",[1]Miljö!$B$1:$R$1,0),FALSE))</f>
        <v>0</v>
      </c>
      <c r="AS154" s="36">
        <f t="shared" si="11"/>
        <v>0.67829457364341084</v>
      </c>
      <c r="AU154" s="30" t="str">
        <f>VLOOKUP($B154,'[1]Miljövärden urval för publ'!$B$2:$I$486,7,FALSE)</f>
        <v>Ja</v>
      </c>
    </row>
    <row r="155" spans="1:47" ht="15">
      <c r="A155" t="s">
        <v>245</v>
      </c>
      <c r="B155" t="s">
        <v>250</v>
      </c>
      <c r="C155" s="30">
        <f>VLOOKUP($B155,'[1]Tillförd energi'!$B$2:$AS$506,MATCH(C$3,'[1]Tillförd energi'!$B$1:$AQ$1,0),FALSE)</f>
        <v>0</v>
      </c>
      <c r="D155" s="30">
        <f>VLOOKUP($B155,'[1]Tillförd energi'!$B$2:$AS$506,MATCH(D$3,'[1]Tillförd energi'!$B$1:$AQ$1,0),FALSE)</f>
        <v>0</v>
      </c>
      <c r="E155" s="30">
        <f>VLOOKUP($B155,'[1]Tillförd energi'!$B$2:$AS$506,MATCH(E$3,'[1]Tillförd energi'!$B$1:$AQ$1,0),FALSE)</f>
        <v>0</v>
      </c>
      <c r="F155" s="30">
        <f>VLOOKUP($B155,'[1]Tillförd energi'!$B$2:$AS$506,MATCH(F$3,'[1]Tillförd energi'!$B$1:$AQ$1,0),FALSE)</f>
        <v>0</v>
      </c>
      <c r="G155" s="30">
        <f>VLOOKUP($B155,'[1]Tillförd energi'!$B$2:$AS$506,MATCH(G$3,'[1]Tillförd energi'!$B$1:$AQ$1,0),FALSE)</f>
        <v>0</v>
      </c>
      <c r="H155" s="30">
        <f>VLOOKUP($B155,'[1]Tillförd energi'!$B$2:$AS$506,MATCH(H$3,'[1]Tillförd energi'!$B$1:$AQ$1,0),FALSE)</f>
        <v>0</v>
      </c>
      <c r="I155" s="30">
        <f>VLOOKUP($B155,'[1]Tillförd energi'!$B$2:$AS$506,MATCH(I$3,'[1]Tillförd energi'!$B$1:$AQ$1,0),FALSE)</f>
        <v>0</v>
      </c>
      <c r="J155" s="30">
        <f>VLOOKUP($B155,'[1]Tillförd energi'!$B$2:$AS$506,MATCH(J$3,'[1]Tillförd energi'!$B$1:$AQ$1,0),FALSE)</f>
        <v>0</v>
      </c>
      <c r="K155" s="30">
        <f>VLOOKUP($B155,'[1]Tillförd energi'!$B$2:$AS$506,MATCH(K$3,'[1]Tillförd energi'!$B$1:$AQ$1,0),FALSE)</f>
        <v>0</v>
      </c>
      <c r="L155" s="30">
        <f>VLOOKUP($B155,'[1]Tillförd energi'!$B$2:$AS$506,MATCH(L$3,'[1]Tillförd energi'!$B$1:$AQ$1,0),FALSE)</f>
        <v>0</v>
      </c>
      <c r="M155" s="30">
        <f>VLOOKUP($B155,'[1]Tillförd energi'!$B$2:$AS$506,MATCH(M$3,'[1]Tillförd energi'!$B$1:$AQ$1,0),FALSE)</f>
        <v>0</v>
      </c>
      <c r="N155" s="30">
        <f>VLOOKUP($B155,'[1]Tillförd energi'!$B$2:$AS$506,MATCH(N$3,'[1]Tillförd energi'!$B$1:$AQ$1,0),FALSE)</f>
        <v>0</v>
      </c>
      <c r="O155" s="30">
        <f>VLOOKUP($B155,'[1]Tillförd energi'!$B$2:$AS$506,MATCH(O$3,'[1]Tillförd energi'!$B$1:$AQ$1,0),FALSE)</f>
        <v>0</v>
      </c>
      <c r="P155" s="30">
        <f>VLOOKUP($B155,'[1]Tillförd energi'!$B$2:$AS$506,MATCH(P$3,'[1]Tillförd energi'!$B$1:$AQ$1,0),FALSE)</f>
        <v>0</v>
      </c>
      <c r="Q155" s="30">
        <f>VLOOKUP($B155,'[1]Tillförd energi'!$B$2:$AS$506,MATCH(Q$3,'[1]Tillförd energi'!$B$1:$AQ$1,0),FALSE)</f>
        <v>0</v>
      </c>
      <c r="R155" s="30">
        <f>VLOOKUP($B155,'[1]Tillförd energi'!$B$2:$AS$506,MATCH(R$3,'[1]Tillförd energi'!$B$1:$AQ$1,0),FALSE)</f>
        <v>0</v>
      </c>
      <c r="S155" s="30">
        <f>VLOOKUP($B155,'[1]Tillförd energi'!$B$2:$AS$506,MATCH(S$3,'[1]Tillförd energi'!$B$1:$AQ$1,0),FALSE)</f>
        <v>0</v>
      </c>
      <c r="T155" s="30">
        <f>VLOOKUP($B155,'[1]Tillförd energi'!$B$2:$AS$506,MATCH(T$3,'[1]Tillförd energi'!$B$1:$AQ$1,0),FALSE)</f>
        <v>0</v>
      </c>
      <c r="U155" s="30">
        <f>VLOOKUP($B155,'[1]Tillförd energi'!$B$2:$AS$506,MATCH(U$3,'[1]Tillförd energi'!$B$1:$AQ$1,0),FALSE)</f>
        <v>0</v>
      </c>
      <c r="V155" s="30">
        <f>VLOOKUP($B155,'[1]Tillförd energi'!$B$2:$AS$506,MATCH(V$3,'[1]Tillförd energi'!$B$1:$AQ$1,0),FALSE)</f>
        <v>0</v>
      </c>
      <c r="W155" s="30">
        <f>VLOOKUP($B155,'[1]Tillförd energi'!$B$2:$AS$506,MATCH(W$3,'[1]Tillförd energi'!$B$1:$AQ$1,0),FALSE)</f>
        <v>0</v>
      </c>
      <c r="X155" s="30">
        <f>VLOOKUP($B155,'[1]Tillförd energi'!$B$2:$AS$506,MATCH(X$3,'[1]Tillförd energi'!$B$1:$AQ$1,0),FALSE)</f>
        <v>0</v>
      </c>
      <c r="Y155" s="30">
        <f>VLOOKUP($B155,'[1]Tillförd energi'!$B$2:$AS$506,MATCH(Y$3,'[1]Tillförd energi'!$B$1:$AQ$1,0),FALSE)</f>
        <v>0</v>
      </c>
      <c r="Z155" s="30">
        <f>VLOOKUP($B155,'[1]Tillförd energi'!$B$2:$AS$506,MATCH(Z$3,'[1]Tillförd energi'!$B$1:$AQ$1,0),FALSE)</f>
        <v>0</v>
      </c>
      <c r="AA155" s="30">
        <f>VLOOKUP($B155,'[1]Tillförd energi'!$B$2:$AS$506,MATCH(AA$3,'[1]Tillförd energi'!$B$1:$AQ$1,0),FALSE)</f>
        <v>0</v>
      </c>
      <c r="AB155" s="30">
        <f>VLOOKUP($B155,'[1]Tillförd energi'!$B$2:$AS$506,MATCH(AB$3,'[1]Tillförd energi'!$B$1:$AQ$1,0),FALSE)</f>
        <v>0</v>
      </c>
      <c r="AC155" s="30">
        <f>VLOOKUP($B155,'[1]Tillförd energi'!$B$2:$AS$506,MATCH(AC$3,'[1]Tillförd energi'!$B$1:$AQ$1,0),FALSE)</f>
        <v>0</v>
      </c>
      <c r="AD155" s="30">
        <f>VLOOKUP($B155,'[1]Tillförd energi'!$B$2:$AS$506,MATCH(AD$3,'[1]Tillförd energi'!$B$1:$AQ$1,0),FALSE)</f>
        <v>0</v>
      </c>
      <c r="AF155" s="30">
        <f>VLOOKUP($B155,'[1]Tillförd energi'!$B$2:$AS$506,MATCH(AF$3,'[1]Tillförd energi'!$B$1:$AQ$1,0),FALSE)</f>
        <v>0</v>
      </c>
      <c r="AH155" s="30">
        <f>IFERROR(VLOOKUP(B155,[1]Miljö!$B$1:$S$476,9,FALSE)/1,0)</f>
        <v>0</v>
      </c>
      <c r="AJ155" s="35" t="str">
        <f>IFERROR(VLOOKUP($B155,[1]Miljö!$B$1:$S$500,MATCH("hjälpel exklusive kraftvärme (GWh)",[1]Miljö!$B$1:$V$1,0),FALSE)/1,"")</f>
        <v/>
      </c>
      <c r="AK155" s="35">
        <f t="shared" si="8"/>
        <v>0</v>
      </c>
      <c r="AL155" s="35">
        <f>VLOOKUP($B155,'[1]Slutlig allokering'!$B$2:$AL$462,MATCH("Hjälpel kraftvärme",'[1]Slutlig allokering'!$B$2:$AL$2,0),FALSE)</f>
        <v>0</v>
      </c>
      <c r="AN155" s="30">
        <f t="shared" si="9"/>
        <v>0</v>
      </c>
      <c r="AO155" s="30">
        <f t="shared" si="10"/>
        <v>0</v>
      </c>
      <c r="AP155" s="30" t="str">
        <f>IF(ISERROR(1/VLOOKUP($B155,[1]Leveranser!$B$1:$S$500,MATCH("såld värme (gwh)",[1]Leveranser!$B$1:$S$1,0),FALSE)),"",VLOOKUP($B155,[1]Leveranser!$B$1:$S$500,MATCH("såld värme (gwh)",[1]Leveranser!$B$1:$S$1,0),FALSE))</f>
        <v/>
      </c>
      <c r="AQ155" s="30">
        <f>VLOOKUP($B155,[1]Leveranser!$B$1:$Y$500,MATCH("Totalt såld fjärrvärme till andra fjärrvärmeföretag",[1]Leveranser!$B$1:$AA$1,0),FALSE)</f>
        <v>0</v>
      </c>
      <c r="AR155" s="30">
        <f>IF(ISERROR(1/VLOOKUP($B155,[1]Miljö!$B$1:$S$500,MATCH("Såld mängd produktionsspecifik fjärrvärme (GWh)",[1]Miljö!$B$1:$R$1,0),FALSE)),0,VLOOKUP($B155,[1]Miljö!$B$1:$S$500,MATCH("Såld mängd produktionsspecifik fjärrvärme (GWh)",[1]Miljö!$B$1:$R$1,0),FALSE))</f>
        <v>0</v>
      </c>
      <c r="AS155" s="36" t="str">
        <f t="shared" si="11"/>
        <v/>
      </c>
      <c r="AU155" s="30" t="str">
        <f>VLOOKUP($B155,'[1]Miljövärden urval för publ'!$B$2:$I$486,7,FALSE)</f>
        <v>Nej</v>
      </c>
    </row>
    <row r="156" spans="1:47" ht="15">
      <c r="A156" t="s">
        <v>138</v>
      </c>
      <c r="B156" t="s">
        <v>151</v>
      </c>
      <c r="C156" s="30">
        <f>VLOOKUP($B156,'[1]Tillförd energi'!$B$2:$AS$506,MATCH(C$3,'[1]Tillförd energi'!$B$1:$AQ$1,0),FALSE)</f>
        <v>0</v>
      </c>
      <c r="D156" s="30">
        <f>VLOOKUP($B156,'[1]Tillförd energi'!$B$2:$AS$506,MATCH(D$3,'[1]Tillförd energi'!$B$1:$AQ$1,0),FALSE)</f>
        <v>0</v>
      </c>
      <c r="E156" s="30">
        <f>VLOOKUP($B156,'[1]Tillförd energi'!$B$2:$AS$506,MATCH(E$3,'[1]Tillförd energi'!$B$1:$AQ$1,0),FALSE)</f>
        <v>0</v>
      </c>
      <c r="F156" s="30">
        <f>VLOOKUP($B156,'[1]Tillförd energi'!$B$2:$AS$506,MATCH(F$3,'[1]Tillförd energi'!$B$1:$AQ$1,0),FALSE)</f>
        <v>0</v>
      </c>
      <c r="G156" s="30">
        <f>VLOOKUP($B156,'[1]Tillförd energi'!$B$2:$AS$506,MATCH(G$3,'[1]Tillförd energi'!$B$1:$AQ$1,0),FALSE)</f>
        <v>0</v>
      </c>
      <c r="H156" s="30">
        <f>VLOOKUP($B156,'[1]Tillförd energi'!$B$2:$AS$506,MATCH(H$3,'[1]Tillförd energi'!$B$1:$AQ$1,0),FALSE)</f>
        <v>0</v>
      </c>
      <c r="I156" s="30">
        <f>VLOOKUP($B156,'[1]Tillförd energi'!$B$2:$AS$506,MATCH(I$3,'[1]Tillförd energi'!$B$1:$AQ$1,0),FALSE)</f>
        <v>0</v>
      </c>
      <c r="J156" s="30">
        <f>VLOOKUP($B156,'[1]Tillförd energi'!$B$2:$AS$506,MATCH(J$3,'[1]Tillförd energi'!$B$1:$AQ$1,0),FALSE)</f>
        <v>0</v>
      </c>
      <c r="K156" s="30">
        <f>VLOOKUP($B156,'[1]Tillförd energi'!$B$2:$AS$506,MATCH(K$3,'[1]Tillförd energi'!$B$1:$AQ$1,0),FALSE)</f>
        <v>0</v>
      </c>
      <c r="L156" s="30">
        <f>VLOOKUP($B156,'[1]Tillförd energi'!$B$2:$AS$506,MATCH(L$3,'[1]Tillförd energi'!$B$1:$AQ$1,0),FALSE)</f>
        <v>0</v>
      </c>
      <c r="M156" s="30">
        <f>VLOOKUP($B156,'[1]Tillförd energi'!$B$2:$AS$506,MATCH(M$3,'[1]Tillförd energi'!$B$1:$AQ$1,0),FALSE)</f>
        <v>0</v>
      </c>
      <c r="N156" s="30">
        <f>VLOOKUP($B156,'[1]Tillförd energi'!$B$2:$AS$506,MATCH(N$3,'[1]Tillförd energi'!$B$1:$AQ$1,0),FALSE)</f>
        <v>0</v>
      </c>
      <c r="O156" s="30">
        <f>VLOOKUP($B156,'[1]Tillförd energi'!$B$2:$AS$506,MATCH(O$3,'[1]Tillförd energi'!$B$1:$AQ$1,0),FALSE)</f>
        <v>0</v>
      </c>
      <c r="P156" s="30">
        <f>VLOOKUP($B156,'[1]Tillförd energi'!$B$2:$AS$506,MATCH(P$3,'[1]Tillförd energi'!$B$1:$AQ$1,0),FALSE)</f>
        <v>0</v>
      </c>
      <c r="Q156" s="30">
        <f>VLOOKUP($B156,'[1]Tillförd energi'!$B$2:$AS$506,MATCH(Q$3,'[1]Tillförd energi'!$B$1:$AQ$1,0),FALSE)</f>
        <v>0</v>
      </c>
      <c r="R156" s="30">
        <f>VLOOKUP($B156,'[1]Tillförd energi'!$B$2:$AS$506,MATCH(R$3,'[1]Tillförd energi'!$B$1:$AQ$1,0),FALSE)</f>
        <v>0</v>
      </c>
      <c r="S156" s="30">
        <f>VLOOKUP($B156,'[1]Tillförd energi'!$B$2:$AS$506,MATCH(S$3,'[1]Tillförd energi'!$B$1:$AQ$1,0),FALSE)</f>
        <v>0</v>
      </c>
      <c r="T156" s="30">
        <f>VLOOKUP($B156,'[1]Tillförd energi'!$B$2:$AS$506,MATCH(T$3,'[1]Tillförd energi'!$B$1:$AQ$1,0),FALSE)</f>
        <v>0</v>
      </c>
      <c r="U156" s="30">
        <f>VLOOKUP($B156,'[1]Tillförd energi'!$B$2:$AS$506,MATCH(U$3,'[1]Tillförd energi'!$B$1:$AQ$1,0),FALSE)</f>
        <v>0</v>
      </c>
      <c r="V156" s="30">
        <f>VLOOKUP($B156,'[1]Tillförd energi'!$B$2:$AS$506,MATCH(V$3,'[1]Tillförd energi'!$B$1:$AQ$1,0),FALSE)</f>
        <v>0</v>
      </c>
      <c r="W156" s="30">
        <f>VLOOKUP($B156,'[1]Tillförd energi'!$B$2:$AS$506,MATCH(W$3,'[1]Tillförd energi'!$B$1:$AQ$1,0),FALSE)</f>
        <v>0</v>
      </c>
      <c r="X156" s="30">
        <f>VLOOKUP($B156,'[1]Tillförd energi'!$B$2:$AS$506,MATCH(X$3,'[1]Tillförd energi'!$B$1:$AQ$1,0),FALSE)</f>
        <v>0</v>
      </c>
      <c r="Y156" s="30">
        <f>VLOOKUP($B156,'[1]Tillförd energi'!$B$2:$AS$506,MATCH(Y$3,'[1]Tillförd energi'!$B$1:$AQ$1,0),FALSE)</f>
        <v>0</v>
      </c>
      <c r="Z156" s="30">
        <f>VLOOKUP($B156,'[1]Tillförd energi'!$B$2:$AS$506,MATCH(Z$3,'[1]Tillförd energi'!$B$1:$AQ$1,0),FALSE)</f>
        <v>0</v>
      </c>
      <c r="AA156" s="30">
        <f>VLOOKUP($B156,'[1]Tillförd energi'!$B$2:$AS$506,MATCH(AA$3,'[1]Tillförd energi'!$B$1:$AQ$1,0),FALSE)</f>
        <v>0</v>
      </c>
      <c r="AB156" s="30">
        <f>VLOOKUP($B156,'[1]Tillförd energi'!$B$2:$AS$506,MATCH(AB$3,'[1]Tillförd energi'!$B$1:$AQ$1,0),FALSE)</f>
        <v>0</v>
      </c>
      <c r="AC156" s="30">
        <f>VLOOKUP($B156,'[1]Tillförd energi'!$B$2:$AS$506,MATCH(AC$3,'[1]Tillförd energi'!$B$1:$AQ$1,0),FALSE)</f>
        <v>0</v>
      </c>
      <c r="AD156" s="30">
        <f>VLOOKUP($B156,'[1]Tillförd energi'!$B$2:$AS$506,MATCH(AD$3,'[1]Tillförd energi'!$B$1:$AQ$1,0),FALSE)</f>
        <v>0</v>
      </c>
      <c r="AF156" s="30">
        <f>VLOOKUP($B156,'[1]Tillförd energi'!$B$2:$AS$506,MATCH(AF$3,'[1]Tillförd energi'!$B$1:$AQ$1,0),FALSE)</f>
        <v>0</v>
      </c>
      <c r="AH156" s="30">
        <f>IFERROR(VLOOKUP(B156,[1]Miljö!$B$1:$S$476,9,FALSE)/1,0)</f>
        <v>0</v>
      </c>
      <c r="AJ156" s="35" t="str">
        <f>IFERROR(VLOOKUP($B156,[1]Miljö!$B$1:$S$500,MATCH("hjälpel exklusive kraftvärme (GWh)",[1]Miljö!$B$1:$V$1,0),FALSE)/1,"")</f>
        <v/>
      </c>
      <c r="AK156" s="35">
        <f t="shared" si="8"/>
        <v>0</v>
      </c>
      <c r="AL156" s="35">
        <f>VLOOKUP($B156,'[1]Slutlig allokering'!$B$2:$AL$462,MATCH("Hjälpel kraftvärme",'[1]Slutlig allokering'!$B$2:$AL$2,0),FALSE)</f>
        <v>0</v>
      </c>
      <c r="AN156" s="30">
        <f t="shared" si="9"/>
        <v>0</v>
      </c>
      <c r="AO156" s="30">
        <f t="shared" si="10"/>
        <v>0</v>
      </c>
      <c r="AP156" s="30" t="str">
        <f>IF(ISERROR(1/VLOOKUP($B156,[1]Leveranser!$B$1:$S$500,MATCH("såld värme (gwh)",[1]Leveranser!$B$1:$S$1,0),FALSE)),"",VLOOKUP($B156,[1]Leveranser!$B$1:$S$500,MATCH("såld värme (gwh)",[1]Leveranser!$B$1:$S$1,0),FALSE))</f>
        <v/>
      </c>
      <c r="AQ156" s="30">
        <f>VLOOKUP($B156,[1]Leveranser!$B$1:$Y$500,MATCH("Totalt såld fjärrvärme till andra fjärrvärmeföretag",[1]Leveranser!$B$1:$AA$1,0),FALSE)</f>
        <v>0</v>
      </c>
      <c r="AR156" s="30">
        <f>IF(ISERROR(1/VLOOKUP($B156,[1]Miljö!$B$1:$S$500,MATCH("Såld mängd produktionsspecifik fjärrvärme (GWh)",[1]Miljö!$B$1:$R$1,0),FALSE)),0,VLOOKUP($B156,[1]Miljö!$B$1:$S$500,MATCH("Såld mängd produktionsspecifik fjärrvärme (GWh)",[1]Miljö!$B$1:$R$1,0),FALSE))</f>
        <v>0</v>
      </c>
      <c r="AS156" s="36" t="str">
        <f t="shared" si="11"/>
        <v/>
      </c>
      <c r="AU156" s="30" t="str">
        <f>VLOOKUP($B156,'[1]Miljövärden urval för publ'!$B$2:$I$486,7,FALSE)</f>
        <v>Nej</v>
      </c>
    </row>
    <row r="157" spans="1:47" ht="15">
      <c r="A157" t="s">
        <v>69</v>
      </c>
      <c r="B157" t="s">
        <v>70</v>
      </c>
      <c r="C157" s="30">
        <f>VLOOKUP($B157,'[1]Tillförd energi'!$B$2:$AS$506,MATCH(C$3,'[1]Tillförd energi'!$B$1:$AQ$1,0),FALSE)</f>
        <v>0</v>
      </c>
      <c r="D157" s="30">
        <f>VLOOKUP($B157,'[1]Tillförd energi'!$B$2:$AS$506,MATCH(D$3,'[1]Tillförd energi'!$B$1:$AQ$1,0),FALSE)</f>
        <v>0</v>
      </c>
      <c r="E157" s="30">
        <f>VLOOKUP($B157,'[1]Tillförd energi'!$B$2:$AS$506,MATCH(E$3,'[1]Tillförd energi'!$B$1:$AQ$1,0),FALSE)</f>
        <v>0</v>
      </c>
      <c r="F157" s="30">
        <f>VLOOKUP($B157,'[1]Tillförd energi'!$B$2:$AS$506,MATCH(F$3,'[1]Tillförd energi'!$B$1:$AQ$1,0),FALSE)</f>
        <v>0</v>
      </c>
      <c r="G157" s="30">
        <f>VLOOKUP($B157,'[1]Tillförd energi'!$B$2:$AS$506,MATCH(G$3,'[1]Tillförd energi'!$B$1:$AQ$1,0),FALSE)</f>
        <v>0</v>
      </c>
      <c r="H157" s="30">
        <f>VLOOKUP($B157,'[1]Tillförd energi'!$B$2:$AS$506,MATCH(H$3,'[1]Tillförd energi'!$B$1:$AQ$1,0),FALSE)</f>
        <v>0</v>
      </c>
      <c r="I157" s="30">
        <f>VLOOKUP($B157,'[1]Tillförd energi'!$B$2:$AS$506,MATCH(I$3,'[1]Tillförd energi'!$B$1:$AQ$1,0),FALSE)</f>
        <v>0</v>
      </c>
      <c r="J157" s="30">
        <f>VLOOKUP($B157,'[1]Tillförd energi'!$B$2:$AS$506,MATCH(J$3,'[1]Tillförd energi'!$B$1:$AQ$1,0),FALSE)</f>
        <v>0</v>
      </c>
      <c r="K157" s="30">
        <f>VLOOKUP($B157,'[1]Tillförd energi'!$B$2:$AS$506,MATCH(K$3,'[1]Tillförd energi'!$B$1:$AQ$1,0),FALSE)</f>
        <v>0</v>
      </c>
      <c r="L157" s="30">
        <f>VLOOKUP($B157,'[1]Tillförd energi'!$B$2:$AS$506,MATCH(L$3,'[1]Tillförd energi'!$B$1:$AQ$1,0),FALSE)</f>
        <v>0</v>
      </c>
      <c r="M157" s="30">
        <f>VLOOKUP($B157,'[1]Tillförd energi'!$B$2:$AS$506,MATCH(M$3,'[1]Tillförd energi'!$B$1:$AQ$1,0),FALSE)</f>
        <v>0</v>
      </c>
      <c r="N157" s="30">
        <f>VLOOKUP($B157,'[1]Tillförd energi'!$B$2:$AS$506,MATCH(N$3,'[1]Tillförd energi'!$B$1:$AQ$1,0),FALSE)</f>
        <v>0</v>
      </c>
      <c r="O157" s="30">
        <f>VLOOKUP($B157,'[1]Tillförd energi'!$B$2:$AS$506,MATCH(O$3,'[1]Tillförd energi'!$B$1:$AQ$1,0),FALSE)</f>
        <v>0</v>
      </c>
      <c r="P157" s="30">
        <f>VLOOKUP($B157,'[1]Tillförd energi'!$B$2:$AS$506,MATCH(P$3,'[1]Tillförd energi'!$B$1:$AQ$1,0),FALSE)</f>
        <v>0</v>
      </c>
      <c r="Q157" s="30">
        <f>VLOOKUP($B157,'[1]Tillförd energi'!$B$2:$AS$506,MATCH(Q$3,'[1]Tillförd energi'!$B$1:$AQ$1,0),FALSE)</f>
        <v>0</v>
      </c>
      <c r="R157" s="30">
        <f>VLOOKUP($B157,'[1]Tillförd energi'!$B$2:$AS$506,MATCH(R$3,'[1]Tillförd energi'!$B$1:$AQ$1,0),FALSE)</f>
        <v>0</v>
      </c>
      <c r="S157" s="30">
        <f>VLOOKUP($B157,'[1]Tillförd energi'!$B$2:$AS$506,MATCH(S$3,'[1]Tillförd energi'!$B$1:$AQ$1,0),FALSE)</f>
        <v>0</v>
      </c>
      <c r="T157" s="30">
        <f>VLOOKUP($B157,'[1]Tillförd energi'!$B$2:$AS$506,MATCH(T$3,'[1]Tillförd energi'!$B$1:$AQ$1,0),FALSE)</f>
        <v>0</v>
      </c>
      <c r="U157" s="30">
        <f>VLOOKUP($B157,'[1]Tillförd energi'!$B$2:$AS$506,MATCH(U$3,'[1]Tillförd energi'!$B$1:$AQ$1,0),FALSE)</f>
        <v>0</v>
      </c>
      <c r="V157" s="30">
        <f>VLOOKUP($B157,'[1]Tillförd energi'!$B$2:$AS$506,MATCH(V$3,'[1]Tillförd energi'!$B$1:$AQ$1,0),FALSE)</f>
        <v>0</v>
      </c>
      <c r="W157" s="30">
        <f>VLOOKUP($B157,'[1]Tillförd energi'!$B$2:$AS$506,MATCH(W$3,'[1]Tillförd energi'!$B$1:$AQ$1,0),FALSE)</f>
        <v>0</v>
      </c>
      <c r="X157" s="30">
        <f>VLOOKUP($B157,'[1]Tillförd energi'!$B$2:$AS$506,MATCH(X$3,'[1]Tillförd energi'!$B$1:$AQ$1,0),FALSE)</f>
        <v>0</v>
      </c>
      <c r="Y157" s="30">
        <f>VLOOKUP($B157,'[1]Tillförd energi'!$B$2:$AS$506,MATCH(Y$3,'[1]Tillförd energi'!$B$1:$AQ$1,0),FALSE)</f>
        <v>0.67600000000000005</v>
      </c>
      <c r="Z157" s="30">
        <f>VLOOKUP($B157,'[1]Tillförd energi'!$B$2:$AS$506,MATCH(Z$3,'[1]Tillförd energi'!$B$1:$AQ$1,0),FALSE)</f>
        <v>0</v>
      </c>
      <c r="AA157" s="30">
        <f>VLOOKUP($B157,'[1]Tillförd energi'!$B$2:$AS$506,MATCH(AA$3,'[1]Tillförd energi'!$B$1:$AQ$1,0),FALSE)</f>
        <v>0</v>
      </c>
      <c r="AB157" s="30">
        <f>VLOOKUP($B157,'[1]Tillförd energi'!$B$2:$AS$506,MATCH(AB$3,'[1]Tillförd energi'!$B$1:$AQ$1,0),FALSE)</f>
        <v>0</v>
      </c>
      <c r="AC157" s="30">
        <f>VLOOKUP($B157,'[1]Tillförd energi'!$B$2:$AS$506,MATCH(AC$3,'[1]Tillförd energi'!$B$1:$AQ$1,0),FALSE)</f>
        <v>0</v>
      </c>
      <c r="AD157" s="30">
        <f>VLOOKUP($B157,'[1]Tillförd energi'!$B$2:$AS$506,MATCH(AD$3,'[1]Tillförd energi'!$B$1:$AQ$1,0),FALSE)</f>
        <v>0</v>
      </c>
      <c r="AF157" s="30">
        <f>VLOOKUP($B157,'[1]Tillförd energi'!$B$2:$AS$506,MATCH(AF$3,'[1]Tillförd energi'!$B$1:$AQ$1,0),FALSE)</f>
        <v>2.1000000000000001E-2</v>
      </c>
      <c r="AH157" s="30">
        <f>IFERROR(VLOOKUP(B157,[1]Miljö!$B$1:$S$476,9,FALSE)/1,0)</f>
        <v>0</v>
      </c>
      <c r="AJ157" s="35">
        <f>IFERROR(VLOOKUP($B157,[1]Miljö!$B$1:$S$500,MATCH("hjälpel exklusive kraftvärme (GWh)",[1]Miljö!$B$1:$V$1,0),FALSE)/1,"")</f>
        <v>2.1000000000000001E-2</v>
      </c>
      <c r="AK157" s="35">
        <f t="shared" si="8"/>
        <v>2.1000000000000001E-2</v>
      </c>
      <c r="AL157" s="35">
        <f>VLOOKUP($B157,'[1]Slutlig allokering'!$B$2:$AL$462,MATCH("Hjälpel kraftvärme",'[1]Slutlig allokering'!$B$2:$AL$2,0),FALSE)</f>
        <v>0</v>
      </c>
      <c r="AN157" s="30">
        <f t="shared" si="9"/>
        <v>0.69700000000000006</v>
      </c>
      <c r="AO157" s="30">
        <f t="shared" si="10"/>
        <v>0.69700000000000006</v>
      </c>
      <c r="AP157" s="30">
        <f>IF(ISERROR(1/VLOOKUP($B157,[1]Leveranser!$B$1:$S$500,MATCH("såld värme (gwh)",[1]Leveranser!$B$1:$S$1,0),FALSE)),"",VLOOKUP($B157,[1]Leveranser!$B$1:$S$500,MATCH("såld värme (gwh)",[1]Leveranser!$B$1:$S$1,0),FALSE))</f>
        <v>0.37</v>
      </c>
      <c r="AQ157" s="30">
        <f>VLOOKUP($B157,[1]Leveranser!$B$1:$Y$500,MATCH("Totalt såld fjärrvärme till andra fjärrvärmeföretag",[1]Leveranser!$B$1:$AA$1,0),FALSE)</f>
        <v>0</v>
      </c>
      <c r="AR157" s="30">
        <f>IF(ISERROR(1/VLOOKUP($B157,[1]Miljö!$B$1:$S$500,MATCH("Såld mängd produktionsspecifik fjärrvärme (GWh)",[1]Miljö!$B$1:$R$1,0),FALSE)),0,VLOOKUP($B157,[1]Miljö!$B$1:$S$500,MATCH("Såld mängd produktionsspecifik fjärrvärme (GWh)",[1]Miljö!$B$1:$R$1,0),FALSE))</f>
        <v>0</v>
      </c>
      <c r="AS157" s="36">
        <f t="shared" si="11"/>
        <v>0.53084648493543751</v>
      </c>
      <c r="AU157" s="30" t="str">
        <f>VLOOKUP($B157,'[1]Miljövärden urval för publ'!$B$2:$I$486,7,FALSE)</f>
        <v>Ja</v>
      </c>
    </row>
    <row r="158" spans="1:47" ht="15">
      <c r="A158" t="s">
        <v>540</v>
      </c>
      <c r="B158" t="s">
        <v>541</v>
      </c>
      <c r="C158" s="30">
        <f>VLOOKUP($B158,'[1]Tillförd energi'!$B$2:$AS$506,MATCH(C$3,'[1]Tillförd energi'!$B$1:$AQ$1,0),FALSE)</f>
        <v>0</v>
      </c>
      <c r="D158" s="30">
        <f>VLOOKUP($B158,'[1]Tillförd energi'!$B$2:$AS$506,MATCH(D$3,'[1]Tillförd energi'!$B$1:$AQ$1,0),FALSE)</f>
        <v>0</v>
      </c>
      <c r="E158" s="30">
        <f>VLOOKUP($B158,'[1]Tillförd energi'!$B$2:$AS$506,MATCH(E$3,'[1]Tillförd energi'!$B$1:$AQ$1,0),FALSE)</f>
        <v>0</v>
      </c>
      <c r="F158" s="30">
        <f>VLOOKUP($B158,'[1]Tillförd energi'!$B$2:$AS$506,MATCH(F$3,'[1]Tillförd energi'!$B$1:$AQ$1,0),FALSE)</f>
        <v>0</v>
      </c>
      <c r="G158" s="30">
        <f>VLOOKUP($B158,'[1]Tillförd energi'!$B$2:$AS$506,MATCH(G$3,'[1]Tillförd energi'!$B$1:$AQ$1,0),FALSE)</f>
        <v>0</v>
      </c>
      <c r="H158" s="30">
        <f>VLOOKUP($B158,'[1]Tillförd energi'!$B$2:$AS$506,MATCH(H$3,'[1]Tillförd energi'!$B$1:$AQ$1,0),FALSE)</f>
        <v>0</v>
      </c>
      <c r="I158" s="30">
        <f>VLOOKUP($B158,'[1]Tillförd energi'!$B$2:$AS$506,MATCH(I$3,'[1]Tillförd energi'!$B$1:$AQ$1,0),FALSE)</f>
        <v>0</v>
      </c>
      <c r="J158" s="30">
        <f>VLOOKUP($B158,'[1]Tillförd energi'!$B$2:$AS$506,MATCH(J$3,'[1]Tillförd energi'!$B$1:$AQ$1,0),FALSE)</f>
        <v>0</v>
      </c>
      <c r="K158" s="30">
        <f>VLOOKUP($B158,'[1]Tillförd energi'!$B$2:$AS$506,MATCH(K$3,'[1]Tillförd energi'!$B$1:$AQ$1,0),FALSE)</f>
        <v>0</v>
      </c>
      <c r="L158" s="30">
        <f>VLOOKUP($B158,'[1]Tillförd energi'!$B$2:$AS$506,MATCH(L$3,'[1]Tillförd energi'!$B$1:$AQ$1,0),FALSE)</f>
        <v>0</v>
      </c>
      <c r="M158" s="30">
        <f>VLOOKUP($B158,'[1]Tillförd energi'!$B$2:$AS$506,MATCH(M$3,'[1]Tillförd energi'!$B$1:$AQ$1,0),FALSE)</f>
        <v>0</v>
      </c>
      <c r="N158" s="30">
        <f>VLOOKUP($B158,'[1]Tillförd energi'!$B$2:$AS$506,MATCH(N$3,'[1]Tillförd energi'!$B$1:$AQ$1,0),FALSE)</f>
        <v>0</v>
      </c>
      <c r="O158" s="30">
        <f>VLOOKUP($B158,'[1]Tillförd energi'!$B$2:$AS$506,MATCH(O$3,'[1]Tillförd energi'!$B$1:$AQ$1,0),FALSE)</f>
        <v>0</v>
      </c>
      <c r="P158" s="30">
        <f>VLOOKUP($B158,'[1]Tillförd energi'!$B$2:$AS$506,MATCH(P$3,'[1]Tillförd energi'!$B$1:$AQ$1,0),FALSE)</f>
        <v>0</v>
      </c>
      <c r="Q158" s="30">
        <f>VLOOKUP($B158,'[1]Tillförd energi'!$B$2:$AS$506,MATCH(Q$3,'[1]Tillförd energi'!$B$1:$AQ$1,0),FALSE)</f>
        <v>0</v>
      </c>
      <c r="R158" s="30">
        <f>VLOOKUP($B158,'[1]Tillförd energi'!$B$2:$AS$506,MATCH(R$3,'[1]Tillförd energi'!$B$1:$AQ$1,0),FALSE)</f>
        <v>0</v>
      </c>
      <c r="S158" s="30">
        <f>VLOOKUP($B158,'[1]Tillförd energi'!$B$2:$AS$506,MATCH(S$3,'[1]Tillförd energi'!$B$1:$AQ$1,0),FALSE)</f>
        <v>0</v>
      </c>
      <c r="T158" s="30">
        <f>VLOOKUP($B158,'[1]Tillförd energi'!$B$2:$AS$506,MATCH(T$3,'[1]Tillförd energi'!$B$1:$AQ$1,0),FALSE)</f>
        <v>0</v>
      </c>
      <c r="U158" s="30">
        <f>VLOOKUP($B158,'[1]Tillförd energi'!$B$2:$AS$506,MATCH(U$3,'[1]Tillförd energi'!$B$1:$AQ$1,0),FALSE)</f>
        <v>0</v>
      </c>
      <c r="V158" s="30">
        <f>VLOOKUP($B158,'[1]Tillförd energi'!$B$2:$AS$506,MATCH(V$3,'[1]Tillförd energi'!$B$1:$AQ$1,0),FALSE)</f>
        <v>0</v>
      </c>
      <c r="W158" s="30">
        <f>VLOOKUP($B158,'[1]Tillförd energi'!$B$2:$AS$506,MATCH(W$3,'[1]Tillförd energi'!$B$1:$AQ$1,0),FALSE)</f>
        <v>0</v>
      </c>
      <c r="X158" s="30">
        <f>VLOOKUP($B158,'[1]Tillförd energi'!$B$2:$AS$506,MATCH(X$3,'[1]Tillförd energi'!$B$1:$AQ$1,0),FALSE)</f>
        <v>0</v>
      </c>
      <c r="Y158" s="30">
        <f>VLOOKUP($B158,'[1]Tillförd energi'!$B$2:$AS$506,MATCH(Y$3,'[1]Tillförd energi'!$B$1:$AQ$1,0),FALSE)</f>
        <v>0</v>
      </c>
      <c r="Z158" s="30">
        <f>VLOOKUP($B158,'[1]Tillförd energi'!$B$2:$AS$506,MATCH(Z$3,'[1]Tillförd energi'!$B$1:$AQ$1,0),FALSE)</f>
        <v>0</v>
      </c>
      <c r="AA158" s="30">
        <f>VLOOKUP($B158,'[1]Tillförd energi'!$B$2:$AS$506,MATCH(AA$3,'[1]Tillförd energi'!$B$1:$AQ$1,0),FALSE)</f>
        <v>0</v>
      </c>
      <c r="AB158" s="30">
        <f>VLOOKUP($B158,'[1]Tillförd energi'!$B$2:$AS$506,MATCH(AB$3,'[1]Tillförd energi'!$B$1:$AQ$1,0),FALSE)</f>
        <v>0</v>
      </c>
      <c r="AC158" s="30">
        <f>VLOOKUP($B158,'[1]Tillförd energi'!$B$2:$AS$506,MATCH(AC$3,'[1]Tillförd energi'!$B$1:$AQ$1,0),FALSE)</f>
        <v>0</v>
      </c>
      <c r="AD158" s="30">
        <f>VLOOKUP($B158,'[1]Tillförd energi'!$B$2:$AS$506,MATCH(AD$3,'[1]Tillförd energi'!$B$1:$AQ$1,0),FALSE)</f>
        <v>0</v>
      </c>
      <c r="AF158" s="30">
        <f>VLOOKUP($B158,'[1]Tillförd energi'!$B$2:$AS$506,MATCH(AF$3,'[1]Tillförd energi'!$B$1:$AQ$1,0),FALSE)</f>
        <v>0</v>
      </c>
      <c r="AH158" s="30">
        <f>IFERROR(VLOOKUP(B158,[1]Miljö!$B$1:$S$476,9,FALSE)/1,0)</f>
        <v>744</v>
      </c>
      <c r="AJ158" s="35" t="str">
        <f>IFERROR(VLOOKUP($B158,[1]Miljö!$B$1:$S$500,MATCH("hjälpel exklusive kraftvärme (GWh)",[1]Miljö!$B$1:$V$1,0),FALSE)/1,"")</f>
        <v/>
      </c>
      <c r="AK158" s="35">
        <f t="shared" si="8"/>
        <v>0</v>
      </c>
      <c r="AL158" s="35">
        <f>VLOOKUP($B158,'[1]Slutlig allokering'!$B$2:$AL$462,MATCH("Hjälpel kraftvärme",'[1]Slutlig allokering'!$B$2:$AL$2,0),FALSE)</f>
        <v>0</v>
      </c>
      <c r="AN158" s="30">
        <f t="shared" si="9"/>
        <v>0</v>
      </c>
      <c r="AO158" s="30">
        <f t="shared" si="10"/>
        <v>744</v>
      </c>
      <c r="AP158" s="30" t="str">
        <f>IF(ISERROR(1/VLOOKUP($B158,[1]Leveranser!$B$1:$S$500,MATCH("såld värme (gwh)",[1]Leveranser!$B$1:$S$1,0),FALSE)),"",VLOOKUP($B158,[1]Leveranser!$B$1:$S$500,MATCH("såld värme (gwh)",[1]Leveranser!$B$1:$S$1,0),FALSE))</f>
        <v/>
      </c>
      <c r="AQ158" s="30">
        <f>VLOOKUP($B158,[1]Leveranser!$B$1:$Y$500,MATCH("Totalt såld fjärrvärme till andra fjärrvärmeföretag",[1]Leveranser!$B$1:$AA$1,0),FALSE)</f>
        <v>0</v>
      </c>
      <c r="AR158" s="30">
        <f>IF(ISERROR(1/VLOOKUP($B158,[1]Miljö!$B$1:$S$500,MATCH("Såld mängd produktionsspecifik fjärrvärme (GWh)",[1]Miljö!$B$1:$R$1,0),FALSE)),0,VLOOKUP($B158,[1]Miljö!$B$1:$S$500,MATCH("Såld mängd produktionsspecifik fjärrvärme (GWh)",[1]Miljö!$B$1:$R$1,0),FALSE))</f>
        <v>0</v>
      </c>
      <c r="AS158" s="36" t="str">
        <f t="shared" si="11"/>
        <v/>
      </c>
      <c r="AU158" s="30" t="str">
        <f>VLOOKUP($B158,'[1]Miljövärden urval för publ'!$B$2:$I$486,7,FALSE)</f>
        <v>Nej</v>
      </c>
    </row>
    <row r="159" spans="1:47" ht="15">
      <c r="A159" t="s">
        <v>372</v>
      </c>
      <c r="B159" t="s">
        <v>374</v>
      </c>
      <c r="C159" s="30">
        <f>VLOOKUP($B159,'[1]Tillförd energi'!$B$2:$AS$506,MATCH(C$3,'[1]Tillförd energi'!$B$1:$AQ$1,0),FALSE)</f>
        <v>0</v>
      </c>
      <c r="D159" s="30">
        <f>VLOOKUP($B159,'[1]Tillförd energi'!$B$2:$AS$506,MATCH(D$3,'[1]Tillförd energi'!$B$1:$AQ$1,0),FALSE)</f>
        <v>0.97499999999999998</v>
      </c>
      <c r="E159" s="30">
        <f>VLOOKUP($B159,'[1]Tillförd energi'!$B$2:$AS$506,MATCH(E$3,'[1]Tillförd energi'!$B$1:$AQ$1,0),FALSE)</f>
        <v>0</v>
      </c>
      <c r="F159" s="30">
        <f>VLOOKUP($B159,'[1]Tillförd energi'!$B$2:$AS$506,MATCH(F$3,'[1]Tillförd energi'!$B$1:$AQ$1,0),FALSE)</f>
        <v>0</v>
      </c>
      <c r="G159" s="30">
        <f>VLOOKUP($B159,'[1]Tillförd energi'!$B$2:$AS$506,MATCH(G$3,'[1]Tillförd energi'!$B$1:$AQ$1,0),FALSE)</f>
        <v>0</v>
      </c>
      <c r="H159" s="30">
        <f>VLOOKUP($B159,'[1]Tillförd energi'!$B$2:$AS$506,MATCH(H$3,'[1]Tillförd energi'!$B$1:$AQ$1,0),FALSE)</f>
        <v>0</v>
      </c>
      <c r="I159" s="30">
        <f>VLOOKUP($B159,'[1]Tillförd energi'!$B$2:$AS$506,MATCH(I$3,'[1]Tillförd energi'!$B$1:$AQ$1,0),FALSE)</f>
        <v>0</v>
      </c>
      <c r="J159" s="30">
        <f>VLOOKUP($B159,'[1]Tillförd energi'!$B$2:$AS$506,MATCH(J$3,'[1]Tillförd energi'!$B$1:$AQ$1,0),FALSE)</f>
        <v>0</v>
      </c>
      <c r="K159" s="30">
        <f>VLOOKUP($B159,'[1]Tillförd energi'!$B$2:$AS$506,MATCH(K$3,'[1]Tillförd energi'!$B$1:$AQ$1,0),FALSE)</f>
        <v>0</v>
      </c>
      <c r="L159" s="30">
        <f>VLOOKUP($B159,'[1]Tillförd energi'!$B$2:$AS$506,MATCH(L$3,'[1]Tillförd energi'!$B$1:$AQ$1,0),FALSE)</f>
        <v>0</v>
      </c>
      <c r="M159" s="30">
        <f>VLOOKUP($B159,'[1]Tillförd energi'!$B$2:$AS$506,MATCH(M$3,'[1]Tillförd energi'!$B$1:$AQ$1,0),FALSE)</f>
        <v>0</v>
      </c>
      <c r="N159" s="30">
        <f>VLOOKUP($B159,'[1]Tillförd energi'!$B$2:$AS$506,MATCH(N$3,'[1]Tillförd energi'!$B$1:$AQ$1,0),FALSE)</f>
        <v>0</v>
      </c>
      <c r="O159" s="30">
        <f>VLOOKUP($B159,'[1]Tillförd energi'!$B$2:$AS$506,MATCH(O$3,'[1]Tillförd energi'!$B$1:$AQ$1,0),FALSE)</f>
        <v>10.641999999999999</v>
      </c>
      <c r="P159" s="30">
        <f>VLOOKUP($B159,'[1]Tillförd energi'!$B$2:$AS$506,MATCH(P$3,'[1]Tillförd energi'!$B$1:$AQ$1,0),FALSE)</f>
        <v>0</v>
      </c>
      <c r="Q159" s="30">
        <f>VLOOKUP($B159,'[1]Tillförd energi'!$B$2:$AS$506,MATCH(Q$3,'[1]Tillförd energi'!$B$1:$AQ$1,0),FALSE)</f>
        <v>0</v>
      </c>
      <c r="R159" s="30">
        <f>VLOOKUP($B159,'[1]Tillförd energi'!$B$2:$AS$506,MATCH(R$3,'[1]Tillförd energi'!$B$1:$AQ$1,0),FALSE)</f>
        <v>0</v>
      </c>
      <c r="S159" s="30">
        <f>VLOOKUP($B159,'[1]Tillförd energi'!$B$2:$AS$506,MATCH(S$3,'[1]Tillförd energi'!$B$1:$AQ$1,0),FALSE)</f>
        <v>0</v>
      </c>
      <c r="T159" s="30">
        <f>VLOOKUP($B159,'[1]Tillförd energi'!$B$2:$AS$506,MATCH(T$3,'[1]Tillförd energi'!$B$1:$AQ$1,0),FALSE)</f>
        <v>0</v>
      </c>
      <c r="U159" s="30">
        <f>VLOOKUP($B159,'[1]Tillförd energi'!$B$2:$AS$506,MATCH(U$3,'[1]Tillförd energi'!$B$1:$AQ$1,0),FALSE)</f>
        <v>0</v>
      </c>
      <c r="V159" s="30">
        <f>VLOOKUP($B159,'[1]Tillförd energi'!$B$2:$AS$506,MATCH(V$3,'[1]Tillförd energi'!$B$1:$AQ$1,0),FALSE)</f>
        <v>0</v>
      </c>
      <c r="W159" s="30">
        <f>VLOOKUP($B159,'[1]Tillförd energi'!$B$2:$AS$506,MATCH(W$3,'[1]Tillförd energi'!$B$1:$AQ$1,0),FALSE)</f>
        <v>0</v>
      </c>
      <c r="X159" s="30">
        <f>VLOOKUP($B159,'[1]Tillförd energi'!$B$2:$AS$506,MATCH(X$3,'[1]Tillförd energi'!$B$1:$AQ$1,0),FALSE)</f>
        <v>0</v>
      </c>
      <c r="Y159" s="30">
        <f>VLOOKUP($B159,'[1]Tillförd energi'!$B$2:$AS$506,MATCH(Y$3,'[1]Tillförd energi'!$B$1:$AQ$1,0),FALSE)</f>
        <v>0</v>
      </c>
      <c r="Z159" s="30">
        <f>VLOOKUP($B159,'[1]Tillförd energi'!$B$2:$AS$506,MATCH(Z$3,'[1]Tillförd energi'!$B$1:$AQ$1,0),FALSE)</f>
        <v>0</v>
      </c>
      <c r="AA159" s="30">
        <f>VLOOKUP($B159,'[1]Tillförd energi'!$B$2:$AS$506,MATCH(AA$3,'[1]Tillförd energi'!$B$1:$AQ$1,0),FALSE)</f>
        <v>0</v>
      </c>
      <c r="AB159" s="30">
        <f>VLOOKUP($B159,'[1]Tillförd energi'!$B$2:$AS$506,MATCH(AB$3,'[1]Tillförd energi'!$B$1:$AQ$1,0),FALSE)</f>
        <v>1.528</v>
      </c>
      <c r="AC159" s="30">
        <f>VLOOKUP($B159,'[1]Tillförd energi'!$B$2:$AS$506,MATCH(AC$3,'[1]Tillförd energi'!$B$1:$AQ$1,0),FALSE)</f>
        <v>0</v>
      </c>
      <c r="AD159" s="30">
        <f>VLOOKUP($B159,'[1]Tillförd energi'!$B$2:$AS$506,MATCH(AD$3,'[1]Tillförd energi'!$B$1:$AQ$1,0),FALSE)</f>
        <v>0</v>
      </c>
      <c r="AF159" s="30">
        <f>VLOOKUP($B159,'[1]Tillförd energi'!$B$2:$AS$506,MATCH(AF$3,'[1]Tillförd energi'!$B$1:$AQ$1,0),FALSE)</f>
        <v>0.28299999999999997</v>
      </c>
      <c r="AH159" s="30">
        <f>IFERROR(VLOOKUP(B159,[1]Miljö!$B$1:$S$476,9,FALSE)/1,0)</f>
        <v>0</v>
      </c>
      <c r="AJ159" s="35">
        <f>IFERROR(VLOOKUP($B159,[1]Miljö!$B$1:$S$500,MATCH("hjälpel exklusive kraftvärme (GWh)",[1]Miljö!$B$1:$V$1,0),FALSE)/1,"")</f>
        <v>0.28299999999999997</v>
      </c>
      <c r="AK159" s="35">
        <f t="shared" si="8"/>
        <v>0.28299999999999997</v>
      </c>
      <c r="AL159" s="35">
        <f>VLOOKUP($B159,'[1]Slutlig allokering'!$B$2:$AL$462,MATCH("Hjälpel kraftvärme",'[1]Slutlig allokering'!$B$2:$AL$2,0),FALSE)</f>
        <v>0</v>
      </c>
      <c r="AN159" s="30">
        <f t="shared" si="9"/>
        <v>13.427999999999999</v>
      </c>
      <c r="AO159" s="30">
        <f t="shared" si="10"/>
        <v>13.427999999999999</v>
      </c>
      <c r="AP159" s="30">
        <f>IF(ISERROR(1/VLOOKUP($B159,[1]Leveranser!$B$1:$S$500,MATCH("såld värme (gwh)",[1]Leveranser!$B$1:$S$1,0),FALSE)),"",VLOOKUP($B159,[1]Leveranser!$B$1:$S$500,MATCH("såld värme (gwh)",[1]Leveranser!$B$1:$S$1,0),FALSE))</f>
        <v>10.199999999999999</v>
      </c>
      <c r="AQ159" s="30">
        <f>VLOOKUP($B159,[1]Leveranser!$B$1:$Y$500,MATCH("Totalt såld fjärrvärme till andra fjärrvärmeföretag",[1]Leveranser!$B$1:$AA$1,0),FALSE)</f>
        <v>0</v>
      </c>
      <c r="AR159" s="30">
        <f>IF(ISERROR(1/VLOOKUP($B159,[1]Miljö!$B$1:$S$500,MATCH("Såld mängd produktionsspecifik fjärrvärme (GWh)",[1]Miljö!$B$1:$R$1,0),FALSE)),0,VLOOKUP($B159,[1]Miljö!$B$1:$S$500,MATCH("Såld mängd produktionsspecifik fjärrvärme (GWh)",[1]Miljö!$B$1:$R$1,0),FALSE))</f>
        <v>0</v>
      </c>
      <c r="AS159" s="36">
        <f t="shared" si="11"/>
        <v>0.75960679177837354</v>
      </c>
      <c r="AU159" s="30" t="str">
        <f>VLOOKUP($B159,'[1]Miljövärden urval för publ'!$B$2:$I$486,7,FALSE)</f>
        <v>Ja</v>
      </c>
    </row>
    <row r="160" spans="1:47" ht="15">
      <c r="A160" t="s">
        <v>306</v>
      </c>
      <c r="B160" t="s">
        <v>310</v>
      </c>
      <c r="C160" s="30">
        <f>VLOOKUP($B160,'[1]Tillförd energi'!$B$2:$AS$506,MATCH(C$3,'[1]Tillförd energi'!$B$1:$AQ$1,0),FALSE)</f>
        <v>0</v>
      </c>
      <c r="D160" s="30">
        <f>VLOOKUP($B160,'[1]Tillförd energi'!$B$2:$AS$506,MATCH(D$3,'[1]Tillförd energi'!$B$1:$AQ$1,0),FALSE)</f>
        <v>13.0101</v>
      </c>
      <c r="E160" s="30">
        <f>VLOOKUP($B160,'[1]Tillförd energi'!$B$2:$AS$506,MATCH(E$3,'[1]Tillförd energi'!$B$1:$AQ$1,0),FALSE)</f>
        <v>0</v>
      </c>
      <c r="F160" s="30">
        <f>VLOOKUP($B160,'[1]Tillförd energi'!$B$2:$AS$506,MATCH(F$3,'[1]Tillförd energi'!$B$1:$AQ$1,0),FALSE)</f>
        <v>74.081800000000001</v>
      </c>
      <c r="G160" s="30">
        <f>VLOOKUP($B160,'[1]Tillförd energi'!$B$2:$AS$506,MATCH(G$3,'[1]Tillförd energi'!$B$1:$AQ$1,0),FALSE)</f>
        <v>0</v>
      </c>
      <c r="H160" s="30">
        <f>VLOOKUP($B160,'[1]Tillförd energi'!$B$2:$AS$506,MATCH(H$3,'[1]Tillförd energi'!$B$1:$AQ$1,0),FALSE)</f>
        <v>0</v>
      </c>
      <c r="I160" s="30">
        <f>VLOOKUP($B160,'[1]Tillförd energi'!$B$2:$AS$506,MATCH(I$3,'[1]Tillförd energi'!$B$1:$AQ$1,0),FALSE)</f>
        <v>261.27300000000002</v>
      </c>
      <c r="J160" s="30">
        <f>VLOOKUP($B160,'[1]Tillförd energi'!$B$2:$AS$506,MATCH(J$3,'[1]Tillförd energi'!$B$1:$AQ$1,0),FALSE)</f>
        <v>0.58912699999999996</v>
      </c>
      <c r="K160" s="30">
        <f>VLOOKUP($B160,'[1]Tillförd energi'!$B$2:$AS$506,MATCH(K$3,'[1]Tillförd energi'!$B$1:$AQ$1,0),FALSE)</f>
        <v>0</v>
      </c>
      <c r="L160" s="30">
        <f>VLOOKUP($B160,'[1]Tillförd energi'!$B$2:$AS$506,MATCH(L$3,'[1]Tillförd energi'!$B$1:$AQ$1,0),FALSE)</f>
        <v>0</v>
      </c>
      <c r="M160" s="30">
        <f>VLOOKUP($B160,'[1]Tillförd energi'!$B$2:$AS$506,MATCH(M$3,'[1]Tillförd energi'!$B$1:$AQ$1,0),FALSE)</f>
        <v>0</v>
      </c>
      <c r="N160" s="30">
        <f>VLOOKUP($B160,'[1]Tillförd energi'!$B$2:$AS$506,MATCH(N$3,'[1]Tillförd energi'!$B$1:$AQ$1,0),FALSE)</f>
        <v>0</v>
      </c>
      <c r="O160" s="30">
        <f>VLOOKUP($B160,'[1]Tillförd energi'!$B$2:$AS$506,MATCH(O$3,'[1]Tillförd energi'!$B$1:$AQ$1,0),FALSE)</f>
        <v>0</v>
      </c>
      <c r="P160" s="30">
        <f>VLOOKUP($B160,'[1]Tillförd energi'!$B$2:$AS$506,MATCH(P$3,'[1]Tillförd energi'!$B$1:$AQ$1,0),FALSE)</f>
        <v>0</v>
      </c>
      <c r="Q160" s="30">
        <f>VLOOKUP($B160,'[1]Tillförd energi'!$B$2:$AS$506,MATCH(Q$3,'[1]Tillförd energi'!$B$1:$AQ$1,0),FALSE)</f>
        <v>51.11</v>
      </c>
      <c r="R160" s="30">
        <f>VLOOKUP($B160,'[1]Tillförd energi'!$B$2:$AS$506,MATCH(R$3,'[1]Tillförd energi'!$B$1:$AQ$1,0),FALSE)</f>
        <v>6.14</v>
      </c>
      <c r="S160" s="30">
        <f>VLOOKUP($B160,'[1]Tillförd energi'!$B$2:$AS$506,MATCH(S$3,'[1]Tillförd energi'!$B$1:$AQ$1,0),FALSE)</f>
        <v>181.07599999999999</v>
      </c>
      <c r="T160" s="30">
        <f>VLOOKUP($B160,'[1]Tillförd energi'!$B$2:$AS$506,MATCH(T$3,'[1]Tillförd energi'!$B$1:$AQ$1,0),FALSE)</f>
        <v>0</v>
      </c>
      <c r="U160" s="30">
        <f>VLOOKUP($B160,'[1]Tillförd energi'!$B$2:$AS$506,MATCH(U$3,'[1]Tillförd energi'!$B$1:$AQ$1,0),FALSE)</f>
        <v>0</v>
      </c>
      <c r="V160" s="30">
        <f>VLOOKUP($B160,'[1]Tillförd energi'!$B$2:$AS$506,MATCH(V$3,'[1]Tillförd energi'!$B$1:$AQ$1,0),FALSE)</f>
        <v>19.510000000000002</v>
      </c>
      <c r="W160" s="30">
        <f>VLOOKUP($B160,'[1]Tillförd energi'!$B$2:$AS$506,MATCH(W$3,'[1]Tillförd energi'!$B$1:$AQ$1,0),FALSE)</f>
        <v>0</v>
      </c>
      <c r="X160" s="30">
        <f>VLOOKUP($B160,'[1]Tillförd energi'!$B$2:$AS$506,MATCH(X$3,'[1]Tillförd energi'!$B$1:$AQ$1,0),FALSE)</f>
        <v>0</v>
      </c>
      <c r="Y160" s="30">
        <f>VLOOKUP($B160,'[1]Tillförd energi'!$B$2:$AS$506,MATCH(Y$3,'[1]Tillförd energi'!$B$1:$AQ$1,0),FALSE)</f>
        <v>0</v>
      </c>
      <c r="Z160" s="30">
        <f>VLOOKUP($B160,'[1]Tillförd energi'!$B$2:$AS$506,MATCH(Z$3,'[1]Tillförd energi'!$B$1:$AQ$1,0),FALSE)</f>
        <v>25.1</v>
      </c>
      <c r="AA160" s="30">
        <f>VLOOKUP($B160,'[1]Tillförd energi'!$B$2:$AS$506,MATCH(AA$3,'[1]Tillförd energi'!$B$1:$AQ$1,0),FALSE)</f>
        <v>53.45</v>
      </c>
      <c r="AB160" s="30">
        <f>VLOOKUP($B160,'[1]Tillförd energi'!$B$2:$AS$506,MATCH(AB$3,'[1]Tillförd energi'!$B$1:$AQ$1,0),FALSE)</f>
        <v>92.75</v>
      </c>
      <c r="AC160" s="30">
        <f>VLOOKUP($B160,'[1]Tillförd energi'!$B$2:$AS$506,MATCH(AC$3,'[1]Tillförd energi'!$B$1:$AQ$1,0),FALSE)</f>
        <v>0</v>
      </c>
      <c r="AD160" s="30">
        <f>VLOOKUP($B160,'[1]Tillförd energi'!$B$2:$AS$506,MATCH(AD$3,'[1]Tillförd energi'!$B$1:$AQ$1,0),FALSE)</f>
        <v>0</v>
      </c>
      <c r="AF160" s="30">
        <f>VLOOKUP($B160,'[1]Tillförd energi'!$B$2:$AS$506,MATCH(AF$3,'[1]Tillförd energi'!$B$1:$AQ$1,0),FALSE)</f>
        <v>19.0823</v>
      </c>
      <c r="AH160" s="30">
        <f>IFERROR(VLOOKUP(B160,[1]Miljö!$B$1:$S$476,9,FALSE)/1,0)</f>
        <v>0</v>
      </c>
      <c r="AJ160" s="35">
        <f>IFERROR(VLOOKUP($B160,[1]Miljö!$B$1:$S$500,MATCH("hjälpel exklusive kraftvärme (GWh)",[1]Miljö!$B$1:$V$1,0),FALSE)/1,"")</f>
        <v>7.42</v>
      </c>
      <c r="AK160" s="35">
        <f t="shared" si="8"/>
        <v>7.42</v>
      </c>
      <c r="AL160" s="35">
        <f>VLOOKUP($B160,'[1]Slutlig allokering'!$B$2:$AL$462,MATCH("Hjälpel kraftvärme",'[1]Slutlig allokering'!$B$2:$AL$2,0),FALSE)</f>
        <v>11.6623</v>
      </c>
      <c r="AN160" s="30">
        <f t="shared" si="9"/>
        <v>797.17232700000011</v>
      </c>
      <c r="AO160" s="30">
        <f t="shared" si="10"/>
        <v>797.17232700000011</v>
      </c>
      <c r="AP160" s="30">
        <f>IF(ISERROR(1/VLOOKUP($B160,[1]Leveranser!$B$1:$S$500,MATCH("såld värme (gwh)",[1]Leveranser!$B$1:$S$1,0),FALSE)),"",VLOOKUP($B160,[1]Leveranser!$B$1:$S$500,MATCH("såld värme (gwh)",[1]Leveranser!$B$1:$S$1,0),FALSE))</f>
        <v>685.66</v>
      </c>
      <c r="AQ160" s="30">
        <f>VLOOKUP($B160,[1]Leveranser!$B$1:$Y$500,MATCH("Totalt såld fjärrvärme till andra fjärrvärmeföretag",[1]Leveranser!$B$1:$AA$1,0),FALSE)</f>
        <v>0</v>
      </c>
      <c r="AR160" s="30">
        <f>IF(ISERROR(1/VLOOKUP($B160,[1]Miljö!$B$1:$S$500,MATCH("Såld mängd produktionsspecifik fjärrvärme (GWh)",[1]Miljö!$B$1:$R$1,0),FALSE)),0,VLOOKUP($B160,[1]Miljö!$B$1:$S$500,MATCH("Såld mängd produktionsspecifik fjärrvärme (GWh)",[1]Miljö!$B$1:$R$1,0),FALSE))</f>
        <v>13.13</v>
      </c>
      <c r="AS160" s="36">
        <f t="shared" si="11"/>
        <v>0.86011515550263185</v>
      </c>
      <c r="AU160" s="30" t="str">
        <f>VLOOKUP($B160,'[1]Miljövärden urval för publ'!$B$2:$I$486,7,FALSE)</f>
        <v>Ja</v>
      </c>
    </row>
    <row r="161" spans="1:48" ht="15">
      <c r="A161" t="s">
        <v>463</v>
      </c>
      <c r="B161" t="s">
        <v>468</v>
      </c>
      <c r="C161" s="30">
        <f>VLOOKUP($B161,'[1]Tillförd energi'!$B$2:$AS$506,MATCH(C$3,'[1]Tillförd energi'!$B$1:$AQ$1,0),FALSE)</f>
        <v>0</v>
      </c>
      <c r="D161" s="30">
        <f>VLOOKUP($B161,'[1]Tillförd energi'!$B$2:$AS$506,MATCH(D$3,'[1]Tillförd energi'!$B$1:$AQ$1,0),FALSE)</f>
        <v>0.14699999999999999</v>
      </c>
      <c r="E161" s="30">
        <f>VLOOKUP($B161,'[1]Tillförd energi'!$B$2:$AS$506,MATCH(E$3,'[1]Tillförd energi'!$B$1:$AQ$1,0),FALSE)</f>
        <v>0</v>
      </c>
      <c r="F161" s="30">
        <f>VLOOKUP($B161,'[1]Tillförd energi'!$B$2:$AS$506,MATCH(F$3,'[1]Tillförd energi'!$B$1:$AQ$1,0),FALSE)</f>
        <v>0</v>
      </c>
      <c r="G161" s="30">
        <f>VLOOKUP($B161,'[1]Tillförd energi'!$B$2:$AS$506,MATCH(G$3,'[1]Tillförd energi'!$B$1:$AQ$1,0),FALSE)</f>
        <v>0</v>
      </c>
      <c r="H161" s="30">
        <f>VLOOKUP($B161,'[1]Tillförd energi'!$B$2:$AS$506,MATCH(H$3,'[1]Tillförd energi'!$B$1:$AQ$1,0),FALSE)</f>
        <v>0</v>
      </c>
      <c r="I161" s="30">
        <f>VLOOKUP($B161,'[1]Tillförd energi'!$B$2:$AS$506,MATCH(I$3,'[1]Tillförd energi'!$B$1:$AQ$1,0),FALSE)</f>
        <v>0</v>
      </c>
      <c r="J161" s="30">
        <f>VLOOKUP($B161,'[1]Tillförd energi'!$B$2:$AS$506,MATCH(J$3,'[1]Tillförd energi'!$B$1:$AQ$1,0),FALSE)</f>
        <v>0</v>
      </c>
      <c r="K161" s="30">
        <f>VLOOKUP($B161,'[1]Tillförd energi'!$B$2:$AS$506,MATCH(K$3,'[1]Tillförd energi'!$B$1:$AQ$1,0),FALSE)</f>
        <v>0</v>
      </c>
      <c r="L161" s="30">
        <f>VLOOKUP($B161,'[1]Tillförd energi'!$B$2:$AS$506,MATCH(L$3,'[1]Tillförd energi'!$B$1:$AQ$1,0),FALSE)</f>
        <v>0</v>
      </c>
      <c r="M161" s="30">
        <f>VLOOKUP($B161,'[1]Tillförd energi'!$B$2:$AS$506,MATCH(M$3,'[1]Tillförd energi'!$B$1:$AQ$1,0),FALSE)</f>
        <v>0</v>
      </c>
      <c r="N161" s="30">
        <f>VLOOKUP($B161,'[1]Tillförd energi'!$B$2:$AS$506,MATCH(N$3,'[1]Tillförd energi'!$B$1:$AQ$1,0),FALSE)</f>
        <v>0</v>
      </c>
      <c r="O161" s="30">
        <f>VLOOKUP($B161,'[1]Tillförd energi'!$B$2:$AS$506,MATCH(O$3,'[1]Tillförd energi'!$B$1:$AQ$1,0),FALSE)</f>
        <v>0</v>
      </c>
      <c r="P161" s="30">
        <f>VLOOKUP($B161,'[1]Tillförd energi'!$B$2:$AS$506,MATCH(P$3,'[1]Tillförd energi'!$B$1:$AQ$1,0),FALSE)</f>
        <v>7.4388199999999998</v>
      </c>
      <c r="Q161" s="30">
        <f>VLOOKUP($B161,'[1]Tillförd energi'!$B$2:$AS$506,MATCH(Q$3,'[1]Tillförd energi'!$B$1:$AQ$1,0),FALSE)</f>
        <v>1.2370000000000001</v>
      </c>
      <c r="R161" s="30">
        <f>VLOOKUP($B161,'[1]Tillförd energi'!$B$2:$AS$506,MATCH(R$3,'[1]Tillförd energi'!$B$1:$AQ$1,0),FALSE)</f>
        <v>0</v>
      </c>
      <c r="S161" s="30">
        <f>VLOOKUP($B161,'[1]Tillförd energi'!$B$2:$AS$506,MATCH(S$3,'[1]Tillförd energi'!$B$1:$AQ$1,0),FALSE)</f>
        <v>0</v>
      </c>
      <c r="T161" s="30">
        <f>VLOOKUP($B161,'[1]Tillförd energi'!$B$2:$AS$506,MATCH(T$3,'[1]Tillförd energi'!$B$1:$AQ$1,0),FALSE)</f>
        <v>0</v>
      </c>
      <c r="U161" s="30">
        <f>VLOOKUP($B161,'[1]Tillförd energi'!$B$2:$AS$506,MATCH(U$3,'[1]Tillförd energi'!$B$1:$AQ$1,0),FALSE)</f>
        <v>0</v>
      </c>
      <c r="V161" s="30">
        <f>VLOOKUP($B161,'[1]Tillförd energi'!$B$2:$AS$506,MATCH(V$3,'[1]Tillförd energi'!$B$1:$AQ$1,0),FALSE)</f>
        <v>0</v>
      </c>
      <c r="W161" s="30">
        <f>VLOOKUP($B161,'[1]Tillförd energi'!$B$2:$AS$506,MATCH(W$3,'[1]Tillförd energi'!$B$1:$AQ$1,0),FALSE)</f>
        <v>0</v>
      </c>
      <c r="X161" s="30">
        <f>VLOOKUP($B161,'[1]Tillförd energi'!$B$2:$AS$506,MATCH(X$3,'[1]Tillförd energi'!$B$1:$AQ$1,0),FALSE)</f>
        <v>0</v>
      </c>
      <c r="Y161" s="30">
        <f>VLOOKUP($B161,'[1]Tillförd energi'!$B$2:$AS$506,MATCH(Y$3,'[1]Tillförd energi'!$B$1:$AQ$1,0),FALSE)</f>
        <v>0</v>
      </c>
      <c r="Z161" s="30">
        <f>VLOOKUP($B161,'[1]Tillförd energi'!$B$2:$AS$506,MATCH(Z$3,'[1]Tillförd energi'!$B$1:$AQ$1,0),FALSE)</f>
        <v>0</v>
      </c>
      <c r="AA161" s="30">
        <f>VLOOKUP($B161,'[1]Tillförd energi'!$B$2:$AS$506,MATCH(AA$3,'[1]Tillförd energi'!$B$1:$AQ$1,0),FALSE)</f>
        <v>0</v>
      </c>
      <c r="AB161" s="30">
        <f>VLOOKUP($B161,'[1]Tillförd energi'!$B$2:$AS$506,MATCH(AB$3,'[1]Tillförd energi'!$B$1:$AQ$1,0),FALSE)</f>
        <v>0</v>
      </c>
      <c r="AC161" s="30">
        <f>VLOOKUP($B161,'[1]Tillförd energi'!$B$2:$AS$506,MATCH(AC$3,'[1]Tillförd energi'!$B$1:$AQ$1,0),FALSE)</f>
        <v>0</v>
      </c>
      <c r="AD161" s="30">
        <f>VLOOKUP($B161,'[1]Tillförd energi'!$B$2:$AS$506,MATCH(AD$3,'[1]Tillförd energi'!$B$1:$AQ$1,0),FALSE)</f>
        <v>0</v>
      </c>
      <c r="AF161" s="30">
        <f>VLOOKUP($B161,'[1]Tillförd energi'!$B$2:$AS$506,MATCH(AF$3,'[1]Tillförd energi'!$B$1:$AQ$1,0),FALSE)</f>
        <v>4.99E-2</v>
      </c>
      <c r="AH161" s="30">
        <f>IFERROR(VLOOKUP(B161,[1]Miljö!$B$1:$S$476,9,FALSE)/1,0)</f>
        <v>0</v>
      </c>
      <c r="AJ161" s="35">
        <f>IFERROR(VLOOKUP($B161,[1]Miljö!$B$1:$S$500,MATCH("hjälpel exklusive kraftvärme (GWh)",[1]Miljö!$B$1:$V$1,0),FALSE)/1,"")</f>
        <v>4.99E-2</v>
      </c>
      <c r="AK161" s="35">
        <f t="shared" si="8"/>
        <v>4.99E-2</v>
      </c>
      <c r="AL161" s="35">
        <f>VLOOKUP($B161,'[1]Slutlig allokering'!$B$2:$AL$462,MATCH("Hjälpel kraftvärme",'[1]Slutlig allokering'!$B$2:$AL$2,0),FALSE)</f>
        <v>0</v>
      </c>
      <c r="AN161" s="30">
        <f t="shared" si="9"/>
        <v>8.8727199999999993</v>
      </c>
      <c r="AO161" s="30">
        <f t="shared" si="10"/>
        <v>8.8727199999999993</v>
      </c>
      <c r="AP161" s="30">
        <f>IF(ISERROR(1/VLOOKUP($B161,[1]Leveranser!$B$1:$S$500,MATCH("såld värme (gwh)",[1]Leveranser!$B$1:$S$1,0),FALSE)),"",VLOOKUP($B161,[1]Leveranser!$B$1:$S$500,MATCH("såld värme (gwh)",[1]Leveranser!$B$1:$S$1,0),FALSE))</f>
        <v>5.681</v>
      </c>
      <c r="AQ161" s="30">
        <f>VLOOKUP($B161,[1]Leveranser!$B$1:$Y$500,MATCH("Totalt såld fjärrvärme till andra fjärrvärmeföretag",[1]Leveranser!$B$1:$AA$1,0),FALSE)</f>
        <v>0</v>
      </c>
      <c r="AR161" s="30">
        <f>IF(ISERROR(1/VLOOKUP($B161,[1]Miljö!$B$1:$S$500,MATCH("Såld mängd produktionsspecifik fjärrvärme (GWh)",[1]Miljö!$B$1:$R$1,0),FALSE)),0,VLOOKUP($B161,[1]Miljö!$B$1:$S$500,MATCH("Såld mängd produktionsspecifik fjärrvärme (GWh)",[1]Miljö!$B$1:$R$1,0),FALSE))</f>
        <v>0</v>
      </c>
      <c r="AS161" s="36">
        <f t="shared" si="11"/>
        <v>0.64027716416161007</v>
      </c>
      <c r="AU161" s="30" t="str">
        <f>VLOOKUP($B161,'[1]Miljövärden urval för publ'!$B$2:$I$486,7,FALSE)</f>
        <v>Ja</v>
      </c>
    </row>
    <row r="162" spans="1:48" ht="15">
      <c r="A162" t="s">
        <v>580</v>
      </c>
      <c r="B162" t="s">
        <v>585</v>
      </c>
      <c r="C162" s="30">
        <f>VLOOKUP($B162,'[1]Tillförd energi'!$B$2:$AS$506,MATCH(C$3,'[1]Tillförd energi'!$B$1:$AQ$1,0),FALSE)</f>
        <v>0</v>
      </c>
      <c r="D162" s="30">
        <f>VLOOKUP($B162,'[1]Tillförd energi'!$B$2:$AS$506,MATCH(D$3,'[1]Tillförd energi'!$B$1:$AQ$1,0),FALSE)</f>
        <v>1.4</v>
      </c>
      <c r="E162" s="30">
        <f>VLOOKUP($B162,'[1]Tillförd energi'!$B$2:$AS$506,MATCH(E$3,'[1]Tillförd energi'!$B$1:$AQ$1,0),FALSE)</f>
        <v>5</v>
      </c>
      <c r="F162" s="30">
        <f>VLOOKUP($B162,'[1]Tillförd energi'!$B$2:$AS$506,MATCH(F$3,'[1]Tillförd energi'!$B$1:$AQ$1,0),FALSE)</f>
        <v>0</v>
      </c>
      <c r="G162" s="30">
        <f>VLOOKUP($B162,'[1]Tillförd energi'!$B$2:$AS$506,MATCH(G$3,'[1]Tillförd energi'!$B$1:$AQ$1,0),FALSE)</f>
        <v>0</v>
      </c>
      <c r="H162" s="30">
        <f>VLOOKUP($B162,'[1]Tillförd energi'!$B$2:$AS$506,MATCH(H$3,'[1]Tillförd energi'!$B$1:$AQ$1,0),FALSE)</f>
        <v>0</v>
      </c>
      <c r="I162" s="30">
        <f>VLOOKUP($B162,'[1]Tillförd energi'!$B$2:$AS$506,MATCH(I$3,'[1]Tillförd energi'!$B$1:$AQ$1,0),FALSE)</f>
        <v>0</v>
      </c>
      <c r="J162" s="30">
        <f>VLOOKUP($B162,'[1]Tillförd energi'!$B$2:$AS$506,MATCH(J$3,'[1]Tillförd energi'!$B$1:$AQ$1,0),FALSE)</f>
        <v>0</v>
      </c>
      <c r="K162" s="30">
        <f>VLOOKUP($B162,'[1]Tillförd energi'!$B$2:$AS$506,MATCH(K$3,'[1]Tillförd energi'!$B$1:$AQ$1,0),FALSE)</f>
        <v>11.2</v>
      </c>
      <c r="L162" s="30">
        <f>VLOOKUP($B162,'[1]Tillförd energi'!$B$2:$AS$506,MATCH(L$3,'[1]Tillförd energi'!$B$1:$AQ$1,0),FALSE)</f>
        <v>103.9</v>
      </c>
      <c r="M162" s="30">
        <f>VLOOKUP($B162,'[1]Tillförd energi'!$B$2:$AS$506,MATCH(M$3,'[1]Tillförd energi'!$B$1:$AQ$1,0),FALSE)</f>
        <v>0</v>
      </c>
      <c r="N162" s="30">
        <f>VLOOKUP($B162,'[1]Tillförd energi'!$B$2:$AS$506,MATCH(N$3,'[1]Tillförd energi'!$B$1:$AQ$1,0),FALSE)</f>
        <v>0</v>
      </c>
      <c r="O162" s="30">
        <f>VLOOKUP($B162,'[1]Tillförd energi'!$B$2:$AS$506,MATCH(O$3,'[1]Tillförd energi'!$B$1:$AQ$1,0),FALSE)</f>
        <v>0</v>
      </c>
      <c r="P162" s="30">
        <f>VLOOKUP($B162,'[1]Tillförd energi'!$B$2:$AS$506,MATCH(P$3,'[1]Tillförd energi'!$B$1:$AQ$1,0),FALSE)</f>
        <v>0</v>
      </c>
      <c r="Q162" s="30">
        <f>VLOOKUP($B162,'[1]Tillförd energi'!$B$2:$AS$506,MATCH(Q$3,'[1]Tillförd energi'!$B$1:$AQ$1,0),FALSE)</f>
        <v>0</v>
      </c>
      <c r="R162" s="30">
        <f>VLOOKUP($B162,'[1]Tillförd energi'!$B$2:$AS$506,MATCH(R$3,'[1]Tillförd energi'!$B$1:$AQ$1,0),FALSE)</f>
        <v>0</v>
      </c>
      <c r="S162" s="30">
        <f>VLOOKUP($B162,'[1]Tillförd energi'!$B$2:$AS$506,MATCH(S$3,'[1]Tillförd energi'!$B$1:$AQ$1,0),FALSE)</f>
        <v>0</v>
      </c>
      <c r="T162" s="30">
        <f>VLOOKUP($B162,'[1]Tillförd energi'!$B$2:$AS$506,MATCH(T$3,'[1]Tillförd energi'!$B$1:$AQ$1,0),FALSE)</f>
        <v>0</v>
      </c>
      <c r="U162" s="30">
        <f>VLOOKUP($B162,'[1]Tillförd energi'!$B$2:$AS$506,MATCH(U$3,'[1]Tillförd energi'!$B$1:$AQ$1,0),FALSE)</f>
        <v>0</v>
      </c>
      <c r="V162" s="30">
        <f>VLOOKUP($B162,'[1]Tillförd energi'!$B$2:$AS$506,MATCH(V$3,'[1]Tillförd energi'!$B$1:$AQ$1,0),FALSE)</f>
        <v>0</v>
      </c>
      <c r="W162" s="30">
        <f>VLOOKUP($B162,'[1]Tillförd energi'!$B$2:$AS$506,MATCH(W$3,'[1]Tillförd energi'!$B$1:$AQ$1,0),FALSE)</f>
        <v>0</v>
      </c>
      <c r="X162" s="30">
        <f>VLOOKUP($B162,'[1]Tillförd energi'!$B$2:$AS$506,MATCH(X$3,'[1]Tillförd energi'!$B$1:$AQ$1,0),FALSE)</f>
        <v>0</v>
      </c>
      <c r="Y162" s="30">
        <f>VLOOKUP($B162,'[1]Tillförd energi'!$B$2:$AS$506,MATCH(Y$3,'[1]Tillförd energi'!$B$1:$AQ$1,0),FALSE)</f>
        <v>0.7</v>
      </c>
      <c r="Z162" s="30">
        <f>VLOOKUP($B162,'[1]Tillförd energi'!$B$2:$AS$506,MATCH(Z$3,'[1]Tillförd energi'!$B$1:$AQ$1,0),FALSE)</f>
        <v>0</v>
      </c>
      <c r="AA162" s="30">
        <f>VLOOKUP($B162,'[1]Tillförd energi'!$B$2:$AS$506,MATCH(AA$3,'[1]Tillförd energi'!$B$1:$AQ$1,0),FALSE)</f>
        <v>0</v>
      </c>
      <c r="AB162" s="30">
        <f>VLOOKUP($B162,'[1]Tillförd energi'!$B$2:$AS$506,MATCH(AB$3,'[1]Tillförd energi'!$B$1:$AQ$1,0),FALSE)</f>
        <v>9.1999999999999993</v>
      </c>
      <c r="AC162" s="30">
        <f>VLOOKUP($B162,'[1]Tillförd energi'!$B$2:$AS$506,MATCH(AC$3,'[1]Tillförd energi'!$B$1:$AQ$1,0),FALSE)</f>
        <v>0</v>
      </c>
      <c r="AD162" s="30">
        <f>VLOOKUP($B162,'[1]Tillförd energi'!$B$2:$AS$506,MATCH(AD$3,'[1]Tillförd energi'!$B$1:$AQ$1,0),FALSE)</f>
        <v>0</v>
      </c>
      <c r="AF162" s="30">
        <f>VLOOKUP($B162,'[1]Tillförd energi'!$B$2:$AS$506,MATCH(AF$3,'[1]Tillförd energi'!$B$1:$AQ$1,0),FALSE)</f>
        <v>2.7</v>
      </c>
      <c r="AH162" s="30">
        <f>IFERROR(VLOOKUP(B162,[1]Miljö!$B$1:$S$476,9,FALSE)/1,0)</f>
        <v>0</v>
      </c>
      <c r="AJ162" s="35">
        <f>IFERROR(VLOOKUP($B162,[1]Miljö!$B$1:$S$500,MATCH("hjälpel exklusive kraftvärme (GWh)",[1]Miljö!$B$1:$V$1,0),FALSE)/1,"")</f>
        <v>2.7</v>
      </c>
      <c r="AK162" s="35">
        <f t="shared" si="8"/>
        <v>2.7</v>
      </c>
      <c r="AL162" s="35">
        <f>VLOOKUP($B162,'[1]Slutlig allokering'!$B$2:$AL$462,MATCH("Hjälpel kraftvärme",'[1]Slutlig allokering'!$B$2:$AL$2,0),FALSE)</f>
        <v>0</v>
      </c>
      <c r="AN162" s="30">
        <f t="shared" si="9"/>
        <v>134.1</v>
      </c>
      <c r="AO162" s="30">
        <f t="shared" si="10"/>
        <v>134.1</v>
      </c>
      <c r="AP162" s="30">
        <f>IF(ISERROR(1/VLOOKUP($B162,[1]Leveranser!$B$1:$S$500,MATCH("såld värme (gwh)",[1]Leveranser!$B$1:$S$1,0),FALSE)),"",VLOOKUP($B162,[1]Leveranser!$B$1:$S$500,MATCH("såld värme (gwh)",[1]Leveranser!$B$1:$S$1,0),FALSE))</f>
        <v>96.6</v>
      </c>
      <c r="AQ162" s="30">
        <f>VLOOKUP($B162,[1]Leveranser!$B$1:$Y$500,MATCH("Totalt såld fjärrvärme till andra fjärrvärmeföretag",[1]Leveranser!$B$1:$AA$1,0),FALSE)</f>
        <v>0</v>
      </c>
      <c r="AR162" s="30">
        <f>IF(ISERROR(1/VLOOKUP($B162,[1]Miljö!$B$1:$S$500,MATCH("Såld mängd produktionsspecifik fjärrvärme (GWh)",[1]Miljö!$B$1:$R$1,0),FALSE)),0,VLOOKUP($B162,[1]Miljö!$B$1:$S$500,MATCH("Såld mängd produktionsspecifik fjärrvärme (GWh)",[1]Miljö!$B$1:$R$1,0),FALSE))</f>
        <v>0</v>
      </c>
      <c r="AS162" s="36">
        <f t="shared" si="11"/>
        <v>0.7203579418344519</v>
      </c>
      <c r="AU162" s="30" t="str">
        <f>VLOOKUP($B162,'[1]Miljövärden urval för publ'!$B$2:$I$486,7,FALSE)</f>
        <v>Ja</v>
      </c>
    </row>
    <row r="163" spans="1:48" ht="15">
      <c r="A163" t="s">
        <v>313</v>
      </c>
      <c r="B163" t="s">
        <v>314</v>
      </c>
      <c r="C163" s="30">
        <f>VLOOKUP($B163,'[1]Tillförd energi'!$B$2:$AS$506,MATCH(C$3,'[1]Tillförd energi'!$B$1:$AQ$1,0),FALSE)</f>
        <v>0</v>
      </c>
      <c r="D163" s="30">
        <f>VLOOKUP($B163,'[1]Tillförd energi'!$B$2:$AS$506,MATCH(D$3,'[1]Tillförd energi'!$B$1:$AQ$1,0),FALSE)</f>
        <v>1.64</v>
      </c>
      <c r="E163" s="30">
        <f>VLOOKUP($B163,'[1]Tillförd energi'!$B$2:$AS$506,MATCH(E$3,'[1]Tillförd energi'!$B$1:$AQ$1,0),FALSE)</f>
        <v>0</v>
      </c>
      <c r="F163" s="30">
        <f>VLOOKUP($B163,'[1]Tillförd energi'!$B$2:$AS$506,MATCH(F$3,'[1]Tillförd energi'!$B$1:$AQ$1,0),FALSE)</f>
        <v>1.32</v>
      </c>
      <c r="G163" s="30">
        <f>VLOOKUP($B163,'[1]Tillförd energi'!$B$2:$AS$506,MATCH(G$3,'[1]Tillförd energi'!$B$1:$AQ$1,0),FALSE)</f>
        <v>0</v>
      </c>
      <c r="H163" s="30">
        <f>VLOOKUP($B163,'[1]Tillförd energi'!$B$2:$AS$506,MATCH(H$3,'[1]Tillförd energi'!$B$1:$AQ$1,0),FALSE)</f>
        <v>0</v>
      </c>
      <c r="I163" s="30">
        <f>VLOOKUP($B163,'[1]Tillförd energi'!$B$2:$AS$506,MATCH(I$3,'[1]Tillförd energi'!$B$1:$AQ$1,0),FALSE)</f>
        <v>0</v>
      </c>
      <c r="J163" s="30">
        <f>VLOOKUP($B163,'[1]Tillförd energi'!$B$2:$AS$506,MATCH(J$3,'[1]Tillförd energi'!$B$1:$AQ$1,0),FALSE)</f>
        <v>0</v>
      </c>
      <c r="K163" s="30">
        <f>VLOOKUP($B163,'[1]Tillförd energi'!$B$2:$AS$506,MATCH(K$3,'[1]Tillförd energi'!$B$1:$AQ$1,0),FALSE)</f>
        <v>0</v>
      </c>
      <c r="L163" s="30">
        <f>VLOOKUP($B163,'[1]Tillförd energi'!$B$2:$AS$506,MATCH(L$3,'[1]Tillförd energi'!$B$1:$AQ$1,0),FALSE)</f>
        <v>39.019799999999996</v>
      </c>
      <c r="M163" s="30">
        <f>VLOOKUP($B163,'[1]Tillförd energi'!$B$2:$AS$506,MATCH(M$3,'[1]Tillförd energi'!$B$1:$AQ$1,0),FALSE)</f>
        <v>147.459</v>
      </c>
      <c r="N163" s="30">
        <f>VLOOKUP($B163,'[1]Tillförd energi'!$B$2:$AS$506,MATCH(N$3,'[1]Tillförd energi'!$B$1:$AQ$1,0),FALSE)</f>
        <v>17.967300000000002</v>
      </c>
      <c r="O163" s="30">
        <f>VLOOKUP($B163,'[1]Tillförd energi'!$B$2:$AS$506,MATCH(O$3,'[1]Tillförd energi'!$B$1:$AQ$1,0),FALSE)</f>
        <v>14.1107</v>
      </c>
      <c r="P163" s="30">
        <f>VLOOKUP($B163,'[1]Tillförd energi'!$B$2:$AS$506,MATCH(P$3,'[1]Tillförd energi'!$B$1:$AQ$1,0),FALSE)</f>
        <v>0</v>
      </c>
      <c r="Q163" s="30">
        <f>VLOOKUP($B163,'[1]Tillförd energi'!$B$2:$AS$506,MATCH(Q$3,'[1]Tillförd energi'!$B$1:$AQ$1,0),FALSE)</f>
        <v>10</v>
      </c>
      <c r="R163" s="30">
        <f>VLOOKUP($B163,'[1]Tillförd energi'!$B$2:$AS$506,MATCH(R$3,'[1]Tillförd energi'!$B$1:$AQ$1,0),FALSE)</f>
        <v>0</v>
      </c>
      <c r="S163" s="30">
        <f>VLOOKUP($B163,'[1]Tillförd energi'!$B$2:$AS$506,MATCH(S$3,'[1]Tillförd energi'!$B$1:$AQ$1,0),FALSE)</f>
        <v>61.4</v>
      </c>
      <c r="T163" s="30">
        <f>VLOOKUP($B163,'[1]Tillförd energi'!$B$2:$AS$506,MATCH(T$3,'[1]Tillförd energi'!$B$1:$AQ$1,0),FALSE)</f>
        <v>0</v>
      </c>
      <c r="U163" s="30">
        <f>VLOOKUP($B163,'[1]Tillförd energi'!$B$2:$AS$506,MATCH(U$3,'[1]Tillförd energi'!$B$1:$AQ$1,0),FALSE)</f>
        <v>0</v>
      </c>
      <c r="V163" s="30">
        <f>VLOOKUP($B163,'[1]Tillförd energi'!$B$2:$AS$506,MATCH(V$3,'[1]Tillförd energi'!$B$1:$AQ$1,0),FALSE)</f>
        <v>0</v>
      </c>
      <c r="W163" s="30">
        <f>VLOOKUP($B163,'[1]Tillförd energi'!$B$2:$AS$506,MATCH(W$3,'[1]Tillförd energi'!$B$1:$AQ$1,0),FALSE)</f>
        <v>0</v>
      </c>
      <c r="X163" s="30">
        <f>VLOOKUP($B163,'[1]Tillförd energi'!$B$2:$AS$506,MATCH(X$3,'[1]Tillförd energi'!$B$1:$AQ$1,0),FALSE)</f>
        <v>0</v>
      </c>
      <c r="Y163" s="30">
        <f>VLOOKUP($B163,'[1]Tillförd energi'!$B$2:$AS$506,MATCH(Y$3,'[1]Tillförd energi'!$B$1:$AQ$1,0),FALSE)</f>
        <v>0</v>
      </c>
      <c r="Z163" s="30">
        <f>VLOOKUP($B163,'[1]Tillförd energi'!$B$2:$AS$506,MATCH(Z$3,'[1]Tillförd energi'!$B$1:$AQ$1,0),FALSE)</f>
        <v>0</v>
      </c>
      <c r="AA163" s="30">
        <f>VLOOKUP($B163,'[1]Tillförd energi'!$B$2:$AS$506,MATCH(AA$3,'[1]Tillförd energi'!$B$1:$AQ$1,0),FALSE)</f>
        <v>0</v>
      </c>
      <c r="AB163" s="30">
        <f>VLOOKUP($B163,'[1]Tillförd energi'!$B$2:$AS$506,MATCH(AB$3,'[1]Tillförd energi'!$B$1:$AQ$1,0),FALSE)</f>
        <v>99.2</v>
      </c>
      <c r="AC163" s="30">
        <f>VLOOKUP($B163,'[1]Tillförd energi'!$B$2:$AS$506,MATCH(AC$3,'[1]Tillförd energi'!$B$1:$AQ$1,0),FALSE)</f>
        <v>0</v>
      </c>
      <c r="AD163" s="30">
        <f>VLOOKUP($B163,'[1]Tillförd energi'!$B$2:$AS$506,MATCH(AD$3,'[1]Tillförd energi'!$B$1:$AQ$1,0),FALSE)</f>
        <v>0</v>
      </c>
      <c r="AF163" s="30">
        <f>VLOOKUP($B163,'[1]Tillförd energi'!$B$2:$AS$506,MATCH(AF$3,'[1]Tillförd energi'!$B$1:$AQ$1,0),FALSE)</f>
        <v>15.639200000000001</v>
      </c>
      <c r="AH163" s="30">
        <f>IFERROR(VLOOKUP(B163,[1]Miljö!$B$1:$S$476,9,FALSE)/1,0)</f>
        <v>0</v>
      </c>
      <c r="AJ163" s="35">
        <f>IFERROR(VLOOKUP($B163,[1]Miljö!$B$1:$S$500,MATCH("hjälpel exklusive kraftvärme (GWh)",[1]Miljö!$B$1:$V$1,0),FALSE)/1,"")</f>
        <v>7.2</v>
      </c>
      <c r="AK163" s="35">
        <f t="shared" si="8"/>
        <v>7.2</v>
      </c>
      <c r="AL163" s="35">
        <f>VLOOKUP($B163,'[1]Slutlig allokering'!$B$2:$AL$462,MATCH("Hjälpel kraftvärme",'[1]Slutlig allokering'!$B$2:$AL$2,0),FALSE)</f>
        <v>8.43919</v>
      </c>
      <c r="AN163" s="30">
        <f t="shared" si="9"/>
        <v>407.75600000000003</v>
      </c>
      <c r="AO163" s="30">
        <f t="shared" si="10"/>
        <v>407.75600000000003</v>
      </c>
      <c r="AP163" s="30">
        <f>IF(ISERROR(1/VLOOKUP($B163,[1]Leveranser!$B$1:$S$500,MATCH("såld värme (gwh)",[1]Leveranser!$B$1:$S$1,0),FALSE)),"",VLOOKUP($B163,[1]Leveranser!$B$1:$S$500,MATCH("såld värme (gwh)",[1]Leveranser!$B$1:$S$1,0),FALSE))</f>
        <v>380.9</v>
      </c>
      <c r="AQ163" s="30">
        <f>VLOOKUP($B163,[1]Leveranser!$B$1:$Y$500,MATCH("Totalt såld fjärrvärme till andra fjärrvärmeföretag",[1]Leveranser!$B$1:$AA$1,0),FALSE)</f>
        <v>0</v>
      </c>
      <c r="AR163" s="30">
        <f>IF(ISERROR(1/VLOOKUP($B163,[1]Miljö!$B$1:$S$500,MATCH("Såld mängd produktionsspecifik fjärrvärme (GWh)",[1]Miljö!$B$1:$R$1,0),FALSE)),0,VLOOKUP($B163,[1]Miljö!$B$1:$S$500,MATCH("Såld mängd produktionsspecifik fjärrvärme (GWh)",[1]Miljö!$B$1:$R$1,0),FALSE))</f>
        <v>0</v>
      </c>
      <c r="AS163" s="36">
        <f t="shared" si="11"/>
        <v>0.93413708198039991</v>
      </c>
      <c r="AU163" s="30" t="str">
        <f>VLOOKUP($B163,'[1]Miljövärden urval för publ'!$B$2:$I$486,7,FALSE)</f>
        <v>Ja</v>
      </c>
    </row>
    <row r="164" spans="1:48" ht="15">
      <c r="A164" t="s">
        <v>138</v>
      </c>
      <c r="B164" t="s">
        <v>153</v>
      </c>
      <c r="C164" s="30">
        <f>VLOOKUP($B164,'[1]Tillförd energi'!$B$2:$AS$506,MATCH(C$3,'[1]Tillförd energi'!$B$1:$AQ$1,0),FALSE)</f>
        <v>0</v>
      </c>
      <c r="D164" s="30">
        <f>VLOOKUP($B164,'[1]Tillförd energi'!$B$2:$AS$506,MATCH(D$3,'[1]Tillförd energi'!$B$1:$AQ$1,0),FALSE)</f>
        <v>0</v>
      </c>
      <c r="E164" s="30">
        <f>VLOOKUP($B164,'[1]Tillförd energi'!$B$2:$AS$506,MATCH(E$3,'[1]Tillförd energi'!$B$1:$AQ$1,0),FALSE)</f>
        <v>0</v>
      </c>
      <c r="F164" s="30">
        <f>VLOOKUP($B164,'[1]Tillförd energi'!$B$2:$AS$506,MATCH(F$3,'[1]Tillförd energi'!$B$1:$AQ$1,0),FALSE)</f>
        <v>0</v>
      </c>
      <c r="G164" s="30">
        <f>VLOOKUP($B164,'[1]Tillförd energi'!$B$2:$AS$506,MATCH(G$3,'[1]Tillförd energi'!$B$1:$AQ$1,0),FALSE)</f>
        <v>0</v>
      </c>
      <c r="H164" s="30">
        <f>VLOOKUP($B164,'[1]Tillförd energi'!$B$2:$AS$506,MATCH(H$3,'[1]Tillförd energi'!$B$1:$AQ$1,0),FALSE)</f>
        <v>0</v>
      </c>
      <c r="I164" s="30">
        <f>VLOOKUP($B164,'[1]Tillförd energi'!$B$2:$AS$506,MATCH(I$3,'[1]Tillförd energi'!$B$1:$AQ$1,0),FALSE)</f>
        <v>0</v>
      </c>
      <c r="J164" s="30">
        <f>VLOOKUP($B164,'[1]Tillförd energi'!$B$2:$AS$506,MATCH(J$3,'[1]Tillförd energi'!$B$1:$AQ$1,0),FALSE)</f>
        <v>0</v>
      </c>
      <c r="K164" s="30">
        <f>VLOOKUP($B164,'[1]Tillförd energi'!$B$2:$AS$506,MATCH(K$3,'[1]Tillförd energi'!$B$1:$AQ$1,0),FALSE)</f>
        <v>0</v>
      </c>
      <c r="L164" s="30">
        <f>VLOOKUP($B164,'[1]Tillförd energi'!$B$2:$AS$506,MATCH(L$3,'[1]Tillförd energi'!$B$1:$AQ$1,0),FALSE)</f>
        <v>0</v>
      </c>
      <c r="M164" s="30">
        <f>VLOOKUP($B164,'[1]Tillförd energi'!$B$2:$AS$506,MATCH(M$3,'[1]Tillförd energi'!$B$1:$AQ$1,0),FALSE)</f>
        <v>0</v>
      </c>
      <c r="N164" s="30">
        <f>VLOOKUP($B164,'[1]Tillförd energi'!$B$2:$AS$506,MATCH(N$3,'[1]Tillförd energi'!$B$1:$AQ$1,0),FALSE)</f>
        <v>0</v>
      </c>
      <c r="O164" s="30">
        <f>VLOOKUP($B164,'[1]Tillförd energi'!$B$2:$AS$506,MATCH(O$3,'[1]Tillförd energi'!$B$1:$AQ$1,0),FALSE)</f>
        <v>0</v>
      </c>
      <c r="P164" s="30">
        <f>VLOOKUP($B164,'[1]Tillförd energi'!$B$2:$AS$506,MATCH(P$3,'[1]Tillförd energi'!$B$1:$AQ$1,0),FALSE)</f>
        <v>0</v>
      </c>
      <c r="Q164" s="30">
        <f>VLOOKUP($B164,'[1]Tillförd energi'!$B$2:$AS$506,MATCH(Q$3,'[1]Tillförd energi'!$B$1:$AQ$1,0),FALSE)</f>
        <v>0</v>
      </c>
      <c r="R164" s="30">
        <f>VLOOKUP($B164,'[1]Tillförd energi'!$B$2:$AS$506,MATCH(R$3,'[1]Tillförd energi'!$B$1:$AQ$1,0),FALSE)</f>
        <v>0</v>
      </c>
      <c r="S164" s="30">
        <f>VLOOKUP($B164,'[1]Tillförd energi'!$B$2:$AS$506,MATCH(S$3,'[1]Tillförd energi'!$B$1:$AQ$1,0),FALSE)</f>
        <v>0</v>
      </c>
      <c r="T164" s="30">
        <f>VLOOKUP($B164,'[1]Tillförd energi'!$B$2:$AS$506,MATCH(T$3,'[1]Tillförd energi'!$B$1:$AQ$1,0),FALSE)</f>
        <v>0</v>
      </c>
      <c r="U164" s="30">
        <f>VLOOKUP($B164,'[1]Tillförd energi'!$B$2:$AS$506,MATCH(U$3,'[1]Tillförd energi'!$B$1:$AQ$1,0),FALSE)</f>
        <v>0</v>
      </c>
      <c r="V164" s="30">
        <f>VLOOKUP($B164,'[1]Tillförd energi'!$B$2:$AS$506,MATCH(V$3,'[1]Tillförd energi'!$B$1:$AQ$1,0),FALSE)</f>
        <v>0</v>
      </c>
      <c r="W164" s="30">
        <f>VLOOKUP($B164,'[1]Tillförd energi'!$B$2:$AS$506,MATCH(W$3,'[1]Tillförd energi'!$B$1:$AQ$1,0),FALSE)</f>
        <v>0</v>
      </c>
      <c r="X164" s="30">
        <f>VLOOKUP($B164,'[1]Tillförd energi'!$B$2:$AS$506,MATCH(X$3,'[1]Tillförd energi'!$B$1:$AQ$1,0),FALSE)</f>
        <v>0</v>
      </c>
      <c r="Y164" s="30">
        <f>VLOOKUP($B164,'[1]Tillförd energi'!$B$2:$AS$506,MATCH(Y$3,'[1]Tillförd energi'!$B$1:$AQ$1,0),FALSE)</f>
        <v>0</v>
      </c>
      <c r="Z164" s="30">
        <f>VLOOKUP($B164,'[1]Tillförd energi'!$B$2:$AS$506,MATCH(Z$3,'[1]Tillförd energi'!$B$1:$AQ$1,0),FALSE)</f>
        <v>0</v>
      </c>
      <c r="AA164" s="30">
        <f>VLOOKUP($B164,'[1]Tillförd energi'!$B$2:$AS$506,MATCH(AA$3,'[1]Tillförd energi'!$B$1:$AQ$1,0),FALSE)</f>
        <v>0</v>
      </c>
      <c r="AB164" s="30">
        <f>VLOOKUP($B164,'[1]Tillförd energi'!$B$2:$AS$506,MATCH(AB$3,'[1]Tillförd energi'!$B$1:$AQ$1,0),FALSE)</f>
        <v>0</v>
      </c>
      <c r="AC164" s="30">
        <f>VLOOKUP($B164,'[1]Tillförd energi'!$B$2:$AS$506,MATCH(AC$3,'[1]Tillförd energi'!$B$1:$AQ$1,0),FALSE)</f>
        <v>0</v>
      </c>
      <c r="AD164" s="30">
        <f>VLOOKUP($B164,'[1]Tillförd energi'!$B$2:$AS$506,MATCH(AD$3,'[1]Tillförd energi'!$B$1:$AQ$1,0),FALSE)</f>
        <v>0</v>
      </c>
      <c r="AF164" s="30">
        <f>VLOOKUP($B164,'[1]Tillförd energi'!$B$2:$AS$506,MATCH(AF$3,'[1]Tillförd energi'!$B$1:$AQ$1,0),FALSE)</f>
        <v>0</v>
      </c>
      <c r="AH164" s="30">
        <f>IFERROR(VLOOKUP(B164,[1]Miljö!$B$1:$S$476,9,FALSE)/1,0)</f>
        <v>0</v>
      </c>
      <c r="AJ164" s="35" t="str">
        <f>IFERROR(VLOOKUP($B164,[1]Miljö!$B$1:$S$500,MATCH("hjälpel exklusive kraftvärme (GWh)",[1]Miljö!$B$1:$V$1,0),FALSE)/1,"")</f>
        <v/>
      </c>
      <c r="AK164" s="35">
        <f t="shared" si="8"/>
        <v>0</v>
      </c>
      <c r="AL164" s="35">
        <f>VLOOKUP($B164,'[1]Slutlig allokering'!$B$2:$AL$462,MATCH("Hjälpel kraftvärme",'[1]Slutlig allokering'!$B$2:$AL$2,0),FALSE)</f>
        <v>0</v>
      </c>
      <c r="AN164" s="30">
        <f t="shared" si="9"/>
        <v>0</v>
      </c>
      <c r="AO164" s="30">
        <f t="shared" si="10"/>
        <v>0</v>
      </c>
      <c r="AP164" s="30" t="str">
        <f>IF(ISERROR(1/VLOOKUP($B164,[1]Leveranser!$B$1:$S$500,MATCH("såld värme (gwh)",[1]Leveranser!$B$1:$S$1,0),FALSE)),"",VLOOKUP($B164,[1]Leveranser!$B$1:$S$500,MATCH("såld värme (gwh)",[1]Leveranser!$B$1:$S$1,0),FALSE))</f>
        <v/>
      </c>
      <c r="AQ164" s="30">
        <f>VLOOKUP($B164,[1]Leveranser!$B$1:$Y$500,MATCH("Totalt såld fjärrvärme till andra fjärrvärmeföretag",[1]Leveranser!$B$1:$AA$1,0),FALSE)</f>
        <v>0</v>
      </c>
      <c r="AR164" s="30">
        <f>IF(ISERROR(1/VLOOKUP($B164,[1]Miljö!$B$1:$S$500,MATCH("Såld mängd produktionsspecifik fjärrvärme (GWh)",[1]Miljö!$B$1:$R$1,0),FALSE)),0,VLOOKUP($B164,[1]Miljö!$B$1:$S$500,MATCH("Såld mängd produktionsspecifik fjärrvärme (GWh)",[1]Miljö!$B$1:$R$1,0),FALSE))</f>
        <v>0</v>
      </c>
      <c r="AS164" s="36" t="str">
        <f t="shared" si="11"/>
        <v/>
      </c>
      <c r="AU164" s="30" t="str">
        <f>VLOOKUP($B164,'[1]Miljövärden urval för publ'!$B$2:$I$486,7,FALSE)</f>
        <v>Nej</v>
      </c>
    </row>
    <row r="165" spans="1:48" ht="15">
      <c r="A165" t="s">
        <v>431</v>
      </c>
      <c r="B165" t="s">
        <v>437</v>
      </c>
      <c r="C165" s="30">
        <f>VLOOKUP($B165,'[1]Tillförd energi'!$B$2:$AS$506,MATCH(C$3,'[1]Tillförd energi'!$B$1:$AQ$1,0),FALSE)</f>
        <v>0</v>
      </c>
      <c r="D165" s="30">
        <f>VLOOKUP($B165,'[1]Tillförd energi'!$B$2:$AS$506,MATCH(D$3,'[1]Tillförd energi'!$B$1:$AQ$1,0),FALSE)</f>
        <v>0</v>
      </c>
      <c r="E165" s="30">
        <f>VLOOKUP($B165,'[1]Tillförd energi'!$B$2:$AS$506,MATCH(E$3,'[1]Tillförd energi'!$B$1:$AQ$1,0),FALSE)</f>
        <v>0</v>
      </c>
      <c r="F165" s="30">
        <f>VLOOKUP($B165,'[1]Tillförd energi'!$B$2:$AS$506,MATCH(F$3,'[1]Tillförd energi'!$B$1:$AQ$1,0),FALSE)</f>
        <v>0</v>
      </c>
      <c r="G165" s="30">
        <f>VLOOKUP($B165,'[1]Tillförd energi'!$B$2:$AS$506,MATCH(G$3,'[1]Tillförd energi'!$B$1:$AQ$1,0),FALSE)</f>
        <v>0</v>
      </c>
      <c r="H165" s="30">
        <f>VLOOKUP($B165,'[1]Tillförd energi'!$B$2:$AS$506,MATCH(H$3,'[1]Tillförd energi'!$B$1:$AQ$1,0),FALSE)</f>
        <v>0</v>
      </c>
      <c r="I165" s="30">
        <f>VLOOKUP($B165,'[1]Tillförd energi'!$B$2:$AS$506,MATCH(I$3,'[1]Tillförd energi'!$B$1:$AQ$1,0),FALSE)</f>
        <v>0</v>
      </c>
      <c r="J165" s="30">
        <f>VLOOKUP($B165,'[1]Tillförd energi'!$B$2:$AS$506,MATCH(J$3,'[1]Tillförd energi'!$B$1:$AQ$1,0),FALSE)</f>
        <v>0</v>
      </c>
      <c r="K165" s="30">
        <f>VLOOKUP($B165,'[1]Tillförd energi'!$B$2:$AS$506,MATCH(K$3,'[1]Tillförd energi'!$B$1:$AQ$1,0),FALSE)</f>
        <v>0</v>
      </c>
      <c r="L165" s="30">
        <f>VLOOKUP($B165,'[1]Tillförd energi'!$B$2:$AS$506,MATCH(L$3,'[1]Tillförd energi'!$B$1:$AQ$1,0),FALSE)</f>
        <v>0</v>
      </c>
      <c r="M165" s="30">
        <f>VLOOKUP($B165,'[1]Tillförd energi'!$B$2:$AS$506,MATCH(M$3,'[1]Tillförd energi'!$B$1:$AQ$1,0),FALSE)</f>
        <v>0</v>
      </c>
      <c r="N165" s="30">
        <f>VLOOKUP($B165,'[1]Tillförd energi'!$B$2:$AS$506,MATCH(N$3,'[1]Tillförd energi'!$B$1:$AQ$1,0),FALSE)</f>
        <v>0</v>
      </c>
      <c r="O165" s="30">
        <f>VLOOKUP($B165,'[1]Tillförd energi'!$B$2:$AS$506,MATCH(O$3,'[1]Tillförd energi'!$B$1:$AQ$1,0),FALSE)</f>
        <v>0</v>
      </c>
      <c r="P165" s="30">
        <f>VLOOKUP($B165,'[1]Tillförd energi'!$B$2:$AS$506,MATCH(P$3,'[1]Tillförd energi'!$B$1:$AQ$1,0),FALSE)</f>
        <v>0</v>
      </c>
      <c r="Q165" s="30">
        <f>VLOOKUP($B165,'[1]Tillförd energi'!$B$2:$AS$506,MATCH(Q$3,'[1]Tillförd energi'!$B$1:$AQ$1,0),FALSE)</f>
        <v>0</v>
      </c>
      <c r="R165" s="30">
        <f>VLOOKUP($B165,'[1]Tillförd energi'!$B$2:$AS$506,MATCH(R$3,'[1]Tillförd energi'!$B$1:$AQ$1,0),FALSE)</f>
        <v>0</v>
      </c>
      <c r="S165" s="30">
        <f>VLOOKUP($B165,'[1]Tillförd energi'!$B$2:$AS$506,MATCH(S$3,'[1]Tillförd energi'!$B$1:$AQ$1,0),FALSE)</f>
        <v>0</v>
      </c>
      <c r="T165" s="30">
        <f>VLOOKUP($B165,'[1]Tillförd energi'!$B$2:$AS$506,MATCH(T$3,'[1]Tillförd energi'!$B$1:$AQ$1,0),FALSE)</f>
        <v>0</v>
      </c>
      <c r="U165" s="30">
        <f>VLOOKUP($B165,'[1]Tillförd energi'!$B$2:$AS$506,MATCH(U$3,'[1]Tillförd energi'!$B$1:$AQ$1,0),FALSE)</f>
        <v>0</v>
      </c>
      <c r="V165" s="30">
        <f>VLOOKUP($B165,'[1]Tillförd energi'!$B$2:$AS$506,MATCH(V$3,'[1]Tillförd energi'!$B$1:$AQ$1,0),FALSE)</f>
        <v>0</v>
      </c>
      <c r="W165" s="30">
        <f>VLOOKUP($B165,'[1]Tillförd energi'!$B$2:$AS$506,MATCH(W$3,'[1]Tillförd energi'!$B$1:$AQ$1,0),FALSE)</f>
        <v>0</v>
      </c>
      <c r="X165" s="30">
        <f>VLOOKUP($B165,'[1]Tillförd energi'!$B$2:$AS$506,MATCH(X$3,'[1]Tillförd energi'!$B$1:$AQ$1,0),FALSE)</f>
        <v>0</v>
      </c>
      <c r="Y165" s="30">
        <f>VLOOKUP($B165,'[1]Tillförd energi'!$B$2:$AS$506,MATCH(Y$3,'[1]Tillförd energi'!$B$1:$AQ$1,0),FALSE)</f>
        <v>0</v>
      </c>
      <c r="Z165" s="30">
        <f>VLOOKUP($B165,'[1]Tillförd energi'!$B$2:$AS$506,MATCH(Z$3,'[1]Tillförd energi'!$B$1:$AQ$1,0),FALSE)</f>
        <v>0</v>
      </c>
      <c r="AA165" s="30">
        <f>VLOOKUP($B165,'[1]Tillförd energi'!$B$2:$AS$506,MATCH(AA$3,'[1]Tillförd energi'!$B$1:$AQ$1,0),FALSE)</f>
        <v>0</v>
      </c>
      <c r="AB165" s="30">
        <f>VLOOKUP($B165,'[1]Tillförd energi'!$B$2:$AS$506,MATCH(AB$3,'[1]Tillförd energi'!$B$1:$AQ$1,0),FALSE)</f>
        <v>0</v>
      </c>
      <c r="AC165" s="30">
        <f>VLOOKUP($B165,'[1]Tillförd energi'!$B$2:$AS$506,MATCH(AC$3,'[1]Tillförd energi'!$B$1:$AQ$1,0),FALSE)</f>
        <v>0</v>
      </c>
      <c r="AD165" s="30">
        <f>VLOOKUP($B165,'[1]Tillförd energi'!$B$2:$AS$506,MATCH(AD$3,'[1]Tillförd energi'!$B$1:$AQ$1,0),FALSE)</f>
        <v>0</v>
      </c>
      <c r="AF165" s="30">
        <f>VLOOKUP($B165,'[1]Tillförd energi'!$B$2:$AS$506,MATCH(AF$3,'[1]Tillförd energi'!$B$1:$AQ$1,0),FALSE)</f>
        <v>0</v>
      </c>
      <c r="AH165" s="30">
        <f>IFERROR(VLOOKUP(B165,[1]Miljö!$B$1:$S$476,9,FALSE)/1,0)</f>
        <v>0</v>
      </c>
      <c r="AJ165" s="35" t="str">
        <f>IFERROR(VLOOKUP($B165,[1]Miljö!$B$1:$S$500,MATCH("hjälpel exklusive kraftvärme (GWh)",[1]Miljö!$B$1:$V$1,0),FALSE)/1,"")</f>
        <v/>
      </c>
      <c r="AK165" s="35">
        <f t="shared" si="8"/>
        <v>0</v>
      </c>
      <c r="AL165" s="35">
        <f>VLOOKUP($B165,'[1]Slutlig allokering'!$B$2:$AL$462,MATCH("Hjälpel kraftvärme",'[1]Slutlig allokering'!$B$2:$AL$2,0),FALSE)</f>
        <v>0</v>
      </c>
      <c r="AN165" s="30">
        <f t="shared" si="9"/>
        <v>0</v>
      </c>
      <c r="AO165" s="30">
        <f t="shared" si="10"/>
        <v>0</v>
      </c>
      <c r="AP165" s="30" t="str">
        <f>IF(ISERROR(1/VLOOKUP($B165,[1]Leveranser!$B$1:$S$500,MATCH("såld värme (gwh)",[1]Leveranser!$B$1:$S$1,0),FALSE)),"",VLOOKUP($B165,[1]Leveranser!$B$1:$S$500,MATCH("såld värme (gwh)",[1]Leveranser!$B$1:$S$1,0),FALSE))</f>
        <v/>
      </c>
      <c r="AQ165" s="30">
        <f>VLOOKUP($B165,[1]Leveranser!$B$1:$Y$500,MATCH("Totalt såld fjärrvärme till andra fjärrvärmeföretag",[1]Leveranser!$B$1:$AA$1,0),FALSE)</f>
        <v>0</v>
      </c>
      <c r="AR165" s="30">
        <f>IF(ISERROR(1/VLOOKUP($B165,[1]Miljö!$B$1:$S$500,MATCH("Såld mängd produktionsspecifik fjärrvärme (GWh)",[1]Miljö!$B$1:$R$1,0),FALSE)),0,VLOOKUP($B165,[1]Miljö!$B$1:$S$500,MATCH("Såld mängd produktionsspecifik fjärrvärme (GWh)",[1]Miljö!$B$1:$R$1,0),FALSE))</f>
        <v>0</v>
      </c>
      <c r="AS165" s="36" t="str">
        <f t="shared" si="11"/>
        <v/>
      </c>
      <c r="AU165" s="30" t="str">
        <f>VLOOKUP($B165,'[1]Miljövärden urval för publ'!$B$2:$I$486,7,FALSE)</f>
        <v>Nej</v>
      </c>
    </row>
    <row r="166" spans="1:48" ht="15">
      <c r="A166" t="s">
        <v>316</v>
      </c>
      <c r="B166" t="s">
        <v>317</v>
      </c>
      <c r="C166" s="30">
        <f>VLOOKUP($B166,'[1]Tillförd energi'!$B$2:$AS$506,MATCH(C$3,'[1]Tillförd energi'!$B$1:$AQ$1,0),FALSE)</f>
        <v>0</v>
      </c>
      <c r="D166" s="30">
        <f>VLOOKUP($B166,'[1]Tillförd energi'!$B$2:$AS$506,MATCH(D$3,'[1]Tillförd energi'!$B$1:$AQ$1,0),FALSE)</f>
        <v>6.9619999999999997</v>
      </c>
      <c r="E166" s="30">
        <f>VLOOKUP($B166,'[1]Tillförd energi'!$B$2:$AS$506,MATCH(E$3,'[1]Tillförd energi'!$B$1:$AQ$1,0),FALSE)</f>
        <v>0</v>
      </c>
      <c r="F166" s="30">
        <f>VLOOKUP($B166,'[1]Tillförd energi'!$B$2:$AS$506,MATCH(F$3,'[1]Tillförd energi'!$B$1:$AQ$1,0),FALSE)</f>
        <v>0</v>
      </c>
      <c r="G166" s="30">
        <f>VLOOKUP($B166,'[1]Tillförd energi'!$B$2:$AS$506,MATCH(G$3,'[1]Tillförd energi'!$B$1:$AQ$1,0),FALSE)</f>
        <v>0</v>
      </c>
      <c r="H166" s="30">
        <f>VLOOKUP($B166,'[1]Tillförd energi'!$B$2:$AS$506,MATCH(H$3,'[1]Tillförd energi'!$B$1:$AQ$1,0),FALSE)</f>
        <v>0.64700000000000002</v>
      </c>
      <c r="I166" s="30">
        <f>VLOOKUP($B166,'[1]Tillförd energi'!$B$2:$AS$506,MATCH(I$3,'[1]Tillförd energi'!$B$1:$AQ$1,0),FALSE)</f>
        <v>0</v>
      </c>
      <c r="J166" s="30">
        <f>VLOOKUP($B166,'[1]Tillförd energi'!$B$2:$AS$506,MATCH(J$3,'[1]Tillförd energi'!$B$1:$AQ$1,0),FALSE)</f>
        <v>0</v>
      </c>
      <c r="K166" s="30">
        <f>VLOOKUP($B166,'[1]Tillförd energi'!$B$2:$AS$506,MATCH(K$3,'[1]Tillförd energi'!$B$1:$AQ$1,0),FALSE)</f>
        <v>0</v>
      </c>
      <c r="L166" s="30">
        <f>VLOOKUP($B166,'[1]Tillförd energi'!$B$2:$AS$506,MATCH(L$3,'[1]Tillförd energi'!$B$1:$AQ$1,0),FALSE)</f>
        <v>0</v>
      </c>
      <c r="M166" s="30">
        <f>VLOOKUP($B166,'[1]Tillförd energi'!$B$2:$AS$506,MATCH(M$3,'[1]Tillförd energi'!$B$1:$AQ$1,0),FALSE)</f>
        <v>0</v>
      </c>
      <c r="N166" s="30">
        <f>VLOOKUP($B166,'[1]Tillförd energi'!$B$2:$AS$506,MATCH(N$3,'[1]Tillförd energi'!$B$1:$AQ$1,0),FALSE)</f>
        <v>0</v>
      </c>
      <c r="O166" s="30">
        <f>VLOOKUP($B166,'[1]Tillförd energi'!$B$2:$AS$506,MATCH(O$3,'[1]Tillförd energi'!$B$1:$AQ$1,0),FALSE)</f>
        <v>0</v>
      </c>
      <c r="P166" s="30">
        <f>VLOOKUP($B166,'[1]Tillförd energi'!$B$2:$AS$506,MATCH(P$3,'[1]Tillförd energi'!$B$1:$AQ$1,0),FALSE)</f>
        <v>0</v>
      </c>
      <c r="Q166" s="30">
        <f>VLOOKUP($B166,'[1]Tillförd energi'!$B$2:$AS$506,MATCH(Q$3,'[1]Tillförd energi'!$B$1:$AQ$1,0),FALSE)</f>
        <v>12.9671</v>
      </c>
      <c r="R166" s="30">
        <f>VLOOKUP($B166,'[1]Tillförd energi'!$B$2:$AS$506,MATCH(R$3,'[1]Tillförd energi'!$B$1:$AQ$1,0),FALSE)</f>
        <v>0</v>
      </c>
      <c r="S166" s="30">
        <f>VLOOKUP($B166,'[1]Tillförd energi'!$B$2:$AS$506,MATCH(S$3,'[1]Tillförd energi'!$B$1:$AQ$1,0),FALSE)</f>
        <v>0</v>
      </c>
      <c r="T166" s="30">
        <f>VLOOKUP($B166,'[1]Tillförd energi'!$B$2:$AS$506,MATCH(T$3,'[1]Tillförd energi'!$B$1:$AQ$1,0),FALSE)</f>
        <v>0</v>
      </c>
      <c r="U166" s="30">
        <f>VLOOKUP($B166,'[1]Tillförd energi'!$B$2:$AS$506,MATCH(U$3,'[1]Tillförd energi'!$B$1:$AQ$1,0),FALSE)</f>
        <v>0</v>
      </c>
      <c r="V166" s="30">
        <f>VLOOKUP($B166,'[1]Tillförd energi'!$B$2:$AS$506,MATCH(V$3,'[1]Tillförd energi'!$B$1:$AQ$1,0),FALSE)</f>
        <v>0</v>
      </c>
      <c r="W166" s="30">
        <f>VLOOKUP($B166,'[1]Tillförd energi'!$B$2:$AS$506,MATCH(W$3,'[1]Tillförd energi'!$B$1:$AQ$1,0),FALSE)</f>
        <v>0</v>
      </c>
      <c r="X166" s="30">
        <f>VLOOKUP($B166,'[1]Tillförd energi'!$B$2:$AS$506,MATCH(X$3,'[1]Tillförd energi'!$B$1:$AQ$1,0),FALSE)</f>
        <v>0</v>
      </c>
      <c r="Y166" s="30">
        <f>VLOOKUP($B166,'[1]Tillförd energi'!$B$2:$AS$506,MATCH(Y$3,'[1]Tillförd energi'!$B$1:$AQ$1,0),FALSE)</f>
        <v>0</v>
      </c>
      <c r="Z166" s="30">
        <f>VLOOKUP($B166,'[1]Tillförd energi'!$B$2:$AS$506,MATCH(Z$3,'[1]Tillförd energi'!$B$1:$AQ$1,0),FALSE)</f>
        <v>0</v>
      </c>
      <c r="AA166" s="30">
        <f>VLOOKUP($B166,'[1]Tillförd energi'!$B$2:$AS$506,MATCH(AA$3,'[1]Tillförd energi'!$B$1:$AQ$1,0),FALSE)</f>
        <v>0</v>
      </c>
      <c r="AB166" s="30">
        <f>VLOOKUP($B166,'[1]Tillförd energi'!$B$2:$AS$506,MATCH(AB$3,'[1]Tillförd energi'!$B$1:$AQ$1,0),FALSE)</f>
        <v>0</v>
      </c>
      <c r="AC166" s="30">
        <f>VLOOKUP($B166,'[1]Tillförd energi'!$B$2:$AS$506,MATCH(AC$3,'[1]Tillförd energi'!$B$1:$AQ$1,0),FALSE)</f>
        <v>177.66200000000001</v>
      </c>
      <c r="AD166" s="30">
        <f>VLOOKUP($B166,'[1]Tillförd energi'!$B$2:$AS$506,MATCH(AD$3,'[1]Tillförd energi'!$B$1:$AQ$1,0),FALSE)</f>
        <v>0</v>
      </c>
      <c r="AF166" s="30">
        <f>VLOOKUP($B166,'[1]Tillförd energi'!$B$2:$AS$506,MATCH(AF$3,'[1]Tillförd energi'!$B$1:$AQ$1,0),FALSE)</f>
        <v>5.1433200000000001</v>
      </c>
      <c r="AH166" s="30">
        <f>IFERROR(VLOOKUP(B166,[1]Miljö!$B$1:$S$476,9,FALSE)/1,0)</f>
        <v>0</v>
      </c>
      <c r="AJ166" s="35">
        <f>IFERROR(VLOOKUP($B166,[1]Miljö!$B$1:$S$500,MATCH("hjälpel exklusive kraftvärme (GWh)",[1]Miljö!$B$1:$V$1,0),FALSE)/1,"")</f>
        <v>0</v>
      </c>
      <c r="AK166" s="35">
        <f t="shared" si="8"/>
        <v>5.1433199999999992</v>
      </c>
      <c r="AL166" s="35">
        <f>VLOOKUP($B166,'[1]Slutlig allokering'!$B$2:$AL$462,MATCH("Hjälpel kraftvärme",'[1]Slutlig allokering'!$B$2:$AL$2,0),FALSE)</f>
        <v>0</v>
      </c>
      <c r="AN166" s="30">
        <f t="shared" si="9"/>
        <v>203.38141999999999</v>
      </c>
      <c r="AO166" s="30">
        <f t="shared" si="10"/>
        <v>203.38141999999999</v>
      </c>
      <c r="AP166" s="30">
        <f>IF(ISERROR(1/VLOOKUP($B166,[1]Leveranser!$B$1:$S$500,MATCH("såld värme (gwh)",[1]Leveranser!$B$1:$S$1,0),FALSE)),"",VLOOKUP($B166,[1]Leveranser!$B$1:$S$500,MATCH("såld värme (gwh)",[1]Leveranser!$B$1:$S$1,0),FALSE))</f>
        <v>171.44399999999999</v>
      </c>
      <c r="AQ166" s="30">
        <f>VLOOKUP($B166,[1]Leveranser!$B$1:$Y$500,MATCH("Totalt såld fjärrvärme till andra fjärrvärmeföretag",[1]Leveranser!$B$1:$AA$1,0),FALSE)</f>
        <v>0</v>
      </c>
      <c r="AR166" s="30">
        <f>IF(ISERROR(1/VLOOKUP($B166,[1]Miljö!$B$1:$S$500,MATCH("Såld mängd produktionsspecifik fjärrvärme (GWh)",[1]Miljö!$B$1:$R$1,0),FALSE)),0,VLOOKUP($B166,[1]Miljö!$B$1:$S$500,MATCH("Såld mängd produktionsspecifik fjärrvärme (GWh)",[1]Miljö!$B$1:$R$1,0),FALSE))</f>
        <v>0</v>
      </c>
      <c r="AS166" s="36">
        <f t="shared" si="11"/>
        <v>0.84296785812587993</v>
      </c>
      <c r="AU166" s="30" t="str">
        <f>VLOOKUP($B166,'[1]Miljövärden urval för publ'!$B$2:$I$486,7,FALSE)</f>
        <v>Ja</v>
      </c>
    </row>
    <row r="167" spans="1:48" ht="15">
      <c r="A167" t="s">
        <v>69</v>
      </c>
      <c r="B167" t="s">
        <v>71</v>
      </c>
      <c r="C167" s="30">
        <f>VLOOKUP($B167,'[1]Tillförd energi'!$B$2:$AS$506,MATCH(C$3,'[1]Tillförd energi'!$B$1:$AQ$1,0),FALSE)</f>
        <v>0</v>
      </c>
      <c r="D167" s="30">
        <f>VLOOKUP($B167,'[1]Tillförd energi'!$B$2:$AS$506,MATCH(D$3,'[1]Tillförd energi'!$B$1:$AQ$1,0),FALSE)</f>
        <v>0.34613699999999997</v>
      </c>
      <c r="E167" s="30">
        <f>VLOOKUP($B167,'[1]Tillförd energi'!$B$2:$AS$506,MATCH(E$3,'[1]Tillförd energi'!$B$1:$AQ$1,0),FALSE)</f>
        <v>0</v>
      </c>
      <c r="F167" s="30">
        <f>VLOOKUP($B167,'[1]Tillförd energi'!$B$2:$AS$506,MATCH(F$3,'[1]Tillförd energi'!$B$1:$AQ$1,0),FALSE)</f>
        <v>0</v>
      </c>
      <c r="G167" s="30">
        <f>VLOOKUP($B167,'[1]Tillförd energi'!$B$2:$AS$506,MATCH(G$3,'[1]Tillförd energi'!$B$1:$AQ$1,0),FALSE)</f>
        <v>0</v>
      </c>
      <c r="H167" s="30">
        <f>VLOOKUP($B167,'[1]Tillförd energi'!$B$2:$AS$506,MATCH(H$3,'[1]Tillförd energi'!$B$1:$AQ$1,0),FALSE)</f>
        <v>0</v>
      </c>
      <c r="I167" s="30">
        <f>VLOOKUP($B167,'[1]Tillförd energi'!$B$2:$AS$506,MATCH(I$3,'[1]Tillförd energi'!$B$1:$AQ$1,0),FALSE)</f>
        <v>0</v>
      </c>
      <c r="J167" s="30">
        <f>VLOOKUP($B167,'[1]Tillförd energi'!$B$2:$AS$506,MATCH(J$3,'[1]Tillförd energi'!$B$1:$AQ$1,0),FALSE)</f>
        <v>0</v>
      </c>
      <c r="K167" s="30">
        <f>VLOOKUP($B167,'[1]Tillförd energi'!$B$2:$AS$506,MATCH(K$3,'[1]Tillförd energi'!$B$1:$AQ$1,0),FALSE)</f>
        <v>3.5859999999999999</v>
      </c>
      <c r="L167" s="30">
        <f>VLOOKUP($B167,'[1]Tillförd energi'!$B$2:$AS$506,MATCH(L$3,'[1]Tillförd energi'!$B$1:$AQ$1,0),FALSE)</f>
        <v>0</v>
      </c>
      <c r="M167" s="30">
        <f>VLOOKUP($B167,'[1]Tillförd energi'!$B$2:$AS$506,MATCH(M$3,'[1]Tillförd energi'!$B$1:$AQ$1,0),FALSE)</f>
        <v>228.964</v>
      </c>
      <c r="N167" s="30">
        <f>VLOOKUP($B167,'[1]Tillförd energi'!$B$2:$AS$506,MATCH(N$3,'[1]Tillförd energi'!$B$1:$AQ$1,0),FALSE)</f>
        <v>0</v>
      </c>
      <c r="O167" s="30">
        <f>VLOOKUP($B167,'[1]Tillförd energi'!$B$2:$AS$506,MATCH(O$3,'[1]Tillförd energi'!$B$1:$AQ$1,0),FALSE)</f>
        <v>0</v>
      </c>
      <c r="P167" s="30">
        <f>VLOOKUP($B167,'[1]Tillförd energi'!$B$2:$AS$506,MATCH(P$3,'[1]Tillförd energi'!$B$1:$AQ$1,0),FALSE)</f>
        <v>0</v>
      </c>
      <c r="Q167" s="30">
        <f>VLOOKUP($B167,'[1]Tillförd energi'!$B$2:$AS$506,MATCH(Q$3,'[1]Tillförd energi'!$B$1:$AQ$1,0),FALSE)</f>
        <v>0.9</v>
      </c>
      <c r="R167" s="30">
        <f>VLOOKUP($B167,'[1]Tillförd energi'!$B$2:$AS$506,MATCH(R$3,'[1]Tillförd energi'!$B$1:$AQ$1,0),FALSE)</f>
        <v>0</v>
      </c>
      <c r="S167" s="30">
        <f>VLOOKUP($B167,'[1]Tillförd energi'!$B$2:$AS$506,MATCH(S$3,'[1]Tillförd energi'!$B$1:$AQ$1,0),FALSE)</f>
        <v>0</v>
      </c>
      <c r="T167" s="30">
        <f>VLOOKUP($B167,'[1]Tillförd energi'!$B$2:$AS$506,MATCH(T$3,'[1]Tillförd energi'!$B$1:$AQ$1,0),FALSE)</f>
        <v>0</v>
      </c>
      <c r="U167" s="30">
        <f>VLOOKUP($B167,'[1]Tillförd energi'!$B$2:$AS$506,MATCH(U$3,'[1]Tillförd energi'!$B$1:$AQ$1,0),FALSE)</f>
        <v>0</v>
      </c>
      <c r="V167" s="30">
        <f>VLOOKUP($B167,'[1]Tillförd energi'!$B$2:$AS$506,MATCH(V$3,'[1]Tillförd energi'!$B$1:$AQ$1,0),FALSE)</f>
        <v>0.32800000000000001</v>
      </c>
      <c r="W167" s="30">
        <f>VLOOKUP($B167,'[1]Tillförd energi'!$B$2:$AS$506,MATCH(W$3,'[1]Tillförd energi'!$B$1:$AQ$1,0),FALSE)</f>
        <v>0</v>
      </c>
      <c r="X167" s="30">
        <f>VLOOKUP($B167,'[1]Tillförd energi'!$B$2:$AS$506,MATCH(X$3,'[1]Tillförd energi'!$B$1:$AQ$1,0),FALSE)</f>
        <v>0</v>
      </c>
      <c r="Y167" s="30">
        <f>VLOOKUP($B167,'[1]Tillförd energi'!$B$2:$AS$506,MATCH(Y$3,'[1]Tillförd energi'!$B$1:$AQ$1,0),FALSE)</f>
        <v>0</v>
      </c>
      <c r="Z167" s="30">
        <f>VLOOKUP($B167,'[1]Tillförd energi'!$B$2:$AS$506,MATCH(Z$3,'[1]Tillförd energi'!$B$1:$AQ$1,0),FALSE)</f>
        <v>0</v>
      </c>
      <c r="AA167" s="30">
        <f>VLOOKUP($B167,'[1]Tillförd energi'!$B$2:$AS$506,MATCH(AA$3,'[1]Tillförd energi'!$B$1:$AQ$1,0),FALSE)</f>
        <v>0</v>
      </c>
      <c r="AB167" s="30">
        <f>VLOOKUP($B167,'[1]Tillförd energi'!$B$2:$AS$506,MATCH(AB$3,'[1]Tillförd energi'!$B$1:$AQ$1,0),FALSE)</f>
        <v>57.234999999999999</v>
      </c>
      <c r="AC167" s="30">
        <f>VLOOKUP($B167,'[1]Tillförd energi'!$B$2:$AS$506,MATCH(AC$3,'[1]Tillförd energi'!$B$1:$AQ$1,0),FALSE)</f>
        <v>0</v>
      </c>
      <c r="AD167" s="30">
        <f>VLOOKUP($B167,'[1]Tillförd energi'!$B$2:$AS$506,MATCH(AD$3,'[1]Tillförd energi'!$B$1:$AQ$1,0),FALSE)</f>
        <v>0</v>
      </c>
      <c r="AF167" s="30">
        <f>VLOOKUP($B167,'[1]Tillförd energi'!$B$2:$AS$506,MATCH(AF$3,'[1]Tillförd energi'!$B$1:$AQ$1,0),FALSE)</f>
        <v>8.5107900000000001</v>
      </c>
      <c r="AH167" s="30">
        <f>IFERROR(VLOOKUP(B167,[1]Miljö!$B$1:$S$476,9,FALSE)/1,0)</f>
        <v>0</v>
      </c>
      <c r="AJ167" s="35">
        <f>IFERROR(VLOOKUP($B167,[1]Miljö!$B$1:$S$500,MATCH("hjälpel exklusive kraftvärme (GWh)",[1]Miljö!$B$1:$V$1,0),FALSE)/1,"")</f>
        <v>2.3940000000000001</v>
      </c>
      <c r="AK167" s="35">
        <f t="shared" si="8"/>
        <v>2.3940000000000001</v>
      </c>
      <c r="AL167" s="35">
        <f>VLOOKUP($B167,'[1]Slutlig allokering'!$B$2:$AL$462,MATCH("Hjälpel kraftvärme",'[1]Slutlig allokering'!$B$2:$AL$2,0),FALSE)</f>
        <v>6.1167899999999999</v>
      </c>
      <c r="AN167" s="30">
        <f t="shared" si="9"/>
        <v>299.86992700000002</v>
      </c>
      <c r="AO167" s="30">
        <f t="shared" si="10"/>
        <v>299.86992700000002</v>
      </c>
      <c r="AP167" s="30">
        <f>IF(ISERROR(1/VLOOKUP($B167,[1]Leveranser!$B$1:$S$500,MATCH("såld värme (gwh)",[1]Leveranser!$B$1:$S$1,0),FALSE)),"",VLOOKUP($B167,[1]Leveranser!$B$1:$S$500,MATCH("såld värme (gwh)",[1]Leveranser!$B$1:$S$1,0),FALSE))</f>
        <v>233.7</v>
      </c>
      <c r="AQ167" s="30">
        <f>VLOOKUP($B167,[1]Leveranser!$B$1:$Y$500,MATCH("Totalt såld fjärrvärme till andra fjärrvärmeföretag",[1]Leveranser!$B$1:$AA$1,0),FALSE)</f>
        <v>0</v>
      </c>
      <c r="AR167" s="30">
        <f>IF(ISERROR(1/VLOOKUP($B167,[1]Miljö!$B$1:$S$500,MATCH("Såld mängd produktionsspecifik fjärrvärme (GWh)",[1]Miljö!$B$1:$R$1,0),FALSE)),0,VLOOKUP($B167,[1]Miljö!$B$1:$S$500,MATCH("Såld mängd produktionsspecifik fjärrvärme (GWh)",[1]Miljö!$B$1:$R$1,0),FALSE))</f>
        <v>0</v>
      </c>
      <c r="AS167" s="36">
        <f t="shared" si="11"/>
        <v>0.77933790273007264</v>
      </c>
      <c r="AU167" s="30" t="str">
        <f>VLOOKUP($B167,'[1]Miljövärden urval för publ'!$B$2:$I$486,7,FALSE)</f>
        <v>Ja</v>
      </c>
    </row>
    <row r="168" spans="1:48" ht="15">
      <c r="A168" t="s">
        <v>318</v>
      </c>
      <c r="B168" t="s">
        <v>319</v>
      </c>
      <c r="C168" s="30">
        <f>VLOOKUP($B168,'[1]Tillförd energi'!$B$2:$AS$506,MATCH(C$3,'[1]Tillförd energi'!$B$1:$AQ$1,0),FALSE)</f>
        <v>0</v>
      </c>
      <c r="D168" s="30">
        <f>VLOOKUP($B168,'[1]Tillförd energi'!$B$2:$AS$506,MATCH(D$3,'[1]Tillförd energi'!$B$1:$AQ$1,0),FALSE)</f>
        <v>5.0043600000000001</v>
      </c>
      <c r="E168" s="30">
        <f>VLOOKUP($B168,'[1]Tillförd energi'!$B$2:$AS$506,MATCH(E$3,'[1]Tillförd energi'!$B$1:$AQ$1,0),FALSE)</f>
        <v>0</v>
      </c>
      <c r="F168" s="30">
        <f>VLOOKUP($B168,'[1]Tillförd energi'!$B$2:$AS$506,MATCH(F$3,'[1]Tillförd energi'!$B$1:$AQ$1,0),FALSE)</f>
        <v>13.4634</v>
      </c>
      <c r="G168" s="30">
        <f>VLOOKUP($B168,'[1]Tillförd energi'!$B$2:$AS$506,MATCH(G$3,'[1]Tillförd energi'!$B$1:$AQ$1,0),FALSE)</f>
        <v>0</v>
      </c>
      <c r="H168" s="30">
        <f>VLOOKUP($B168,'[1]Tillförd energi'!$B$2:$AS$506,MATCH(H$3,'[1]Tillförd energi'!$B$1:$AQ$1,0),FALSE)</f>
        <v>0</v>
      </c>
      <c r="I168" s="30">
        <f>VLOOKUP($B168,'[1]Tillförd energi'!$B$2:$AS$506,MATCH(I$3,'[1]Tillförd energi'!$B$1:$AQ$1,0),FALSE)</f>
        <v>145.018</v>
      </c>
      <c r="J168" s="30">
        <f>VLOOKUP($B168,'[1]Tillförd energi'!$B$2:$AS$506,MATCH(J$3,'[1]Tillförd energi'!$B$1:$AQ$1,0),FALSE)</f>
        <v>0</v>
      </c>
      <c r="K168" s="30">
        <f>VLOOKUP($B168,'[1]Tillförd energi'!$B$2:$AS$506,MATCH(K$3,'[1]Tillförd energi'!$B$1:$AQ$1,0),FALSE)</f>
        <v>0</v>
      </c>
      <c r="L168" s="30">
        <f>VLOOKUP($B168,'[1]Tillförd energi'!$B$2:$AS$506,MATCH(L$3,'[1]Tillförd energi'!$B$1:$AQ$1,0),FALSE)</f>
        <v>0</v>
      </c>
      <c r="M168" s="30">
        <f>VLOOKUP($B168,'[1]Tillförd energi'!$B$2:$AS$506,MATCH(M$3,'[1]Tillförd energi'!$B$1:$AQ$1,0),FALSE)</f>
        <v>0</v>
      </c>
      <c r="N168" s="30">
        <f>VLOOKUP($B168,'[1]Tillförd energi'!$B$2:$AS$506,MATCH(N$3,'[1]Tillförd energi'!$B$1:$AQ$1,0),FALSE)</f>
        <v>0</v>
      </c>
      <c r="O168" s="30">
        <f>VLOOKUP($B168,'[1]Tillförd energi'!$B$2:$AS$506,MATCH(O$3,'[1]Tillförd energi'!$B$1:$AQ$1,0),FALSE)</f>
        <v>0</v>
      </c>
      <c r="P168" s="30">
        <f>VLOOKUP($B168,'[1]Tillförd energi'!$B$2:$AS$506,MATCH(P$3,'[1]Tillförd energi'!$B$1:$AQ$1,0),FALSE)</f>
        <v>369.02600000000001</v>
      </c>
      <c r="Q168" s="30">
        <f>VLOOKUP($B168,'[1]Tillförd energi'!$B$2:$AS$506,MATCH(Q$3,'[1]Tillförd energi'!$B$1:$AQ$1,0),FALSE)</f>
        <v>0</v>
      </c>
      <c r="R168" s="30">
        <f>VLOOKUP($B168,'[1]Tillförd energi'!$B$2:$AS$506,MATCH(R$3,'[1]Tillförd energi'!$B$1:$AQ$1,0),FALSE)</f>
        <v>0</v>
      </c>
      <c r="S168" s="30">
        <f>VLOOKUP($B168,'[1]Tillförd energi'!$B$2:$AS$506,MATCH(S$3,'[1]Tillförd energi'!$B$1:$AQ$1,0),FALSE)</f>
        <v>0</v>
      </c>
      <c r="T168" s="30">
        <f>VLOOKUP($B168,'[1]Tillförd energi'!$B$2:$AS$506,MATCH(T$3,'[1]Tillförd energi'!$B$1:$AQ$1,0),FALSE)</f>
        <v>0</v>
      </c>
      <c r="U168" s="30">
        <f>VLOOKUP($B168,'[1]Tillförd energi'!$B$2:$AS$506,MATCH(U$3,'[1]Tillförd energi'!$B$1:$AQ$1,0),FALSE)</f>
        <v>0</v>
      </c>
      <c r="V168" s="30">
        <f>VLOOKUP($B168,'[1]Tillförd energi'!$B$2:$AS$506,MATCH(V$3,'[1]Tillförd energi'!$B$1:$AQ$1,0),FALSE)</f>
        <v>21.981000000000002</v>
      </c>
      <c r="W168" s="30">
        <f>VLOOKUP($B168,'[1]Tillförd energi'!$B$2:$AS$506,MATCH(W$3,'[1]Tillförd energi'!$B$1:$AQ$1,0),FALSE)</f>
        <v>0</v>
      </c>
      <c r="X168" s="30">
        <f>VLOOKUP($B168,'[1]Tillförd energi'!$B$2:$AS$506,MATCH(X$3,'[1]Tillförd energi'!$B$1:$AQ$1,0),FALSE)</f>
        <v>0</v>
      </c>
      <c r="Y168" s="30">
        <f>VLOOKUP($B168,'[1]Tillförd energi'!$B$2:$AS$506,MATCH(Y$3,'[1]Tillförd energi'!$B$1:$AQ$1,0),FALSE)</f>
        <v>0</v>
      </c>
      <c r="Z168" s="30">
        <f>VLOOKUP($B168,'[1]Tillförd energi'!$B$2:$AS$506,MATCH(Z$3,'[1]Tillförd energi'!$B$1:$AQ$1,0),FALSE)</f>
        <v>0</v>
      </c>
      <c r="AA168" s="30">
        <f>VLOOKUP($B168,'[1]Tillförd energi'!$B$2:$AS$506,MATCH(AA$3,'[1]Tillförd energi'!$B$1:$AQ$1,0),FALSE)</f>
        <v>0</v>
      </c>
      <c r="AB168" s="30">
        <f>VLOOKUP($B168,'[1]Tillförd energi'!$B$2:$AS$506,MATCH(AB$3,'[1]Tillförd energi'!$B$1:$AQ$1,0),FALSE)</f>
        <v>122.57299999999999</v>
      </c>
      <c r="AC168" s="30">
        <f>VLOOKUP($B168,'[1]Tillförd energi'!$B$2:$AS$506,MATCH(AC$3,'[1]Tillförd energi'!$B$1:$AQ$1,0),FALSE)</f>
        <v>12.875</v>
      </c>
      <c r="AD168" s="30">
        <f>VLOOKUP($B168,'[1]Tillförd energi'!$B$2:$AS$506,MATCH(AD$3,'[1]Tillförd energi'!$B$1:$AQ$1,0),FALSE)</f>
        <v>0</v>
      </c>
      <c r="AF168" s="30">
        <f>VLOOKUP($B168,'[1]Tillförd energi'!$B$2:$AS$506,MATCH(AF$3,'[1]Tillförd energi'!$B$1:$AQ$1,0),FALSE)</f>
        <v>23.850100000000001</v>
      </c>
      <c r="AH168" s="30">
        <f>IFERROR(VLOOKUP(B168,[1]Miljö!$B$1:$S$476,9,FALSE)/1,0)</f>
        <v>0</v>
      </c>
      <c r="AJ168" s="35">
        <f>IFERROR(VLOOKUP($B168,[1]Miljö!$B$1:$S$500,MATCH("hjälpel exklusive kraftvärme (GWh)",[1]Miljö!$B$1:$V$1,0),FALSE)/1,"")</f>
        <v>8.5109999999999992</v>
      </c>
      <c r="AK168" s="35">
        <f t="shared" si="8"/>
        <v>8.5109999999999992</v>
      </c>
      <c r="AL168" s="35">
        <f>VLOOKUP($B168,'[1]Slutlig allokering'!$B$2:$AL$462,MATCH("Hjälpel kraftvärme",'[1]Slutlig allokering'!$B$2:$AL$2,0),FALSE)</f>
        <v>15.3391</v>
      </c>
      <c r="AN168" s="30">
        <f t="shared" si="9"/>
        <v>713.79085999999995</v>
      </c>
      <c r="AO168" s="30">
        <f t="shared" si="10"/>
        <v>713.79085999999995</v>
      </c>
      <c r="AP168" s="30">
        <f>IF(ISERROR(1/VLOOKUP($B168,[1]Leveranser!$B$1:$S$500,MATCH("såld värme (gwh)",[1]Leveranser!$B$1:$S$1,0),FALSE)),"",VLOOKUP($B168,[1]Leveranser!$B$1:$S$500,MATCH("såld värme (gwh)",[1]Leveranser!$B$1:$S$1,0),FALSE))</f>
        <v>605.36900000000003</v>
      </c>
      <c r="AQ168" s="30">
        <f>VLOOKUP($B168,[1]Leveranser!$B$1:$Y$500,MATCH("Totalt såld fjärrvärme till andra fjärrvärmeföretag",[1]Leveranser!$B$1:$AA$1,0),FALSE)</f>
        <v>60.167999999999999</v>
      </c>
      <c r="AR168" s="30">
        <f>IF(ISERROR(1/VLOOKUP($B168,[1]Miljö!$B$1:$S$500,MATCH("Såld mängd produktionsspecifik fjärrvärme (GWh)",[1]Miljö!$B$1:$R$1,0),FALSE)),0,VLOOKUP($B168,[1]Miljö!$B$1:$S$500,MATCH("Såld mängd produktionsspecifik fjärrvärme (GWh)",[1]Miljö!$B$1:$R$1,0),FALSE))</f>
        <v>0</v>
      </c>
      <c r="AS168" s="36">
        <f t="shared" si="11"/>
        <v>0.84810416317182891</v>
      </c>
      <c r="AU168" s="30" t="str">
        <f>VLOOKUP($B168,'[1]Miljövärden urval för publ'!$B$2:$I$486,7,FALSE)</f>
        <v>Ja</v>
      </c>
      <c r="AV168" s="30" t="s">
        <v>320</v>
      </c>
    </row>
    <row r="169" spans="1:48" ht="15">
      <c r="A169" t="s">
        <v>322</v>
      </c>
      <c r="B169" t="s">
        <v>323</v>
      </c>
      <c r="C169" s="30">
        <f>VLOOKUP($B169,'[1]Tillförd energi'!$B$2:$AS$506,MATCH(C$3,'[1]Tillförd energi'!$B$1:$AQ$1,0),FALSE)</f>
        <v>0</v>
      </c>
      <c r="D169" s="30">
        <f>VLOOKUP($B169,'[1]Tillförd energi'!$B$2:$AS$506,MATCH(D$3,'[1]Tillförd energi'!$B$1:$AQ$1,0),FALSE)</f>
        <v>0</v>
      </c>
      <c r="E169" s="30">
        <f>VLOOKUP($B169,'[1]Tillförd energi'!$B$2:$AS$506,MATCH(E$3,'[1]Tillförd energi'!$B$1:$AQ$1,0),FALSE)</f>
        <v>0</v>
      </c>
      <c r="F169" s="30">
        <f>VLOOKUP($B169,'[1]Tillförd energi'!$B$2:$AS$506,MATCH(F$3,'[1]Tillförd energi'!$B$1:$AQ$1,0),FALSE)</f>
        <v>0</v>
      </c>
      <c r="G169" s="30">
        <f>VLOOKUP($B169,'[1]Tillförd energi'!$B$2:$AS$506,MATCH(G$3,'[1]Tillförd energi'!$B$1:$AQ$1,0),FALSE)</f>
        <v>0</v>
      </c>
      <c r="H169" s="30">
        <f>VLOOKUP($B169,'[1]Tillförd energi'!$B$2:$AS$506,MATCH(H$3,'[1]Tillförd energi'!$B$1:$AQ$1,0),FALSE)</f>
        <v>0</v>
      </c>
      <c r="I169" s="30">
        <f>VLOOKUP($B169,'[1]Tillförd energi'!$B$2:$AS$506,MATCH(I$3,'[1]Tillförd energi'!$B$1:$AQ$1,0),FALSE)</f>
        <v>0</v>
      </c>
      <c r="J169" s="30">
        <f>VLOOKUP($B169,'[1]Tillförd energi'!$B$2:$AS$506,MATCH(J$3,'[1]Tillförd energi'!$B$1:$AQ$1,0),FALSE)</f>
        <v>0</v>
      </c>
      <c r="K169" s="30">
        <f>VLOOKUP($B169,'[1]Tillförd energi'!$B$2:$AS$506,MATCH(K$3,'[1]Tillförd energi'!$B$1:$AQ$1,0),FALSE)</f>
        <v>0</v>
      </c>
      <c r="L169" s="30">
        <f>VLOOKUP($B169,'[1]Tillförd energi'!$B$2:$AS$506,MATCH(L$3,'[1]Tillförd energi'!$B$1:$AQ$1,0),FALSE)</f>
        <v>0</v>
      </c>
      <c r="M169" s="30">
        <f>VLOOKUP($B169,'[1]Tillförd energi'!$B$2:$AS$506,MATCH(M$3,'[1]Tillförd energi'!$B$1:$AQ$1,0),FALSE)</f>
        <v>0</v>
      </c>
      <c r="N169" s="30">
        <f>VLOOKUP($B169,'[1]Tillförd energi'!$B$2:$AS$506,MATCH(N$3,'[1]Tillförd energi'!$B$1:$AQ$1,0),FALSE)</f>
        <v>0</v>
      </c>
      <c r="O169" s="30">
        <f>VLOOKUP($B169,'[1]Tillförd energi'!$B$2:$AS$506,MATCH(O$3,'[1]Tillförd energi'!$B$1:$AQ$1,0),FALSE)</f>
        <v>0</v>
      </c>
      <c r="P169" s="30">
        <f>VLOOKUP($B169,'[1]Tillförd energi'!$B$2:$AS$506,MATCH(P$3,'[1]Tillförd energi'!$B$1:$AQ$1,0),FALSE)</f>
        <v>0</v>
      </c>
      <c r="Q169" s="30">
        <f>VLOOKUP($B169,'[1]Tillförd energi'!$B$2:$AS$506,MATCH(Q$3,'[1]Tillförd energi'!$B$1:$AQ$1,0),FALSE)</f>
        <v>0</v>
      </c>
      <c r="R169" s="30">
        <f>VLOOKUP($B169,'[1]Tillförd energi'!$B$2:$AS$506,MATCH(R$3,'[1]Tillförd energi'!$B$1:$AQ$1,0),FALSE)</f>
        <v>0</v>
      </c>
      <c r="S169" s="30">
        <f>VLOOKUP($B169,'[1]Tillförd energi'!$B$2:$AS$506,MATCH(S$3,'[1]Tillförd energi'!$B$1:$AQ$1,0),FALSE)</f>
        <v>0</v>
      </c>
      <c r="T169" s="30">
        <f>VLOOKUP($B169,'[1]Tillförd energi'!$B$2:$AS$506,MATCH(T$3,'[1]Tillförd energi'!$B$1:$AQ$1,0),FALSE)</f>
        <v>0</v>
      </c>
      <c r="U169" s="30">
        <f>VLOOKUP($B169,'[1]Tillförd energi'!$B$2:$AS$506,MATCH(U$3,'[1]Tillförd energi'!$B$1:$AQ$1,0),FALSE)</f>
        <v>0</v>
      </c>
      <c r="V169" s="30">
        <f>VLOOKUP($B169,'[1]Tillförd energi'!$B$2:$AS$506,MATCH(V$3,'[1]Tillförd energi'!$B$1:$AQ$1,0),FALSE)</f>
        <v>0</v>
      </c>
      <c r="W169" s="30">
        <f>VLOOKUP($B169,'[1]Tillförd energi'!$B$2:$AS$506,MATCH(W$3,'[1]Tillförd energi'!$B$1:$AQ$1,0),FALSE)</f>
        <v>0</v>
      </c>
      <c r="X169" s="30">
        <f>VLOOKUP($B169,'[1]Tillförd energi'!$B$2:$AS$506,MATCH(X$3,'[1]Tillförd energi'!$B$1:$AQ$1,0),FALSE)</f>
        <v>0</v>
      </c>
      <c r="Y169" s="30">
        <f>VLOOKUP($B169,'[1]Tillförd energi'!$B$2:$AS$506,MATCH(Y$3,'[1]Tillförd energi'!$B$1:$AQ$1,0),FALSE)</f>
        <v>0</v>
      </c>
      <c r="Z169" s="30">
        <f>VLOOKUP($B169,'[1]Tillförd energi'!$B$2:$AS$506,MATCH(Z$3,'[1]Tillförd energi'!$B$1:$AQ$1,0),FALSE)</f>
        <v>0</v>
      </c>
      <c r="AA169" s="30">
        <f>VLOOKUP($B169,'[1]Tillförd energi'!$B$2:$AS$506,MATCH(AA$3,'[1]Tillförd energi'!$B$1:$AQ$1,0),FALSE)</f>
        <v>0</v>
      </c>
      <c r="AB169" s="30">
        <f>VLOOKUP($B169,'[1]Tillförd energi'!$B$2:$AS$506,MATCH(AB$3,'[1]Tillförd energi'!$B$1:$AQ$1,0),FALSE)</f>
        <v>0</v>
      </c>
      <c r="AC169" s="30">
        <f>VLOOKUP($B169,'[1]Tillförd energi'!$B$2:$AS$506,MATCH(AC$3,'[1]Tillförd energi'!$B$1:$AQ$1,0),FALSE)</f>
        <v>0</v>
      </c>
      <c r="AD169" s="30">
        <f>VLOOKUP($B169,'[1]Tillförd energi'!$B$2:$AS$506,MATCH(AD$3,'[1]Tillförd energi'!$B$1:$AQ$1,0),FALSE)</f>
        <v>0</v>
      </c>
      <c r="AF169" s="30">
        <f>VLOOKUP($B169,'[1]Tillförd energi'!$B$2:$AS$506,MATCH(AF$3,'[1]Tillförd energi'!$B$1:$AQ$1,0),FALSE)</f>
        <v>0</v>
      </c>
      <c r="AH169" s="30">
        <f>IFERROR(VLOOKUP(B169,[1]Miljö!$B$1:$S$476,9,FALSE)/1,0)</f>
        <v>0</v>
      </c>
      <c r="AJ169" s="35" t="str">
        <f>IFERROR(VLOOKUP($B169,[1]Miljö!$B$1:$S$500,MATCH("hjälpel exklusive kraftvärme (GWh)",[1]Miljö!$B$1:$V$1,0),FALSE)/1,"")</f>
        <v/>
      </c>
      <c r="AK169" s="35">
        <f t="shared" si="8"/>
        <v>0</v>
      </c>
      <c r="AL169" s="35">
        <f>VLOOKUP($B169,'[1]Slutlig allokering'!$B$2:$AL$462,MATCH("Hjälpel kraftvärme",'[1]Slutlig allokering'!$B$2:$AL$2,0),FALSE)</f>
        <v>0</v>
      </c>
      <c r="AN169" s="30">
        <f t="shared" si="9"/>
        <v>0</v>
      </c>
      <c r="AO169" s="30">
        <f t="shared" si="10"/>
        <v>0</v>
      </c>
      <c r="AP169" s="30" t="str">
        <f>IF(ISERROR(1/VLOOKUP($B169,[1]Leveranser!$B$1:$S$500,MATCH("såld värme (gwh)",[1]Leveranser!$B$1:$S$1,0),FALSE)),"",VLOOKUP($B169,[1]Leveranser!$B$1:$S$500,MATCH("såld värme (gwh)",[1]Leveranser!$B$1:$S$1,0),FALSE))</f>
        <v/>
      </c>
      <c r="AQ169" s="30">
        <f>VLOOKUP($B169,[1]Leveranser!$B$1:$Y$500,MATCH("Totalt såld fjärrvärme till andra fjärrvärmeföretag",[1]Leveranser!$B$1:$AA$1,0),FALSE)</f>
        <v>0</v>
      </c>
      <c r="AR169" s="30">
        <f>IF(ISERROR(1/VLOOKUP($B169,[1]Miljö!$B$1:$S$500,MATCH("Såld mängd produktionsspecifik fjärrvärme (GWh)",[1]Miljö!$B$1:$R$1,0),FALSE)),0,VLOOKUP($B169,[1]Miljö!$B$1:$S$500,MATCH("Såld mängd produktionsspecifik fjärrvärme (GWh)",[1]Miljö!$B$1:$R$1,0),FALSE))</f>
        <v>0</v>
      </c>
      <c r="AS169" s="36" t="str">
        <f t="shared" si="11"/>
        <v/>
      </c>
      <c r="AU169" s="30" t="str">
        <f>VLOOKUP($B169,'[1]Miljövärden urval för publ'!$B$2:$I$486,7,FALSE)</f>
        <v>Nej</v>
      </c>
    </row>
    <row r="170" spans="1:48" ht="15">
      <c r="A170" t="s">
        <v>533</v>
      </c>
      <c r="B170" t="s">
        <v>535</v>
      </c>
      <c r="C170" s="30">
        <f>VLOOKUP($B170,'[1]Tillförd energi'!$B$2:$AS$506,MATCH(C$3,'[1]Tillförd energi'!$B$1:$AQ$1,0),FALSE)</f>
        <v>0</v>
      </c>
      <c r="D170" s="30">
        <f>VLOOKUP($B170,'[1]Tillförd energi'!$B$2:$AS$506,MATCH(D$3,'[1]Tillförd energi'!$B$1:$AQ$1,0),FALSE)</f>
        <v>0.38045299999999999</v>
      </c>
      <c r="E170" s="30">
        <f>VLOOKUP($B170,'[1]Tillförd energi'!$B$2:$AS$506,MATCH(E$3,'[1]Tillförd energi'!$B$1:$AQ$1,0),FALSE)</f>
        <v>0</v>
      </c>
      <c r="F170" s="30">
        <f>VLOOKUP($B170,'[1]Tillförd energi'!$B$2:$AS$506,MATCH(F$3,'[1]Tillförd energi'!$B$1:$AQ$1,0),FALSE)</f>
        <v>4.0999999999999996</v>
      </c>
      <c r="G170" s="30">
        <f>VLOOKUP($B170,'[1]Tillförd energi'!$B$2:$AS$506,MATCH(G$3,'[1]Tillförd energi'!$B$1:$AQ$1,0),FALSE)</f>
        <v>0</v>
      </c>
      <c r="H170" s="30">
        <f>VLOOKUP($B170,'[1]Tillförd energi'!$B$2:$AS$506,MATCH(H$3,'[1]Tillförd energi'!$B$1:$AQ$1,0),FALSE)</f>
        <v>0.20452899999999999</v>
      </c>
      <c r="I170" s="30">
        <f>VLOOKUP($B170,'[1]Tillförd energi'!$B$2:$AS$506,MATCH(I$3,'[1]Tillförd energi'!$B$1:$AQ$1,0),FALSE)</f>
        <v>0</v>
      </c>
      <c r="J170" s="30">
        <f>VLOOKUP($B170,'[1]Tillförd energi'!$B$2:$AS$506,MATCH(J$3,'[1]Tillförd energi'!$B$1:$AQ$1,0),FALSE)</f>
        <v>0</v>
      </c>
      <c r="K170" s="30">
        <f>VLOOKUP($B170,'[1]Tillförd energi'!$B$2:$AS$506,MATCH(K$3,'[1]Tillförd energi'!$B$1:$AQ$1,0),FALSE)</f>
        <v>121.297</v>
      </c>
      <c r="L170" s="30">
        <f>VLOOKUP($B170,'[1]Tillförd energi'!$B$2:$AS$506,MATCH(L$3,'[1]Tillförd energi'!$B$1:$AQ$1,0),FALSE)</f>
        <v>0</v>
      </c>
      <c r="M170" s="30">
        <f>VLOOKUP($B170,'[1]Tillförd energi'!$B$2:$AS$506,MATCH(M$3,'[1]Tillförd energi'!$B$1:$AQ$1,0),FALSE)</f>
        <v>50.599299999999999</v>
      </c>
      <c r="N170" s="30">
        <f>VLOOKUP($B170,'[1]Tillförd energi'!$B$2:$AS$506,MATCH(N$3,'[1]Tillförd energi'!$B$1:$AQ$1,0),FALSE)</f>
        <v>0</v>
      </c>
      <c r="O170" s="30">
        <f>VLOOKUP($B170,'[1]Tillförd energi'!$B$2:$AS$506,MATCH(O$3,'[1]Tillförd energi'!$B$1:$AQ$1,0),FALSE)</f>
        <v>0.124891</v>
      </c>
      <c r="P170" s="30">
        <f>VLOOKUP($B170,'[1]Tillförd energi'!$B$2:$AS$506,MATCH(P$3,'[1]Tillförd energi'!$B$1:$AQ$1,0),FALSE)</f>
        <v>6.2445399999999998E-2</v>
      </c>
      <c r="Q170" s="30">
        <f>VLOOKUP($B170,'[1]Tillförd energi'!$B$2:$AS$506,MATCH(Q$3,'[1]Tillförd energi'!$B$1:$AQ$1,0),FALSE)</f>
        <v>25</v>
      </c>
      <c r="R170" s="30">
        <f>VLOOKUP($B170,'[1]Tillförd energi'!$B$2:$AS$506,MATCH(R$3,'[1]Tillförd energi'!$B$1:$AQ$1,0),FALSE)</f>
        <v>0</v>
      </c>
      <c r="S170" s="30">
        <f>VLOOKUP($B170,'[1]Tillförd energi'!$B$2:$AS$506,MATCH(S$3,'[1]Tillförd energi'!$B$1:$AQ$1,0),FALSE)</f>
        <v>0</v>
      </c>
      <c r="T170" s="30">
        <f>VLOOKUP($B170,'[1]Tillförd energi'!$B$2:$AS$506,MATCH(T$3,'[1]Tillförd energi'!$B$1:$AQ$1,0),FALSE)</f>
        <v>0</v>
      </c>
      <c r="U170" s="30">
        <f>VLOOKUP($B170,'[1]Tillförd energi'!$B$2:$AS$506,MATCH(U$3,'[1]Tillförd energi'!$B$1:$AQ$1,0),FALSE)</f>
        <v>0</v>
      </c>
      <c r="V170" s="30">
        <f>VLOOKUP($B170,'[1]Tillförd energi'!$B$2:$AS$506,MATCH(V$3,'[1]Tillförd energi'!$B$1:$AQ$1,0),FALSE)</f>
        <v>0.23</v>
      </c>
      <c r="W170" s="30">
        <f>VLOOKUP($B170,'[1]Tillförd energi'!$B$2:$AS$506,MATCH(W$3,'[1]Tillförd energi'!$B$1:$AQ$1,0),FALSE)</f>
        <v>0</v>
      </c>
      <c r="X170" s="30">
        <f>VLOOKUP($B170,'[1]Tillförd energi'!$B$2:$AS$506,MATCH(X$3,'[1]Tillförd energi'!$B$1:$AQ$1,0),FALSE)</f>
        <v>0</v>
      </c>
      <c r="Y170" s="30">
        <f>VLOOKUP($B170,'[1]Tillförd energi'!$B$2:$AS$506,MATCH(Y$3,'[1]Tillförd energi'!$B$1:$AQ$1,0),FALSE)</f>
        <v>0</v>
      </c>
      <c r="Z170" s="30">
        <f>VLOOKUP($B170,'[1]Tillförd energi'!$B$2:$AS$506,MATCH(Z$3,'[1]Tillförd energi'!$B$1:$AQ$1,0),FALSE)</f>
        <v>0</v>
      </c>
      <c r="AA170" s="30">
        <f>VLOOKUP($B170,'[1]Tillförd energi'!$B$2:$AS$506,MATCH(AA$3,'[1]Tillförd energi'!$B$1:$AQ$1,0),FALSE)</f>
        <v>0</v>
      </c>
      <c r="AB170" s="30">
        <f>VLOOKUP($B170,'[1]Tillförd energi'!$B$2:$AS$506,MATCH(AB$3,'[1]Tillförd energi'!$B$1:$AQ$1,0),FALSE)</f>
        <v>11</v>
      </c>
      <c r="AC170" s="30">
        <f>VLOOKUP($B170,'[1]Tillförd energi'!$B$2:$AS$506,MATCH(AC$3,'[1]Tillförd energi'!$B$1:$AQ$1,0),FALSE)</f>
        <v>0</v>
      </c>
      <c r="AD170" s="30">
        <f>VLOOKUP($B170,'[1]Tillförd energi'!$B$2:$AS$506,MATCH(AD$3,'[1]Tillförd energi'!$B$1:$AQ$1,0),FALSE)</f>
        <v>0</v>
      </c>
      <c r="AF170" s="30">
        <f>VLOOKUP($B170,'[1]Tillförd energi'!$B$2:$AS$506,MATCH(AF$3,'[1]Tillförd energi'!$B$1:$AQ$1,0),FALSE)</f>
        <v>6.8988699999999996</v>
      </c>
      <c r="AH170" s="30">
        <f>IFERROR(VLOOKUP(B170,[1]Miljö!$B$1:$S$476,9,FALSE)/1,0)</f>
        <v>0</v>
      </c>
      <c r="AJ170" s="35">
        <f>IFERROR(VLOOKUP($B170,[1]Miljö!$B$1:$S$500,MATCH("hjälpel exklusive kraftvärme (GWh)",[1]Miljö!$B$1:$V$1,0),FALSE)/1,"")</f>
        <v>5.2</v>
      </c>
      <c r="AK170" s="35">
        <f t="shared" si="8"/>
        <v>5.2</v>
      </c>
      <c r="AL170" s="35">
        <f>VLOOKUP($B170,'[1]Slutlig allokering'!$B$2:$AL$462,MATCH("Hjälpel kraftvärme",'[1]Slutlig allokering'!$B$2:$AL$2,0),FALSE)</f>
        <v>1.6988700000000001</v>
      </c>
      <c r="AN170" s="30">
        <f t="shared" si="9"/>
        <v>219.89748839999996</v>
      </c>
      <c r="AO170" s="30">
        <f t="shared" si="10"/>
        <v>219.89748839999996</v>
      </c>
      <c r="AP170" s="30">
        <f>IF(ISERROR(1/VLOOKUP($B170,[1]Leveranser!$B$1:$S$500,MATCH("såld värme (gwh)",[1]Leveranser!$B$1:$S$1,0),FALSE)),"",VLOOKUP($B170,[1]Leveranser!$B$1:$S$500,MATCH("såld värme (gwh)",[1]Leveranser!$B$1:$S$1,0),FALSE))</f>
        <v>184.2</v>
      </c>
      <c r="AQ170" s="30">
        <f>VLOOKUP($B170,[1]Leveranser!$B$1:$Y$500,MATCH("Totalt såld fjärrvärme till andra fjärrvärmeföretag",[1]Leveranser!$B$1:$AA$1,0),FALSE)</f>
        <v>0</v>
      </c>
      <c r="AR170" s="30">
        <f>IF(ISERROR(1/VLOOKUP($B170,[1]Miljö!$B$1:$S$500,MATCH("Såld mängd produktionsspecifik fjärrvärme (GWh)",[1]Miljö!$B$1:$R$1,0),FALSE)),0,VLOOKUP($B170,[1]Miljö!$B$1:$S$500,MATCH("Såld mängd produktionsspecifik fjärrvärme (GWh)",[1]Miljö!$B$1:$R$1,0),FALSE))</f>
        <v>0</v>
      </c>
      <c r="AS170" s="36">
        <f t="shared" si="11"/>
        <v>0.83766304626879051</v>
      </c>
      <c r="AU170" s="30" t="str">
        <f>VLOOKUP($B170,'[1]Miljövärden urval för publ'!$B$2:$I$486,7,FALSE)</f>
        <v>Ja</v>
      </c>
    </row>
    <row r="171" spans="1:48" ht="15">
      <c r="A171" t="s">
        <v>324</v>
      </c>
      <c r="B171" t="s">
        <v>325</v>
      </c>
      <c r="C171" s="30">
        <f>VLOOKUP($B171,'[1]Tillförd energi'!$B$2:$AS$506,MATCH(C$3,'[1]Tillförd energi'!$B$1:$AQ$1,0),FALSE)</f>
        <v>0</v>
      </c>
      <c r="D171" s="30">
        <f>VLOOKUP($B171,'[1]Tillförd energi'!$B$2:$AS$506,MATCH(D$3,'[1]Tillförd energi'!$B$1:$AQ$1,0),FALSE)</f>
        <v>0.8</v>
      </c>
      <c r="E171" s="30">
        <f>VLOOKUP($B171,'[1]Tillförd energi'!$B$2:$AS$506,MATCH(E$3,'[1]Tillförd energi'!$B$1:$AQ$1,0),FALSE)</f>
        <v>0</v>
      </c>
      <c r="F171" s="30">
        <f>VLOOKUP($B171,'[1]Tillförd energi'!$B$2:$AS$506,MATCH(F$3,'[1]Tillförd energi'!$B$1:$AQ$1,0),FALSE)</f>
        <v>0</v>
      </c>
      <c r="G171" s="30">
        <f>VLOOKUP($B171,'[1]Tillförd energi'!$B$2:$AS$506,MATCH(G$3,'[1]Tillförd energi'!$B$1:$AQ$1,0),FALSE)</f>
        <v>0</v>
      </c>
      <c r="H171" s="30">
        <f>VLOOKUP($B171,'[1]Tillförd energi'!$B$2:$AS$506,MATCH(H$3,'[1]Tillförd energi'!$B$1:$AQ$1,0),FALSE)</f>
        <v>0</v>
      </c>
      <c r="I171" s="30">
        <f>VLOOKUP($B171,'[1]Tillförd energi'!$B$2:$AS$506,MATCH(I$3,'[1]Tillförd energi'!$B$1:$AQ$1,0),FALSE)</f>
        <v>0</v>
      </c>
      <c r="J171" s="30">
        <f>VLOOKUP($B171,'[1]Tillförd energi'!$B$2:$AS$506,MATCH(J$3,'[1]Tillförd energi'!$B$1:$AQ$1,0),FALSE)</f>
        <v>9.4117599999999996E-2</v>
      </c>
      <c r="K171" s="30">
        <f>VLOOKUP($B171,'[1]Tillförd energi'!$B$2:$AS$506,MATCH(K$3,'[1]Tillförd energi'!$B$1:$AQ$1,0),FALSE)</f>
        <v>53.4</v>
      </c>
      <c r="L171" s="30">
        <f>VLOOKUP($B171,'[1]Tillförd energi'!$B$2:$AS$506,MATCH(L$3,'[1]Tillförd energi'!$B$1:$AQ$1,0),FALSE)</f>
        <v>0</v>
      </c>
      <c r="M171" s="30">
        <f>VLOOKUP($B171,'[1]Tillförd energi'!$B$2:$AS$506,MATCH(M$3,'[1]Tillförd energi'!$B$1:$AQ$1,0),FALSE)</f>
        <v>0</v>
      </c>
      <c r="N171" s="30">
        <f>VLOOKUP($B171,'[1]Tillförd energi'!$B$2:$AS$506,MATCH(N$3,'[1]Tillförd energi'!$B$1:$AQ$1,0),FALSE)</f>
        <v>0</v>
      </c>
      <c r="O171" s="30">
        <f>VLOOKUP($B171,'[1]Tillförd energi'!$B$2:$AS$506,MATCH(O$3,'[1]Tillförd energi'!$B$1:$AQ$1,0),FALSE)</f>
        <v>0</v>
      </c>
      <c r="P171" s="30">
        <f>VLOOKUP($B171,'[1]Tillförd energi'!$B$2:$AS$506,MATCH(P$3,'[1]Tillförd energi'!$B$1:$AQ$1,0),FALSE)</f>
        <v>0</v>
      </c>
      <c r="Q171" s="30">
        <f>VLOOKUP($B171,'[1]Tillförd energi'!$B$2:$AS$506,MATCH(Q$3,'[1]Tillförd energi'!$B$1:$AQ$1,0),FALSE)</f>
        <v>5.3</v>
      </c>
      <c r="R171" s="30">
        <f>VLOOKUP($B171,'[1]Tillförd energi'!$B$2:$AS$506,MATCH(R$3,'[1]Tillförd energi'!$B$1:$AQ$1,0),FALSE)</f>
        <v>0</v>
      </c>
      <c r="S171" s="30">
        <f>VLOOKUP($B171,'[1]Tillförd energi'!$B$2:$AS$506,MATCH(S$3,'[1]Tillförd energi'!$B$1:$AQ$1,0),FALSE)</f>
        <v>0</v>
      </c>
      <c r="T171" s="30">
        <f>VLOOKUP($B171,'[1]Tillförd energi'!$B$2:$AS$506,MATCH(T$3,'[1]Tillförd energi'!$B$1:$AQ$1,0),FALSE)</f>
        <v>0</v>
      </c>
      <c r="U171" s="30">
        <f>VLOOKUP($B171,'[1]Tillförd energi'!$B$2:$AS$506,MATCH(U$3,'[1]Tillförd energi'!$B$1:$AQ$1,0),FALSE)</f>
        <v>0</v>
      </c>
      <c r="V171" s="30">
        <f>VLOOKUP($B171,'[1]Tillförd energi'!$B$2:$AS$506,MATCH(V$3,'[1]Tillförd energi'!$B$1:$AQ$1,0),FALSE)</f>
        <v>0</v>
      </c>
      <c r="W171" s="30">
        <f>VLOOKUP($B171,'[1]Tillförd energi'!$B$2:$AS$506,MATCH(W$3,'[1]Tillförd energi'!$B$1:$AQ$1,0),FALSE)</f>
        <v>0</v>
      </c>
      <c r="X171" s="30">
        <f>VLOOKUP($B171,'[1]Tillförd energi'!$B$2:$AS$506,MATCH(X$3,'[1]Tillförd energi'!$B$1:$AQ$1,0),FALSE)</f>
        <v>0</v>
      </c>
      <c r="Y171" s="30">
        <f>VLOOKUP($B171,'[1]Tillförd energi'!$B$2:$AS$506,MATCH(Y$3,'[1]Tillförd energi'!$B$1:$AQ$1,0),FALSE)</f>
        <v>0</v>
      </c>
      <c r="Z171" s="30">
        <f>VLOOKUP($B171,'[1]Tillförd energi'!$B$2:$AS$506,MATCH(Z$3,'[1]Tillförd energi'!$B$1:$AQ$1,0),FALSE)</f>
        <v>0</v>
      </c>
      <c r="AA171" s="30">
        <f>VLOOKUP($B171,'[1]Tillförd energi'!$B$2:$AS$506,MATCH(AA$3,'[1]Tillförd energi'!$B$1:$AQ$1,0),FALSE)</f>
        <v>0</v>
      </c>
      <c r="AB171" s="30">
        <f>VLOOKUP($B171,'[1]Tillförd energi'!$B$2:$AS$506,MATCH(AB$3,'[1]Tillförd energi'!$B$1:$AQ$1,0),FALSE)</f>
        <v>0</v>
      </c>
      <c r="AC171" s="30">
        <f>VLOOKUP($B171,'[1]Tillförd energi'!$B$2:$AS$506,MATCH(AC$3,'[1]Tillförd energi'!$B$1:$AQ$1,0),FALSE)</f>
        <v>0</v>
      </c>
      <c r="AD171" s="30">
        <f>VLOOKUP($B171,'[1]Tillförd energi'!$B$2:$AS$506,MATCH(AD$3,'[1]Tillförd energi'!$B$1:$AQ$1,0),FALSE)</f>
        <v>0</v>
      </c>
      <c r="AF171" s="30">
        <f>VLOOKUP($B171,'[1]Tillförd energi'!$B$2:$AS$506,MATCH(AF$3,'[1]Tillförd energi'!$B$1:$AQ$1,0),FALSE)</f>
        <v>1.97</v>
      </c>
      <c r="AH171" s="30">
        <f>IFERROR(VLOOKUP(B171,[1]Miljö!$B$1:$S$476,9,FALSE)/1,0)</f>
        <v>0</v>
      </c>
      <c r="AJ171" s="35">
        <f>IFERROR(VLOOKUP($B171,[1]Miljö!$B$1:$S$500,MATCH("hjälpel exklusive kraftvärme (GWh)",[1]Miljö!$B$1:$V$1,0),FALSE)/1,"")</f>
        <v>1.97</v>
      </c>
      <c r="AK171" s="35">
        <f t="shared" si="8"/>
        <v>1.97</v>
      </c>
      <c r="AL171" s="35">
        <f>VLOOKUP($B171,'[1]Slutlig allokering'!$B$2:$AL$462,MATCH("Hjälpel kraftvärme",'[1]Slutlig allokering'!$B$2:$AL$2,0),FALSE)</f>
        <v>0</v>
      </c>
      <c r="AN171" s="30">
        <f t="shared" si="9"/>
        <v>61.564117599999996</v>
      </c>
      <c r="AO171" s="30">
        <f t="shared" si="10"/>
        <v>61.564117599999996</v>
      </c>
      <c r="AP171" s="30">
        <f>IF(ISERROR(1/VLOOKUP($B171,[1]Leveranser!$B$1:$S$500,MATCH("såld värme (gwh)",[1]Leveranser!$B$1:$S$1,0),FALSE)),"",VLOOKUP($B171,[1]Leveranser!$B$1:$S$500,MATCH("såld värme (gwh)",[1]Leveranser!$B$1:$S$1,0),FALSE))</f>
        <v>36.5</v>
      </c>
      <c r="AQ171" s="30">
        <f>VLOOKUP($B171,[1]Leveranser!$B$1:$Y$500,MATCH("Totalt såld fjärrvärme till andra fjärrvärmeföretag",[1]Leveranser!$B$1:$AA$1,0),FALSE)</f>
        <v>0</v>
      </c>
      <c r="AR171" s="30">
        <f>IF(ISERROR(1/VLOOKUP($B171,[1]Miljö!$B$1:$S$500,MATCH("Såld mängd produktionsspecifik fjärrvärme (GWh)",[1]Miljö!$B$1:$R$1,0),FALSE)),0,VLOOKUP($B171,[1]Miljö!$B$1:$S$500,MATCH("Såld mängd produktionsspecifik fjärrvärme (GWh)",[1]Miljö!$B$1:$R$1,0),FALSE))</f>
        <v>0</v>
      </c>
      <c r="AS171" s="36">
        <f t="shared" si="11"/>
        <v>0.59287782271405454</v>
      </c>
      <c r="AU171" s="30" t="str">
        <f>VLOOKUP($B171,'[1]Miljövärden urval för publ'!$B$2:$I$486,7,FALSE)</f>
        <v>Ja</v>
      </c>
    </row>
    <row r="172" spans="1:48" ht="15">
      <c r="A172" t="s">
        <v>104</v>
      </c>
      <c r="B172" t="s">
        <v>107</v>
      </c>
      <c r="C172" s="30">
        <f>VLOOKUP($B172,'[1]Tillförd energi'!$B$2:$AS$506,MATCH(C$3,'[1]Tillförd energi'!$B$1:$AQ$1,0),FALSE)</f>
        <v>0</v>
      </c>
      <c r="D172" s="30">
        <f>VLOOKUP($B172,'[1]Tillförd energi'!$B$2:$AS$506,MATCH(D$3,'[1]Tillförd energi'!$B$1:$AQ$1,0),FALSE)</f>
        <v>0.68</v>
      </c>
      <c r="E172" s="30">
        <f>VLOOKUP($B172,'[1]Tillförd energi'!$B$2:$AS$506,MATCH(E$3,'[1]Tillförd energi'!$B$1:$AQ$1,0),FALSE)</f>
        <v>0</v>
      </c>
      <c r="F172" s="30">
        <f>VLOOKUP($B172,'[1]Tillförd energi'!$B$2:$AS$506,MATCH(F$3,'[1]Tillförd energi'!$B$1:$AQ$1,0),FALSE)</f>
        <v>0</v>
      </c>
      <c r="G172" s="30">
        <f>VLOOKUP($B172,'[1]Tillförd energi'!$B$2:$AS$506,MATCH(G$3,'[1]Tillförd energi'!$B$1:$AQ$1,0),FALSE)</f>
        <v>0</v>
      </c>
      <c r="H172" s="30">
        <f>VLOOKUP($B172,'[1]Tillförd energi'!$B$2:$AS$506,MATCH(H$3,'[1]Tillförd energi'!$B$1:$AQ$1,0),FALSE)</f>
        <v>0</v>
      </c>
      <c r="I172" s="30">
        <f>VLOOKUP($B172,'[1]Tillförd energi'!$B$2:$AS$506,MATCH(I$3,'[1]Tillförd energi'!$B$1:$AQ$1,0),FALSE)</f>
        <v>0</v>
      </c>
      <c r="J172" s="30">
        <f>VLOOKUP($B172,'[1]Tillförd energi'!$B$2:$AS$506,MATCH(J$3,'[1]Tillförd energi'!$B$1:$AQ$1,0),FALSE)</f>
        <v>0</v>
      </c>
      <c r="K172" s="30">
        <f>VLOOKUP($B172,'[1]Tillförd energi'!$B$2:$AS$506,MATCH(K$3,'[1]Tillförd energi'!$B$1:$AQ$1,0),FALSE)</f>
        <v>0</v>
      </c>
      <c r="L172" s="30">
        <f>VLOOKUP($B172,'[1]Tillförd energi'!$B$2:$AS$506,MATCH(L$3,'[1]Tillförd energi'!$B$1:$AQ$1,0),FALSE)</f>
        <v>7.72</v>
      </c>
      <c r="M172" s="30">
        <f>VLOOKUP($B172,'[1]Tillförd energi'!$B$2:$AS$506,MATCH(M$3,'[1]Tillförd energi'!$B$1:$AQ$1,0),FALSE)</f>
        <v>0</v>
      </c>
      <c r="N172" s="30">
        <f>VLOOKUP($B172,'[1]Tillförd energi'!$B$2:$AS$506,MATCH(N$3,'[1]Tillförd energi'!$B$1:$AQ$1,0),FALSE)</f>
        <v>7.72</v>
      </c>
      <c r="O172" s="30">
        <f>VLOOKUP($B172,'[1]Tillförd energi'!$B$2:$AS$506,MATCH(O$3,'[1]Tillförd energi'!$B$1:$AQ$1,0),FALSE)</f>
        <v>3.53</v>
      </c>
      <c r="P172" s="30">
        <f>VLOOKUP($B172,'[1]Tillförd energi'!$B$2:$AS$506,MATCH(P$3,'[1]Tillförd energi'!$B$1:$AQ$1,0),FALSE)</f>
        <v>0</v>
      </c>
      <c r="Q172" s="30">
        <f>VLOOKUP($B172,'[1]Tillförd energi'!$B$2:$AS$506,MATCH(Q$3,'[1]Tillförd energi'!$B$1:$AQ$1,0),FALSE)</f>
        <v>0</v>
      </c>
      <c r="R172" s="30">
        <f>VLOOKUP($B172,'[1]Tillförd energi'!$B$2:$AS$506,MATCH(R$3,'[1]Tillförd energi'!$B$1:$AQ$1,0),FALSE)</f>
        <v>0</v>
      </c>
      <c r="S172" s="30">
        <f>VLOOKUP($B172,'[1]Tillförd energi'!$B$2:$AS$506,MATCH(S$3,'[1]Tillförd energi'!$B$1:$AQ$1,0),FALSE)</f>
        <v>0</v>
      </c>
      <c r="T172" s="30">
        <f>VLOOKUP($B172,'[1]Tillförd energi'!$B$2:$AS$506,MATCH(T$3,'[1]Tillförd energi'!$B$1:$AQ$1,0),FALSE)</f>
        <v>0</v>
      </c>
      <c r="U172" s="30">
        <f>VLOOKUP($B172,'[1]Tillförd energi'!$B$2:$AS$506,MATCH(U$3,'[1]Tillförd energi'!$B$1:$AQ$1,0),FALSE)</f>
        <v>0</v>
      </c>
      <c r="V172" s="30">
        <f>VLOOKUP($B172,'[1]Tillförd energi'!$B$2:$AS$506,MATCH(V$3,'[1]Tillförd energi'!$B$1:$AQ$1,0),FALSE)</f>
        <v>0</v>
      </c>
      <c r="W172" s="30">
        <f>VLOOKUP($B172,'[1]Tillförd energi'!$B$2:$AS$506,MATCH(W$3,'[1]Tillförd energi'!$B$1:$AQ$1,0),FALSE)</f>
        <v>0</v>
      </c>
      <c r="X172" s="30">
        <f>VLOOKUP($B172,'[1]Tillförd energi'!$B$2:$AS$506,MATCH(X$3,'[1]Tillförd energi'!$B$1:$AQ$1,0),FALSE)</f>
        <v>0</v>
      </c>
      <c r="Y172" s="30">
        <f>VLOOKUP($B172,'[1]Tillförd energi'!$B$2:$AS$506,MATCH(Y$3,'[1]Tillförd energi'!$B$1:$AQ$1,0),FALSE)</f>
        <v>0</v>
      </c>
      <c r="Z172" s="30">
        <f>VLOOKUP($B172,'[1]Tillförd energi'!$B$2:$AS$506,MATCH(Z$3,'[1]Tillförd energi'!$B$1:$AQ$1,0),FALSE)</f>
        <v>0</v>
      </c>
      <c r="AA172" s="30">
        <f>VLOOKUP($B172,'[1]Tillförd energi'!$B$2:$AS$506,MATCH(AA$3,'[1]Tillförd energi'!$B$1:$AQ$1,0),FALSE)</f>
        <v>0</v>
      </c>
      <c r="AB172" s="30">
        <f>VLOOKUP($B172,'[1]Tillförd energi'!$B$2:$AS$506,MATCH(AB$3,'[1]Tillförd energi'!$B$1:$AQ$1,0),FALSE)</f>
        <v>2.86</v>
      </c>
      <c r="AC172" s="30">
        <f>VLOOKUP($B172,'[1]Tillförd energi'!$B$2:$AS$506,MATCH(AC$3,'[1]Tillförd energi'!$B$1:$AQ$1,0),FALSE)</f>
        <v>0</v>
      </c>
      <c r="AD172" s="30">
        <f>VLOOKUP($B172,'[1]Tillförd energi'!$B$2:$AS$506,MATCH(AD$3,'[1]Tillförd energi'!$B$1:$AQ$1,0),FALSE)</f>
        <v>0</v>
      </c>
      <c r="AF172" s="30">
        <f>VLOOKUP($B172,'[1]Tillförd energi'!$B$2:$AS$506,MATCH(AF$3,'[1]Tillförd energi'!$B$1:$AQ$1,0),FALSE)</f>
        <v>0.56999999999999995</v>
      </c>
      <c r="AH172" s="30">
        <f>IFERROR(VLOOKUP(B172,[1]Miljö!$B$1:$S$476,9,FALSE)/1,0)</f>
        <v>0</v>
      </c>
      <c r="AJ172" s="35">
        <f>IFERROR(VLOOKUP($B172,[1]Miljö!$B$1:$S$500,MATCH("hjälpel exklusive kraftvärme (GWh)",[1]Miljö!$B$1:$V$1,0),FALSE)/1,"")</f>
        <v>0.56999999999999995</v>
      </c>
      <c r="AK172" s="35">
        <f t="shared" si="8"/>
        <v>0.56999999999999995</v>
      </c>
      <c r="AL172" s="35">
        <f>VLOOKUP($B172,'[1]Slutlig allokering'!$B$2:$AL$462,MATCH("Hjälpel kraftvärme",'[1]Slutlig allokering'!$B$2:$AL$2,0),FALSE)</f>
        <v>0</v>
      </c>
      <c r="AN172" s="30">
        <f t="shared" si="9"/>
        <v>23.080000000000002</v>
      </c>
      <c r="AO172" s="30">
        <f t="shared" si="10"/>
        <v>23.080000000000002</v>
      </c>
      <c r="AP172" s="30">
        <f>IF(ISERROR(1/VLOOKUP($B172,[1]Leveranser!$B$1:$S$500,MATCH("såld värme (gwh)",[1]Leveranser!$B$1:$S$1,0),FALSE)),"",VLOOKUP($B172,[1]Leveranser!$B$1:$S$500,MATCH("såld värme (gwh)",[1]Leveranser!$B$1:$S$1,0),FALSE))</f>
        <v>17.242000000000001</v>
      </c>
      <c r="AQ172" s="30">
        <f>VLOOKUP($B172,[1]Leveranser!$B$1:$Y$500,MATCH("Totalt såld fjärrvärme till andra fjärrvärmeföretag",[1]Leveranser!$B$1:$AA$1,0),FALSE)</f>
        <v>0</v>
      </c>
      <c r="AR172" s="30">
        <f>IF(ISERROR(1/VLOOKUP($B172,[1]Miljö!$B$1:$S$500,MATCH("Såld mängd produktionsspecifik fjärrvärme (GWh)",[1]Miljö!$B$1:$R$1,0),FALSE)),0,VLOOKUP($B172,[1]Miljö!$B$1:$S$500,MATCH("Såld mängd produktionsspecifik fjärrvärme (GWh)",[1]Miljö!$B$1:$R$1,0),FALSE))</f>
        <v>0</v>
      </c>
      <c r="AS172" s="36">
        <f t="shared" si="11"/>
        <v>0.747053726169844</v>
      </c>
      <c r="AU172" s="30" t="str">
        <f>VLOOKUP($B172,'[1]Miljövärden urval för publ'!$B$2:$I$486,7,FALSE)</f>
        <v>Ja</v>
      </c>
    </row>
    <row r="173" spans="1:48" ht="15">
      <c r="A173" t="s">
        <v>530</v>
      </c>
      <c r="B173" t="s">
        <v>531</v>
      </c>
      <c r="C173" s="30">
        <f>VLOOKUP($B173,'[1]Tillförd energi'!$B$2:$AS$506,MATCH(C$3,'[1]Tillförd energi'!$B$1:$AQ$1,0),FALSE)</f>
        <v>0</v>
      </c>
      <c r="D173" s="30">
        <f>VLOOKUP($B173,'[1]Tillförd energi'!$B$2:$AS$506,MATCH(D$3,'[1]Tillförd energi'!$B$1:$AQ$1,0),FALSE)</f>
        <v>4.1669999999999998</v>
      </c>
      <c r="E173" s="30">
        <f>VLOOKUP($B173,'[1]Tillförd energi'!$B$2:$AS$506,MATCH(E$3,'[1]Tillförd energi'!$B$1:$AQ$1,0),FALSE)</f>
        <v>0</v>
      </c>
      <c r="F173" s="30">
        <f>VLOOKUP($B173,'[1]Tillförd energi'!$B$2:$AS$506,MATCH(F$3,'[1]Tillförd energi'!$B$1:$AQ$1,0),FALSE)</f>
        <v>0</v>
      </c>
      <c r="G173" s="30">
        <f>VLOOKUP($B173,'[1]Tillförd energi'!$B$2:$AS$506,MATCH(G$3,'[1]Tillförd energi'!$B$1:$AQ$1,0),FALSE)</f>
        <v>0</v>
      </c>
      <c r="H173" s="30">
        <f>VLOOKUP($B173,'[1]Tillförd energi'!$B$2:$AS$506,MATCH(H$3,'[1]Tillförd energi'!$B$1:$AQ$1,0),FALSE)</f>
        <v>0</v>
      </c>
      <c r="I173" s="30">
        <f>VLOOKUP($B173,'[1]Tillförd energi'!$B$2:$AS$506,MATCH(I$3,'[1]Tillförd energi'!$B$1:$AQ$1,0),FALSE)</f>
        <v>150.804</v>
      </c>
      <c r="J173" s="30">
        <f>VLOOKUP($B173,'[1]Tillförd energi'!$B$2:$AS$506,MATCH(J$3,'[1]Tillförd energi'!$B$1:$AQ$1,0),FALSE)</f>
        <v>0</v>
      </c>
      <c r="K173" s="30">
        <f>VLOOKUP($B173,'[1]Tillförd energi'!$B$2:$AS$506,MATCH(K$3,'[1]Tillförd energi'!$B$1:$AQ$1,0),FALSE)</f>
        <v>32.604500000000002</v>
      </c>
      <c r="L173" s="30">
        <f>VLOOKUP($B173,'[1]Tillförd energi'!$B$2:$AS$506,MATCH(L$3,'[1]Tillförd energi'!$B$1:$AQ$1,0),FALSE)</f>
        <v>0</v>
      </c>
      <c r="M173" s="30">
        <f>VLOOKUP($B173,'[1]Tillförd energi'!$B$2:$AS$506,MATCH(M$3,'[1]Tillförd energi'!$B$1:$AQ$1,0),FALSE)</f>
        <v>0</v>
      </c>
      <c r="N173" s="30">
        <f>VLOOKUP($B173,'[1]Tillförd energi'!$B$2:$AS$506,MATCH(N$3,'[1]Tillförd energi'!$B$1:$AQ$1,0),FALSE)</f>
        <v>0</v>
      </c>
      <c r="O173" s="30">
        <f>VLOOKUP($B173,'[1]Tillförd energi'!$B$2:$AS$506,MATCH(O$3,'[1]Tillförd energi'!$B$1:$AQ$1,0),FALSE)</f>
        <v>14.693300000000001</v>
      </c>
      <c r="P173" s="30">
        <f>VLOOKUP($B173,'[1]Tillförd energi'!$B$2:$AS$506,MATCH(P$3,'[1]Tillförd energi'!$B$1:$AQ$1,0),FALSE)</f>
        <v>0</v>
      </c>
      <c r="Q173" s="30">
        <f>VLOOKUP($B173,'[1]Tillförd energi'!$B$2:$AS$506,MATCH(Q$3,'[1]Tillförd energi'!$B$1:$AQ$1,0),FALSE)</f>
        <v>0</v>
      </c>
      <c r="R173" s="30">
        <f>VLOOKUP($B173,'[1]Tillförd energi'!$B$2:$AS$506,MATCH(R$3,'[1]Tillförd energi'!$B$1:$AQ$1,0),FALSE)</f>
        <v>0</v>
      </c>
      <c r="S173" s="30">
        <f>VLOOKUP($B173,'[1]Tillförd energi'!$B$2:$AS$506,MATCH(S$3,'[1]Tillförd energi'!$B$1:$AQ$1,0),FALSE)</f>
        <v>0</v>
      </c>
      <c r="T173" s="30">
        <f>VLOOKUP($B173,'[1]Tillförd energi'!$B$2:$AS$506,MATCH(T$3,'[1]Tillförd energi'!$B$1:$AQ$1,0),FALSE)</f>
        <v>0</v>
      </c>
      <c r="U173" s="30">
        <f>VLOOKUP($B173,'[1]Tillförd energi'!$B$2:$AS$506,MATCH(U$3,'[1]Tillförd energi'!$B$1:$AQ$1,0),FALSE)</f>
        <v>0</v>
      </c>
      <c r="V173" s="30">
        <f>VLOOKUP($B173,'[1]Tillförd energi'!$B$2:$AS$506,MATCH(V$3,'[1]Tillförd energi'!$B$1:$AQ$1,0),FALSE)</f>
        <v>0</v>
      </c>
      <c r="W173" s="30">
        <f>VLOOKUP($B173,'[1]Tillförd energi'!$B$2:$AS$506,MATCH(W$3,'[1]Tillförd energi'!$B$1:$AQ$1,0),FALSE)</f>
        <v>0</v>
      </c>
      <c r="X173" s="30">
        <f>VLOOKUP($B173,'[1]Tillförd energi'!$B$2:$AS$506,MATCH(X$3,'[1]Tillförd energi'!$B$1:$AQ$1,0),FALSE)</f>
        <v>3.36626</v>
      </c>
      <c r="Y173" s="30">
        <f>VLOOKUP($B173,'[1]Tillförd energi'!$B$2:$AS$506,MATCH(Y$3,'[1]Tillförd energi'!$B$1:$AQ$1,0),FALSE)</f>
        <v>14.621</v>
      </c>
      <c r="Z173" s="30">
        <f>VLOOKUP($B173,'[1]Tillförd energi'!$B$2:$AS$506,MATCH(Z$3,'[1]Tillförd energi'!$B$1:$AQ$1,0),FALSE)</f>
        <v>0</v>
      </c>
      <c r="AA173" s="30">
        <f>VLOOKUP($B173,'[1]Tillförd energi'!$B$2:$AS$506,MATCH(AA$3,'[1]Tillförd energi'!$B$1:$AQ$1,0),FALSE)</f>
        <v>0</v>
      </c>
      <c r="AB173" s="30">
        <f>VLOOKUP($B173,'[1]Tillförd energi'!$B$2:$AS$506,MATCH(AB$3,'[1]Tillförd energi'!$B$1:$AQ$1,0),FALSE)</f>
        <v>17.309000000000001</v>
      </c>
      <c r="AC173" s="30">
        <f>VLOOKUP($B173,'[1]Tillförd energi'!$B$2:$AS$506,MATCH(AC$3,'[1]Tillförd energi'!$B$1:$AQ$1,0),FALSE)</f>
        <v>17.498999999999999</v>
      </c>
      <c r="AD173" s="30">
        <f>VLOOKUP($B173,'[1]Tillförd energi'!$B$2:$AS$506,MATCH(AD$3,'[1]Tillförd energi'!$B$1:$AQ$1,0),FALSE)</f>
        <v>0</v>
      </c>
      <c r="AF173" s="30">
        <f>VLOOKUP($B173,'[1]Tillförd energi'!$B$2:$AS$506,MATCH(AF$3,'[1]Tillförd energi'!$B$1:$AQ$1,0),FALSE)</f>
        <v>4.0017500000000004</v>
      </c>
      <c r="AH173" s="30">
        <f>IFERROR(VLOOKUP(B173,[1]Miljö!$B$1:$S$476,9,FALSE)/1,0)</f>
        <v>0</v>
      </c>
      <c r="AJ173" s="35">
        <f>IFERROR(VLOOKUP($B173,[1]Miljö!$B$1:$S$500,MATCH("hjälpel exklusive kraftvärme (GWh)",[1]Miljö!$B$1:$V$1,0),FALSE)/1,"")</f>
        <v>0.59399999999999997</v>
      </c>
      <c r="AK173" s="35">
        <f t="shared" si="8"/>
        <v>0.59399999999999997</v>
      </c>
      <c r="AL173" s="35">
        <f>VLOOKUP($B173,'[1]Slutlig allokering'!$B$2:$AL$462,MATCH("Hjälpel kraftvärme",'[1]Slutlig allokering'!$B$2:$AL$2,0),FALSE)</f>
        <v>3.4077500000000001</v>
      </c>
      <c r="AN173" s="30">
        <f t="shared" si="9"/>
        <v>259.06581</v>
      </c>
      <c r="AO173" s="30">
        <f t="shared" si="10"/>
        <v>259.06581</v>
      </c>
      <c r="AP173" s="30">
        <f>IF(ISERROR(1/VLOOKUP($B173,[1]Leveranser!$B$1:$S$500,MATCH("såld värme (gwh)",[1]Leveranser!$B$1:$S$1,0),FALSE)),"",VLOOKUP($B173,[1]Leveranser!$B$1:$S$500,MATCH("såld värme (gwh)",[1]Leveranser!$B$1:$S$1,0),FALSE))</f>
        <v>193.40899999999999</v>
      </c>
      <c r="AQ173" s="30">
        <f>VLOOKUP($B173,[1]Leveranser!$B$1:$Y$500,MATCH("Totalt såld fjärrvärme till andra fjärrvärmeföretag",[1]Leveranser!$B$1:$AA$1,0),FALSE)</f>
        <v>0</v>
      </c>
      <c r="AR173" s="30">
        <f>IF(ISERROR(1/VLOOKUP($B173,[1]Miljö!$B$1:$S$500,MATCH("Såld mängd produktionsspecifik fjärrvärme (GWh)",[1]Miljö!$B$1:$R$1,0),FALSE)),0,VLOOKUP($B173,[1]Miljö!$B$1:$S$500,MATCH("Såld mängd produktionsspecifik fjärrvärme (GWh)",[1]Miljö!$B$1:$R$1,0),FALSE))</f>
        <v>0</v>
      </c>
      <c r="AS173" s="36">
        <f t="shared" si="11"/>
        <v>0.74656319952061601</v>
      </c>
      <c r="AU173" s="30" t="str">
        <f>VLOOKUP($B173,'[1]Miljövärden urval för publ'!$B$2:$I$486,7,FALSE)</f>
        <v>Ja</v>
      </c>
    </row>
    <row r="174" spans="1:48" ht="15">
      <c r="A174" t="s">
        <v>533</v>
      </c>
      <c r="B174" t="s">
        <v>536</v>
      </c>
      <c r="C174" s="30">
        <f>VLOOKUP($B174,'[1]Tillförd energi'!$B$2:$AS$506,MATCH(C$3,'[1]Tillförd energi'!$B$1:$AQ$1,0),FALSE)</f>
        <v>0</v>
      </c>
      <c r="D174" s="30">
        <f>VLOOKUP($B174,'[1]Tillförd energi'!$B$2:$AS$506,MATCH(D$3,'[1]Tillförd energi'!$B$1:$AQ$1,0),FALSE)</f>
        <v>0.27</v>
      </c>
      <c r="E174" s="30">
        <f>VLOOKUP($B174,'[1]Tillförd energi'!$B$2:$AS$506,MATCH(E$3,'[1]Tillförd energi'!$B$1:$AQ$1,0),FALSE)</f>
        <v>0</v>
      </c>
      <c r="F174" s="30">
        <f>VLOOKUP($B174,'[1]Tillförd energi'!$B$2:$AS$506,MATCH(F$3,'[1]Tillförd energi'!$B$1:$AQ$1,0),FALSE)</f>
        <v>0</v>
      </c>
      <c r="G174" s="30">
        <f>VLOOKUP($B174,'[1]Tillförd energi'!$B$2:$AS$506,MATCH(G$3,'[1]Tillförd energi'!$B$1:$AQ$1,0),FALSE)</f>
        <v>0</v>
      </c>
      <c r="H174" s="30">
        <f>VLOOKUP($B174,'[1]Tillförd energi'!$B$2:$AS$506,MATCH(H$3,'[1]Tillförd energi'!$B$1:$AQ$1,0),FALSE)</f>
        <v>0</v>
      </c>
      <c r="I174" s="30">
        <f>VLOOKUP($B174,'[1]Tillförd energi'!$B$2:$AS$506,MATCH(I$3,'[1]Tillförd energi'!$B$1:$AQ$1,0),FALSE)</f>
        <v>0</v>
      </c>
      <c r="J174" s="30">
        <f>VLOOKUP($B174,'[1]Tillförd energi'!$B$2:$AS$506,MATCH(J$3,'[1]Tillförd energi'!$B$1:$AQ$1,0),FALSE)</f>
        <v>0</v>
      </c>
      <c r="K174" s="30">
        <f>VLOOKUP($B174,'[1]Tillförd energi'!$B$2:$AS$506,MATCH(K$3,'[1]Tillförd energi'!$B$1:$AQ$1,0),FALSE)</f>
        <v>0</v>
      </c>
      <c r="L174" s="30">
        <f>VLOOKUP($B174,'[1]Tillförd energi'!$B$2:$AS$506,MATCH(L$3,'[1]Tillförd energi'!$B$1:$AQ$1,0),FALSE)</f>
        <v>0</v>
      </c>
      <c r="M174" s="30">
        <f>VLOOKUP($B174,'[1]Tillförd energi'!$B$2:$AS$506,MATCH(M$3,'[1]Tillförd energi'!$B$1:$AQ$1,0),FALSE)</f>
        <v>1.2</v>
      </c>
      <c r="N174" s="30">
        <f>VLOOKUP($B174,'[1]Tillförd energi'!$B$2:$AS$506,MATCH(N$3,'[1]Tillförd energi'!$B$1:$AQ$1,0),FALSE)</f>
        <v>0</v>
      </c>
      <c r="O174" s="30">
        <f>VLOOKUP($B174,'[1]Tillförd energi'!$B$2:$AS$506,MATCH(O$3,'[1]Tillförd energi'!$B$1:$AQ$1,0),FALSE)</f>
        <v>0</v>
      </c>
      <c r="P174" s="30">
        <f>VLOOKUP($B174,'[1]Tillförd energi'!$B$2:$AS$506,MATCH(P$3,'[1]Tillförd energi'!$B$1:$AQ$1,0),FALSE)</f>
        <v>23.2941</v>
      </c>
      <c r="Q174" s="30">
        <f>VLOOKUP($B174,'[1]Tillförd energi'!$B$2:$AS$506,MATCH(Q$3,'[1]Tillförd energi'!$B$1:$AQ$1,0),FALSE)</f>
        <v>0</v>
      </c>
      <c r="R174" s="30">
        <f>VLOOKUP($B174,'[1]Tillförd energi'!$B$2:$AS$506,MATCH(R$3,'[1]Tillförd energi'!$B$1:$AQ$1,0),FALSE)</f>
        <v>0</v>
      </c>
      <c r="S174" s="30">
        <f>VLOOKUP($B174,'[1]Tillförd energi'!$B$2:$AS$506,MATCH(S$3,'[1]Tillförd energi'!$B$1:$AQ$1,0),FALSE)</f>
        <v>0</v>
      </c>
      <c r="T174" s="30">
        <f>VLOOKUP($B174,'[1]Tillförd energi'!$B$2:$AS$506,MATCH(T$3,'[1]Tillförd energi'!$B$1:$AQ$1,0),FALSE)</f>
        <v>0</v>
      </c>
      <c r="U174" s="30">
        <f>VLOOKUP($B174,'[1]Tillförd energi'!$B$2:$AS$506,MATCH(U$3,'[1]Tillförd energi'!$B$1:$AQ$1,0),FALSE)</f>
        <v>0</v>
      </c>
      <c r="V174" s="30">
        <f>VLOOKUP($B174,'[1]Tillförd energi'!$B$2:$AS$506,MATCH(V$3,'[1]Tillförd energi'!$B$1:$AQ$1,0),FALSE)</f>
        <v>0</v>
      </c>
      <c r="W174" s="30">
        <f>VLOOKUP($B174,'[1]Tillförd energi'!$B$2:$AS$506,MATCH(W$3,'[1]Tillförd energi'!$B$1:$AQ$1,0),FALSE)</f>
        <v>0</v>
      </c>
      <c r="X174" s="30">
        <f>VLOOKUP($B174,'[1]Tillförd energi'!$B$2:$AS$506,MATCH(X$3,'[1]Tillförd energi'!$B$1:$AQ$1,0),FALSE)</f>
        <v>0</v>
      </c>
      <c r="Y174" s="30">
        <f>VLOOKUP($B174,'[1]Tillförd energi'!$B$2:$AS$506,MATCH(Y$3,'[1]Tillförd energi'!$B$1:$AQ$1,0),FALSE)</f>
        <v>0</v>
      </c>
      <c r="Z174" s="30">
        <f>VLOOKUP($B174,'[1]Tillförd energi'!$B$2:$AS$506,MATCH(Z$3,'[1]Tillförd energi'!$B$1:$AQ$1,0),FALSE)</f>
        <v>0</v>
      </c>
      <c r="AA174" s="30">
        <f>VLOOKUP($B174,'[1]Tillförd energi'!$B$2:$AS$506,MATCH(AA$3,'[1]Tillförd energi'!$B$1:$AQ$1,0),FALSE)</f>
        <v>0</v>
      </c>
      <c r="AB174" s="30">
        <f>VLOOKUP($B174,'[1]Tillförd energi'!$B$2:$AS$506,MATCH(AB$3,'[1]Tillförd energi'!$B$1:$AQ$1,0),FALSE)</f>
        <v>0</v>
      </c>
      <c r="AC174" s="30">
        <f>VLOOKUP($B174,'[1]Tillförd energi'!$B$2:$AS$506,MATCH(AC$3,'[1]Tillförd energi'!$B$1:$AQ$1,0),FALSE)</f>
        <v>0</v>
      </c>
      <c r="AD174" s="30">
        <f>VLOOKUP($B174,'[1]Tillförd energi'!$B$2:$AS$506,MATCH(AD$3,'[1]Tillförd energi'!$B$1:$AQ$1,0),FALSE)</f>
        <v>0</v>
      </c>
      <c r="AF174" s="30">
        <f>VLOOKUP($B174,'[1]Tillförd energi'!$B$2:$AS$506,MATCH(AF$3,'[1]Tillförd energi'!$B$1:$AQ$1,0),FALSE)</f>
        <v>0.05</v>
      </c>
      <c r="AH174" s="30">
        <f>IFERROR(VLOOKUP(B174,[1]Miljö!$B$1:$S$476,9,FALSE)/1,0)</f>
        <v>0</v>
      </c>
      <c r="AJ174" s="35">
        <f>IFERROR(VLOOKUP($B174,[1]Miljö!$B$1:$S$500,MATCH("hjälpel exklusive kraftvärme (GWh)",[1]Miljö!$B$1:$V$1,0),FALSE)/1,"")</f>
        <v>0.05</v>
      </c>
      <c r="AK174" s="35">
        <f t="shared" si="8"/>
        <v>0.05</v>
      </c>
      <c r="AL174" s="35">
        <f>VLOOKUP($B174,'[1]Slutlig allokering'!$B$2:$AL$462,MATCH("Hjälpel kraftvärme",'[1]Slutlig allokering'!$B$2:$AL$2,0),FALSE)</f>
        <v>0</v>
      </c>
      <c r="AN174" s="30">
        <f t="shared" si="9"/>
        <v>24.8141</v>
      </c>
      <c r="AO174" s="30">
        <f t="shared" si="10"/>
        <v>24.8141</v>
      </c>
      <c r="AP174" s="30">
        <f>IF(ISERROR(1/VLOOKUP($B174,[1]Leveranser!$B$1:$S$500,MATCH("såld värme (gwh)",[1]Leveranser!$B$1:$S$1,0),FALSE)),"",VLOOKUP($B174,[1]Leveranser!$B$1:$S$500,MATCH("såld värme (gwh)",[1]Leveranser!$B$1:$S$1,0),FALSE))</f>
        <v>17.8</v>
      </c>
      <c r="AQ174" s="30">
        <f>VLOOKUP($B174,[1]Leveranser!$B$1:$Y$500,MATCH("Totalt såld fjärrvärme till andra fjärrvärmeföretag",[1]Leveranser!$B$1:$AA$1,0),FALSE)</f>
        <v>0</v>
      </c>
      <c r="AR174" s="30">
        <f>IF(ISERROR(1/VLOOKUP($B174,[1]Miljö!$B$1:$S$500,MATCH("Såld mängd produktionsspecifik fjärrvärme (GWh)",[1]Miljö!$B$1:$R$1,0),FALSE)),0,VLOOKUP($B174,[1]Miljö!$B$1:$S$500,MATCH("Såld mängd produktionsspecifik fjärrvärme (GWh)",[1]Miljö!$B$1:$R$1,0),FALSE))</f>
        <v>0</v>
      </c>
      <c r="AS174" s="36">
        <f t="shared" si="11"/>
        <v>0.71733409634038714</v>
      </c>
      <c r="AU174" s="30" t="str">
        <f>VLOOKUP($B174,'[1]Miljövärden urval för publ'!$B$2:$I$486,7,FALSE)</f>
        <v>Ja</v>
      </c>
    </row>
    <row r="175" spans="1:48" ht="15">
      <c r="A175" t="s">
        <v>259</v>
      </c>
      <c r="B175" t="s">
        <v>261</v>
      </c>
      <c r="C175" s="30">
        <f>VLOOKUP($B175,'[1]Tillförd energi'!$B$2:$AS$506,MATCH(C$3,'[1]Tillförd energi'!$B$1:$AQ$1,0),FALSE)</f>
        <v>0</v>
      </c>
      <c r="D175" s="30">
        <f>VLOOKUP($B175,'[1]Tillförd energi'!$B$2:$AS$506,MATCH(D$3,'[1]Tillförd energi'!$B$1:$AQ$1,0),FALSE)</f>
        <v>0.05</v>
      </c>
      <c r="E175" s="30">
        <f>VLOOKUP($B175,'[1]Tillförd energi'!$B$2:$AS$506,MATCH(E$3,'[1]Tillförd energi'!$B$1:$AQ$1,0),FALSE)</f>
        <v>0</v>
      </c>
      <c r="F175" s="30">
        <f>VLOOKUP($B175,'[1]Tillförd energi'!$B$2:$AS$506,MATCH(F$3,'[1]Tillförd energi'!$B$1:$AQ$1,0),FALSE)</f>
        <v>0</v>
      </c>
      <c r="G175" s="30">
        <f>VLOOKUP($B175,'[1]Tillförd energi'!$B$2:$AS$506,MATCH(G$3,'[1]Tillförd energi'!$B$1:$AQ$1,0),FALSE)</f>
        <v>0</v>
      </c>
      <c r="H175" s="30">
        <f>VLOOKUP($B175,'[1]Tillförd energi'!$B$2:$AS$506,MATCH(H$3,'[1]Tillförd energi'!$B$1:$AQ$1,0),FALSE)</f>
        <v>0</v>
      </c>
      <c r="I175" s="30">
        <f>VLOOKUP($B175,'[1]Tillförd energi'!$B$2:$AS$506,MATCH(I$3,'[1]Tillförd energi'!$B$1:$AQ$1,0),FALSE)</f>
        <v>0</v>
      </c>
      <c r="J175" s="30">
        <f>VLOOKUP($B175,'[1]Tillförd energi'!$B$2:$AS$506,MATCH(J$3,'[1]Tillförd energi'!$B$1:$AQ$1,0),FALSE)</f>
        <v>0</v>
      </c>
      <c r="K175" s="30">
        <f>VLOOKUP($B175,'[1]Tillförd energi'!$B$2:$AS$506,MATCH(K$3,'[1]Tillförd energi'!$B$1:$AQ$1,0),FALSE)</f>
        <v>0</v>
      </c>
      <c r="L175" s="30">
        <f>VLOOKUP($B175,'[1]Tillförd energi'!$B$2:$AS$506,MATCH(L$3,'[1]Tillförd energi'!$B$1:$AQ$1,0),FALSE)</f>
        <v>0</v>
      </c>
      <c r="M175" s="30">
        <f>VLOOKUP($B175,'[1]Tillförd energi'!$B$2:$AS$506,MATCH(M$3,'[1]Tillförd energi'!$B$1:$AQ$1,0),FALSE)</f>
        <v>0</v>
      </c>
      <c r="N175" s="30">
        <f>VLOOKUP($B175,'[1]Tillförd energi'!$B$2:$AS$506,MATCH(N$3,'[1]Tillförd energi'!$B$1:$AQ$1,0),FALSE)</f>
        <v>0</v>
      </c>
      <c r="O175" s="30">
        <f>VLOOKUP($B175,'[1]Tillförd energi'!$B$2:$AS$506,MATCH(O$3,'[1]Tillförd energi'!$B$1:$AQ$1,0),FALSE)</f>
        <v>0.06</v>
      </c>
      <c r="P175" s="30">
        <f>VLOOKUP($B175,'[1]Tillförd energi'!$B$2:$AS$506,MATCH(P$3,'[1]Tillförd energi'!$B$1:$AQ$1,0),FALSE)</f>
        <v>0</v>
      </c>
      <c r="Q175" s="30">
        <f>VLOOKUP($B175,'[1]Tillförd energi'!$B$2:$AS$506,MATCH(Q$3,'[1]Tillförd energi'!$B$1:$AQ$1,0),FALSE)</f>
        <v>0</v>
      </c>
      <c r="R175" s="30">
        <f>VLOOKUP($B175,'[1]Tillförd energi'!$B$2:$AS$506,MATCH(R$3,'[1]Tillförd energi'!$B$1:$AQ$1,0),FALSE)</f>
        <v>0</v>
      </c>
      <c r="S175" s="30">
        <f>VLOOKUP($B175,'[1]Tillförd energi'!$B$2:$AS$506,MATCH(S$3,'[1]Tillförd energi'!$B$1:$AQ$1,0),FALSE)</f>
        <v>0</v>
      </c>
      <c r="T175" s="30">
        <f>VLOOKUP($B175,'[1]Tillförd energi'!$B$2:$AS$506,MATCH(T$3,'[1]Tillförd energi'!$B$1:$AQ$1,0),FALSE)</f>
        <v>0</v>
      </c>
      <c r="U175" s="30">
        <f>VLOOKUP($B175,'[1]Tillförd energi'!$B$2:$AS$506,MATCH(U$3,'[1]Tillförd energi'!$B$1:$AQ$1,0),FALSE)</f>
        <v>0</v>
      </c>
      <c r="V175" s="30">
        <f>VLOOKUP($B175,'[1]Tillförd energi'!$B$2:$AS$506,MATCH(V$3,'[1]Tillförd energi'!$B$1:$AQ$1,0),FALSE)</f>
        <v>0</v>
      </c>
      <c r="W175" s="30">
        <f>VLOOKUP($B175,'[1]Tillförd energi'!$B$2:$AS$506,MATCH(W$3,'[1]Tillförd energi'!$B$1:$AQ$1,0),FALSE)</f>
        <v>9.57</v>
      </c>
      <c r="X175" s="30">
        <f>VLOOKUP($B175,'[1]Tillförd energi'!$B$2:$AS$506,MATCH(X$3,'[1]Tillförd energi'!$B$1:$AQ$1,0),FALSE)</f>
        <v>0</v>
      </c>
      <c r="Y175" s="30">
        <f>VLOOKUP($B175,'[1]Tillförd energi'!$B$2:$AS$506,MATCH(Y$3,'[1]Tillförd energi'!$B$1:$AQ$1,0),FALSE)</f>
        <v>0</v>
      </c>
      <c r="Z175" s="30">
        <f>VLOOKUP($B175,'[1]Tillförd energi'!$B$2:$AS$506,MATCH(Z$3,'[1]Tillförd energi'!$B$1:$AQ$1,0),FALSE)</f>
        <v>0</v>
      </c>
      <c r="AA175" s="30">
        <f>VLOOKUP($B175,'[1]Tillförd energi'!$B$2:$AS$506,MATCH(AA$3,'[1]Tillförd energi'!$B$1:$AQ$1,0),FALSE)</f>
        <v>0</v>
      </c>
      <c r="AB175" s="30">
        <f>VLOOKUP($B175,'[1]Tillförd energi'!$B$2:$AS$506,MATCH(AB$3,'[1]Tillförd energi'!$B$1:$AQ$1,0),FALSE)</f>
        <v>0</v>
      </c>
      <c r="AC175" s="30">
        <f>VLOOKUP($B175,'[1]Tillförd energi'!$B$2:$AS$506,MATCH(AC$3,'[1]Tillförd energi'!$B$1:$AQ$1,0),FALSE)</f>
        <v>0</v>
      </c>
      <c r="AD175" s="30">
        <f>VLOOKUP($B175,'[1]Tillförd energi'!$B$2:$AS$506,MATCH(AD$3,'[1]Tillförd energi'!$B$1:$AQ$1,0),FALSE)</f>
        <v>0</v>
      </c>
      <c r="AF175" s="30">
        <f>VLOOKUP($B175,'[1]Tillförd energi'!$B$2:$AS$506,MATCH(AF$3,'[1]Tillförd energi'!$B$1:$AQ$1,0),FALSE)</f>
        <v>0.02</v>
      </c>
      <c r="AH175" s="30">
        <f>IFERROR(VLOOKUP(B175,[1]Miljö!$B$1:$S$476,9,FALSE)/1,0)</f>
        <v>0</v>
      </c>
      <c r="AJ175" s="35">
        <f>IFERROR(VLOOKUP($B175,[1]Miljö!$B$1:$S$500,MATCH("hjälpel exklusive kraftvärme (GWh)",[1]Miljö!$B$1:$V$1,0),FALSE)/1,"")</f>
        <v>0.02</v>
      </c>
      <c r="AK175" s="35">
        <f t="shared" si="8"/>
        <v>0.02</v>
      </c>
      <c r="AL175" s="35">
        <f>VLOOKUP($B175,'[1]Slutlig allokering'!$B$2:$AL$462,MATCH("Hjälpel kraftvärme",'[1]Slutlig allokering'!$B$2:$AL$2,0),FALSE)</f>
        <v>0</v>
      </c>
      <c r="AN175" s="30">
        <f t="shared" si="9"/>
        <v>9.6999999999999993</v>
      </c>
      <c r="AO175" s="30">
        <f t="shared" si="10"/>
        <v>9.6999999999999993</v>
      </c>
      <c r="AP175" s="30">
        <f>IF(ISERROR(1/VLOOKUP($B175,[1]Leveranser!$B$1:$S$500,MATCH("såld värme (gwh)",[1]Leveranser!$B$1:$S$1,0),FALSE)),"",VLOOKUP($B175,[1]Leveranser!$B$1:$S$500,MATCH("såld värme (gwh)",[1]Leveranser!$B$1:$S$1,0),FALSE))</f>
        <v>8.3000000000000007</v>
      </c>
      <c r="AQ175" s="30">
        <f>VLOOKUP($B175,[1]Leveranser!$B$1:$Y$500,MATCH("Totalt såld fjärrvärme till andra fjärrvärmeföretag",[1]Leveranser!$B$1:$AA$1,0),FALSE)</f>
        <v>0</v>
      </c>
      <c r="AR175" s="30">
        <f>IF(ISERROR(1/VLOOKUP($B175,[1]Miljö!$B$1:$S$500,MATCH("Såld mängd produktionsspecifik fjärrvärme (GWh)",[1]Miljö!$B$1:$R$1,0),FALSE)),0,VLOOKUP($B175,[1]Miljö!$B$1:$S$500,MATCH("Såld mängd produktionsspecifik fjärrvärme (GWh)",[1]Miljö!$B$1:$R$1,0),FALSE))</f>
        <v>0</v>
      </c>
      <c r="AS175" s="36">
        <f t="shared" si="11"/>
        <v>0.85567010309278368</v>
      </c>
      <c r="AU175" s="30" t="str">
        <f>VLOOKUP($B175,'[1]Miljövärden urval för publ'!$B$2:$I$486,7,FALSE)</f>
        <v>Ja</v>
      </c>
    </row>
    <row r="176" spans="1:48" ht="15">
      <c r="A176" t="s">
        <v>326</v>
      </c>
      <c r="B176" t="s">
        <v>328</v>
      </c>
      <c r="C176" s="30">
        <f>VLOOKUP($B176,'[1]Tillförd energi'!$B$2:$AS$506,MATCH(C$3,'[1]Tillförd energi'!$B$1:$AQ$1,0),FALSE)</f>
        <v>0</v>
      </c>
      <c r="D176" s="30">
        <f>VLOOKUP($B176,'[1]Tillförd energi'!$B$2:$AS$506,MATCH(D$3,'[1]Tillförd energi'!$B$1:$AQ$1,0),FALSE)</f>
        <v>5.6000000000000001E-2</v>
      </c>
      <c r="E176" s="30">
        <f>VLOOKUP($B176,'[1]Tillförd energi'!$B$2:$AS$506,MATCH(E$3,'[1]Tillförd energi'!$B$1:$AQ$1,0),FALSE)</f>
        <v>0</v>
      </c>
      <c r="F176" s="30">
        <f>VLOOKUP($B176,'[1]Tillförd energi'!$B$2:$AS$506,MATCH(F$3,'[1]Tillförd energi'!$B$1:$AQ$1,0),FALSE)</f>
        <v>0</v>
      </c>
      <c r="G176" s="30">
        <f>VLOOKUP($B176,'[1]Tillförd energi'!$B$2:$AS$506,MATCH(G$3,'[1]Tillförd energi'!$B$1:$AQ$1,0),FALSE)</f>
        <v>7.032</v>
      </c>
      <c r="H176" s="30">
        <f>VLOOKUP($B176,'[1]Tillförd energi'!$B$2:$AS$506,MATCH(H$3,'[1]Tillförd energi'!$B$1:$AQ$1,0),FALSE)</f>
        <v>0</v>
      </c>
      <c r="I176" s="30">
        <f>VLOOKUP($B176,'[1]Tillförd energi'!$B$2:$AS$506,MATCH(I$3,'[1]Tillförd energi'!$B$1:$AQ$1,0),FALSE)</f>
        <v>0</v>
      </c>
      <c r="J176" s="30">
        <f>VLOOKUP($B176,'[1]Tillförd energi'!$B$2:$AS$506,MATCH(J$3,'[1]Tillförd energi'!$B$1:$AQ$1,0),FALSE)</f>
        <v>0</v>
      </c>
      <c r="K176" s="30">
        <f>VLOOKUP($B176,'[1]Tillförd energi'!$B$2:$AS$506,MATCH(K$3,'[1]Tillförd energi'!$B$1:$AQ$1,0),FALSE)</f>
        <v>0</v>
      </c>
      <c r="L176" s="30">
        <f>VLOOKUP($B176,'[1]Tillförd energi'!$B$2:$AS$506,MATCH(L$3,'[1]Tillförd energi'!$B$1:$AQ$1,0),FALSE)</f>
        <v>0</v>
      </c>
      <c r="M176" s="30">
        <f>VLOOKUP($B176,'[1]Tillförd energi'!$B$2:$AS$506,MATCH(M$3,'[1]Tillförd energi'!$B$1:$AQ$1,0),FALSE)</f>
        <v>0</v>
      </c>
      <c r="N176" s="30">
        <f>VLOOKUP($B176,'[1]Tillförd energi'!$B$2:$AS$506,MATCH(N$3,'[1]Tillförd energi'!$B$1:$AQ$1,0),FALSE)</f>
        <v>0</v>
      </c>
      <c r="O176" s="30">
        <f>VLOOKUP($B176,'[1]Tillförd energi'!$B$2:$AS$506,MATCH(O$3,'[1]Tillförd energi'!$B$1:$AQ$1,0),FALSE)</f>
        <v>0</v>
      </c>
      <c r="P176" s="30">
        <f>VLOOKUP($B176,'[1]Tillförd energi'!$B$2:$AS$506,MATCH(P$3,'[1]Tillförd energi'!$B$1:$AQ$1,0),FALSE)</f>
        <v>30.245999999999999</v>
      </c>
      <c r="Q176" s="30">
        <f>VLOOKUP($B176,'[1]Tillförd energi'!$B$2:$AS$506,MATCH(Q$3,'[1]Tillförd energi'!$B$1:$AQ$1,0),FALSE)</f>
        <v>3.484</v>
      </c>
      <c r="R176" s="30">
        <f>VLOOKUP($B176,'[1]Tillförd energi'!$B$2:$AS$506,MATCH(R$3,'[1]Tillförd energi'!$B$1:$AQ$1,0),FALSE)</f>
        <v>12.596</v>
      </c>
      <c r="S176" s="30">
        <f>VLOOKUP($B176,'[1]Tillförd energi'!$B$2:$AS$506,MATCH(S$3,'[1]Tillförd energi'!$B$1:$AQ$1,0),FALSE)</f>
        <v>0</v>
      </c>
      <c r="T176" s="30">
        <f>VLOOKUP($B176,'[1]Tillförd energi'!$B$2:$AS$506,MATCH(T$3,'[1]Tillförd energi'!$B$1:$AQ$1,0),FALSE)</f>
        <v>0</v>
      </c>
      <c r="U176" s="30">
        <f>VLOOKUP($B176,'[1]Tillförd energi'!$B$2:$AS$506,MATCH(U$3,'[1]Tillförd energi'!$B$1:$AQ$1,0),FALSE)</f>
        <v>0</v>
      </c>
      <c r="V176" s="30">
        <f>VLOOKUP($B176,'[1]Tillförd energi'!$B$2:$AS$506,MATCH(V$3,'[1]Tillförd energi'!$B$1:$AQ$1,0),FALSE)</f>
        <v>16.280999999999999</v>
      </c>
      <c r="W176" s="30">
        <f>VLOOKUP($B176,'[1]Tillförd energi'!$B$2:$AS$506,MATCH(W$3,'[1]Tillförd energi'!$B$1:$AQ$1,0),FALSE)</f>
        <v>0</v>
      </c>
      <c r="X176" s="30">
        <f>VLOOKUP($B176,'[1]Tillförd energi'!$B$2:$AS$506,MATCH(X$3,'[1]Tillförd energi'!$B$1:$AQ$1,0),FALSE)</f>
        <v>0</v>
      </c>
      <c r="Y176" s="30">
        <f>VLOOKUP($B176,'[1]Tillförd energi'!$B$2:$AS$506,MATCH(Y$3,'[1]Tillförd energi'!$B$1:$AQ$1,0),FALSE)</f>
        <v>0.314</v>
      </c>
      <c r="Z176" s="30">
        <f>VLOOKUP($B176,'[1]Tillförd energi'!$B$2:$AS$506,MATCH(Z$3,'[1]Tillförd energi'!$B$1:$AQ$1,0),FALSE)</f>
        <v>1.1639999999999999</v>
      </c>
      <c r="AA176" s="30">
        <f>VLOOKUP($B176,'[1]Tillförd energi'!$B$2:$AS$506,MATCH(AA$3,'[1]Tillförd energi'!$B$1:$AQ$1,0),FALSE)</f>
        <v>2.2909999999999999</v>
      </c>
      <c r="AB176" s="30">
        <f>VLOOKUP($B176,'[1]Tillförd energi'!$B$2:$AS$506,MATCH(AB$3,'[1]Tillförd energi'!$B$1:$AQ$1,0),FALSE)</f>
        <v>4.9279999999999999</v>
      </c>
      <c r="AC176" s="30">
        <f>VLOOKUP($B176,'[1]Tillförd energi'!$B$2:$AS$506,MATCH(AC$3,'[1]Tillförd energi'!$B$1:$AQ$1,0),FALSE)</f>
        <v>0</v>
      </c>
      <c r="AD176" s="30">
        <f>VLOOKUP($B176,'[1]Tillförd energi'!$B$2:$AS$506,MATCH(AD$3,'[1]Tillförd energi'!$B$1:$AQ$1,0),FALSE)</f>
        <v>0</v>
      </c>
      <c r="AF176" s="30">
        <f>VLOOKUP($B176,'[1]Tillförd energi'!$B$2:$AS$506,MATCH(AF$3,'[1]Tillförd energi'!$B$1:$AQ$1,0),FALSE)</f>
        <v>1.819</v>
      </c>
      <c r="AH176" s="30">
        <f>IFERROR(VLOOKUP(B176,[1]Miljö!$B$1:$S$476,9,FALSE)/1,0)</f>
        <v>0</v>
      </c>
      <c r="AJ176" s="35">
        <f>IFERROR(VLOOKUP($B176,[1]Miljö!$B$1:$S$500,MATCH("hjälpel exklusive kraftvärme (GWh)",[1]Miljö!$B$1:$V$1,0),FALSE)/1,"")</f>
        <v>1.819</v>
      </c>
      <c r="AK176" s="35">
        <f t="shared" si="8"/>
        <v>1.819</v>
      </c>
      <c r="AL176" s="35">
        <f>VLOOKUP($B176,'[1]Slutlig allokering'!$B$2:$AL$462,MATCH("Hjälpel kraftvärme",'[1]Slutlig allokering'!$B$2:$AL$2,0),FALSE)</f>
        <v>0</v>
      </c>
      <c r="AN176" s="30">
        <f t="shared" si="9"/>
        <v>80.210999999999984</v>
      </c>
      <c r="AO176" s="30">
        <f t="shared" si="10"/>
        <v>80.210999999999984</v>
      </c>
      <c r="AP176" s="30">
        <f>IF(ISERROR(1/VLOOKUP($B176,[1]Leveranser!$B$1:$S$500,MATCH("såld värme (gwh)",[1]Leveranser!$B$1:$S$1,0),FALSE)),"",VLOOKUP($B176,[1]Leveranser!$B$1:$S$500,MATCH("såld värme (gwh)",[1]Leveranser!$B$1:$S$1,0),FALSE))</f>
        <v>60.6</v>
      </c>
      <c r="AQ176" s="30">
        <f>VLOOKUP($B176,[1]Leveranser!$B$1:$Y$500,MATCH("Totalt såld fjärrvärme till andra fjärrvärmeföretag",[1]Leveranser!$B$1:$AA$1,0),FALSE)</f>
        <v>0</v>
      </c>
      <c r="AR176" s="30">
        <f>IF(ISERROR(1/VLOOKUP($B176,[1]Miljö!$B$1:$S$500,MATCH("Såld mängd produktionsspecifik fjärrvärme (GWh)",[1]Miljö!$B$1:$R$1,0),FALSE)),0,VLOOKUP($B176,[1]Miljö!$B$1:$S$500,MATCH("Såld mängd produktionsspecifik fjärrvärme (GWh)",[1]Miljö!$B$1:$R$1,0),FALSE))</f>
        <v>0</v>
      </c>
      <c r="AS176" s="36">
        <f t="shared" si="11"/>
        <v>0.75550734936604724</v>
      </c>
      <c r="AU176" s="30" t="str">
        <f>VLOOKUP($B176,'[1]Miljövärden urval för publ'!$B$2:$I$486,7,FALSE)</f>
        <v>Ja</v>
      </c>
    </row>
    <row r="177" spans="1:48" ht="15">
      <c r="A177" t="s">
        <v>580</v>
      </c>
      <c r="B177" t="s">
        <v>586</v>
      </c>
      <c r="C177" s="30">
        <f>VLOOKUP($B177,'[1]Tillförd energi'!$B$2:$AS$506,MATCH(C$3,'[1]Tillförd energi'!$B$1:$AQ$1,0),FALSE)</f>
        <v>0</v>
      </c>
      <c r="D177" s="30">
        <f>VLOOKUP($B177,'[1]Tillförd energi'!$B$2:$AS$506,MATCH(D$3,'[1]Tillförd energi'!$B$1:$AQ$1,0),FALSE)</f>
        <v>2.6</v>
      </c>
      <c r="E177" s="30">
        <f>VLOOKUP($B177,'[1]Tillförd energi'!$B$2:$AS$506,MATCH(E$3,'[1]Tillförd energi'!$B$1:$AQ$1,0),FALSE)</f>
        <v>0</v>
      </c>
      <c r="F177" s="30">
        <f>VLOOKUP($B177,'[1]Tillförd energi'!$B$2:$AS$506,MATCH(F$3,'[1]Tillförd energi'!$B$1:$AQ$1,0),FALSE)</f>
        <v>0</v>
      </c>
      <c r="G177" s="30">
        <f>VLOOKUP($B177,'[1]Tillförd energi'!$B$2:$AS$506,MATCH(G$3,'[1]Tillförd energi'!$B$1:$AQ$1,0),FALSE)</f>
        <v>0</v>
      </c>
      <c r="H177" s="30">
        <f>VLOOKUP($B177,'[1]Tillförd energi'!$B$2:$AS$506,MATCH(H$3,'[1]Tillförd energi'!$B$1:$AQ$1,0),FALSE)</f>
        <v>0</v>
      </c>
      <c r="I177" s="30">
        <f>VLOOKUP($B177,'[1]Tillförd energi'!$B$2:$AS$506,MATCH(I$3,'[1]Tillförd energi'!$B$1:$AQ$1,0),FALSE)</f>
        <v>0</v>
      </c>
      <c r="J177" s="30">
        <f>VLOOKUP($B177,'[1]Tillförd energi'!$B$2:$AS$506,MATCH(J$3,'[1]Tillförd energi'!$B$1:$AQ$1,0),FALSE)</f>
        <v>0</v>
      </c>
      <c r="K177" s="30">
        <f>VLOOKUP($B177,'[1]Tillförd energi'!$B$2:$AS$506,MATCH(K$3,'[1]Tillförd energi'!$B$1:$AQ$1,0),FALSE)</f>
        <v>0</v>
      </c>
      <c r="L177" s="30">
        <f>VLOOKUP($B177,'[1]Tillförd energi'!$B$2:$AS$506,MATCH(L$3,'[1]Tillförd energi'!$B$1:$AQ$1,0),FALSE)</f>
        <v>7.2</v>
      </c>
      <c r="M177" s="30">
        <f>VLOOKUP($B177,'[1]Tillförd energi'!$B$2:$AS$506,MATCH(M$3,'[1]Tillförd energi'!$B$1:$AQ$1,0),FALSE)</f>
        <v>49.7</v>
      </c>
      <c r="N177" s="30">
        <f>VLOOKUP($B177,'[1]Tillförd energi'!$B$2:$AS$506,MATCH(N$3,'[1]Tillförd energi'!$B$1:$AQ$1,0),FALSE)</f>
        <v>0</v>
      </c>
      <c r="O177" s="30">
        <f>VLOOKUP($B177,'[1]Tillförd energi'!$B$2:$AS$506,MATCH(O$3,'[1]Tillförd energi'!$B$1:$AQ$1,0),FALSE)</f>
        <v>12.9</v>
      </c>
      <c r="P177" s="30">
        <f>VLOOKUP($B177,'[1]Tillförd energi'!$B$2:$AS$506,MATCH(P$3,'[1]Tillförd energi'!$B$1:$AQ$1,0),FALSE)</f>
        <v>0</v>
      </c>
      <c r="Q177" s="30">
        <f>VLOOKUP($B177,'[1]Tillförd energi'!$B$2:$AS$506,MATCH(Q$3,'[1]Tillförd energi'!$B$1:$AQ$1,0),FALSE)</f>
        <v>0</v>
      </c>
      <c r="R177" s="30">
        <f>VLOOKUP($B177,'[1]Tillförd energi'!$B$2:$AS$506,MATCH(R$3,'[1]Tillförd energi'!$B$1:$AQ$1,0),FALSE)</f>
        <v>0</v>
      </c>
      <c r="S177" s="30">
        <f>VLOOKUP($B177,'[1]Tillförd energi'!$B$2:$AS$506,MATCH(S$3,'[1]Tillförd energi'!$B$1:$AQ$1,0),FALSE)</f>
        <v>0</v>
      </c>
      <c r="T177" s="30">
        <f>VLOOKUP($B177,'[1]Tillförd energi'!$B$2:$AS$506,MATCH(T$3,'[1]Tillförd energi'!$B$1:$AQ$1,0),FALSE)</f>
        <v>0</v>
      </c>
      <c r="U177" s="30">
        <f>VLOOKUP($B177,'[1]Tillförd energi'!$B$2:$AS$506,MATCH(U$3,'[1]Tillförd energi'!$B$1:$AQ$1,0),FALSE)</f>
        <v>0</v>
      </c>
      <c r="V177" s="30">
        <f>VLOOKUP($B177,'[1]Tillförd energi'!$B$2:$AS$506,MATCH(V$3,'[1]Tillförd energi'!$B$1:$AQ$1,0),FALSE)</f>
        <v>0</v>
      </c>
      <c r="W177" s="30">
        <f>VLOOKUP($B177,'[1]Tillförd energi'!$B$2:$AS$506,MATCH(W$3,'[1]Tillförd energi'!$B$1:$AQ$1,0),FALSE)</f>
        <v>0</v>
      </c>
      <c r="X177" s="30">
        <f>VLOOKUP($B177,'[1]Tillförd energi'!$B$2:$AS$506,MATCH(X$3,'[1]Tillförd energi'!$B$1:$AQ$1,0),FALSE)</f>
        <v>0</v>
      </c>
      <c r="Y177" s="30">
        <f>VLOOKUP($B177,'[1]Tillförd energi'!$B$2:$AS$506,MATCH(Y$3,'[1]Tillförd energi'!$B$1:$AQ$1,0),FALSE)</f>
        <v>0</v>
      </c>
      <c r="Z177" s="30">
        <f>VLOOKUP($B177,'[1]Tillförd energi'!$B$2:$AS$506,MATCH(Z$3,'[1]Tillförd energi'!$B$1:$AQ$1,0),FALSE)</f>
        <v>0</v>
      </c>
      <c r="AA177" s="30">
        <f>VLOOKUP($B177,'[1]Tillförd energi'!$B$2:$AS$506,MATCH(AA$3,'[1]Tillförd energi'!$B$1:$AQ$1,0),FALSE)</f>
        <v>0</v>
      </c>
      <c r="AB177" s="30">
        <f>VLOOKUP($B177,'[1]Tillförd energi'!$B$2:$AS$506,MATCH(AB$3,'[1]Tillförd energi'!$B$1:$AQ$1,0),FALSE)</f>
        <v>0</v>
      </c>
      <c r="AC177" s="30">
        <f>VLOOKUP($B177,'[1]Tillförd energi'!$B$2:$AS$506,MATCH(AC$3,'[1]Tillförd energi'!$B$1:$AQ$1,0),FALSE)</f>
        <v>0</v>
      </c>
      <c r="AD177" s="30">
        <f>VLOOKUP($B177,'[1]Tillförd energi'!$B$2:$AS$506,MATCH(AD$3,'[1]Tillförd energi'!$B$1:$AQ$1,0),FALSE)</f>
        <v>0</v>
      </c>
      <c r="AF177" s="30">
        <f>VLOOKUP($B177,'[1]Tillförd energi'!$B$2:$AS$506,MATCH(AF$3,'[1]Tillförd energi'!$B$1:$AQ$1,0),FALSE)</f>
        <v>1.9</v>
      </c>
      <c r="AH177" s="30">
        <f>IFERROR(VLOOKUP(B177,[1]Miljö!$B$1:$S$476,9,FALSE)/1,0)</f>
        <v>0</v>
      </c>
      <c r="AJ177" s="35">
        <f>IFERROR(VLOOKUP($B177,[1]Miljö!$B$1:$S$500,MATCH("hjälpel exklusive kraftvärme (GWh)",[1]Miljö!$B$1:$V$1,0),FALSE)/1,"")</f>
        <v>1.9</v>
      </c>
      <c r="AK177" s="35">
        <f t="shared" si="8"/>
        <v>1.9</v>
      </c>
      <c r="AL177" s="35">
        <f>VLOOKUP($B177,'[1]Slutlig allokering'!$B$2:$AL$462,MATCH("Hjälpel kraftvärme",'[1]Slutlig allokering'!$B$2:$AL$2,0),FALSE)</f>
        <v>0</v>
      </c>
      <c r="AN177" s="30">
        <f t="shared" si="9"/>
        <v>74.300000000000011</v>
      </c>
      <c r="AO177" s="30">
        <f t="shared" si="10"/>
        <v>74.300000000000011</v>
      </c>
      <c r="AP177" s="30">
        <f>IF(ISERROR(1/VLOOKUP($B177,[1]Leveranser!$B$1:$S$500,MATCH("såld värme (gwh)",[1]Leveranser!$B$1:$S$1,0),FALSE)),"",VLOOKUP($B177,[1]Leveranser!$B$1:$S$500,MATCH("såld värme (gwh)",[1]Leveranser!$B$1:$S$1,0),FALSE))</f>
        <v>45.5</v>
      </c>
      <c r="AQ177" s="30">
        <f>VLOOKUP($B177,[1]Leveranser!$B$1:$Y$500,MATCH("Totalt såld fjärrvärme till andra fjärrvärmeföretag",[1]Leveranser!$B$1:$AA$1,0),FALSE)</f>
        <v>0</v>
      </c>
      <c r="AR177" s="30">
        <f>IF(ISERROR(1/VLOOKUP($B177,[1]Miljö!$B$1:$S$500,MATCH("Såld mängd produktionsspecifik fjärrvärme (GWh)",[1]Miljö!$B$1:$R$1,0),FALSE)),0,VLOOKUP($B177,[1]Miljö!$B$1:$S$500,MATCH("Såld mängd produktionsspecifik fjärrvärme (GWh)",[1]Miljö!$B$1:$R$1,0),FALSE))</f>
        <v>0</v>
      </c>
      <c r="AS177" s="36">
        <f t="shared" si="11"/>
        <v>0.61238223418573345</v>
      </c>
      <c r="AU177" s="30" t="str">
        <f>VLOOKUP($B177,'[1]Miljövärden urval för publ'!$B$2:$I$486,7,FALSE)</f>
        <v>Ja</v>
      </c>
    </row>
    <row r="178" spans="1:48" ht="15">
      <c r="A178" t="s">
        <v>336</v>
      </c>
      <c r="B178" t="s">
        <v>337</v>
      </c>
      <c r="C178" s="30">
        <f>VLOOKUP($B178,'[1]Tillförd energi'!$B$2:$AS$506,MATCH(C$3,'[1]Tillförd energi'!$B$1:$AQ$1,0),FALSE)</f>
        <v>0</v>
      </c>
      <c r="D178" s="30">
        <f>VLOOKUP($B178,'[1]Tillförd energi'!$B$2:$AS$506,MATCH(D$3,'[1]Tillförd energi'!$B$1:$AQ$1,0),FALSE)</f>
        <v>0</v>
      </c>
      <c r="E178" s="30">
        <f>VLOOKUP($B178,'[1]Tillförd energi'!$B$2:$AS$506,MATCH(E$3,'[1]Tillförd energi'!$B$1:$AQ$1,0),FALSE)</f>
        <v>0</v>
      </c>
      <c r="F178" s="30">
        <f>VLOOKUP($B178,'[1]Tillförd energi'!$B$2:$AS$506,MATCH(F$3,'[1]Tillförd energi'!$B$1:$AQ$1,0),FALSE)</f>
        <v>0</v>
      </c>
      <c r="G178" s="30">
        <f>VLOOKUP($B178,'[1]Tillförd energi'!$B$2:$AS$506,MATCH(G$3,'[1]Tillförd energi'!$B$1:$AQ$1,0),FALSE)</f>
        <v>0</v>
      </c>
      <c r="H178" s="30">
        <f>VLOOKUP($B178,'[1]Tillförd energi'!$B$2:$AS$506,MATCH(H$3,'[1]Tillförd energi'!$B$1:$AQ$1,0),FALSE)</f>
        <v>0</v>
      </c>
      <c r="I178" s="30">
        <f>VLOOKUP($B178,'[1]Tillförd energi'!$B$2:$AS$506,MATCH(I$3,'[1]Tillförd energi'!$B$1:$AQ$1,0),FALSE)</f>
        <v>0</v>
      </c>
      <c r="J178" s="30">
        <f>VLOOKUP($B178,'[1]Tillförd energi'!$B$2:$AS$506,MATCH(J$3,'[1]Tillförd energi'!$B$1:$AQ$1,0),FALSE)</f>
        <v>0</v>
      </c>
      <c r="K178" s="30">
        <f>VLOOKUP($B178,'[1]Tillförd energi'!$B$2:$AS$506,MATCH(K$3,'[1]Tillförd energi'!$B$1:$AQ$1,0),FALSE)</f>
        <v>0</v>
      </c>
      <c r="L178" s="30">
        <f>VLOOKUP($B178,'[1]Tillförd energi'!$B$2:$AS$506,MATCH(L$3,'[1]Tillförd energi'!$B$1:$AQ$1,0),FALSE)</f>
        <v>0</v>
      </c>
      <c r="M178" s="30">
        <f>VLOOKUP($B178,'[1]Tillförd energi'!$B$2:$AS$506,MATCH(M$3,'[1]Tillförd energi'!$B$1:$AQ$1,0),FALSE)</f>
        <v>0</v>
      </c>
      <c r="N178" s="30">
        <f>VLOOKUP($B178,'[1]Tillförd energi'!$B$2:$AS$506,MATCH(N$3,'[1]Tillförd energi'!$B$1:$AQ$1,0),FALSE)</f>
        <v>0</v>
      </c>
      <c r="O178" s="30">
        <f>VLOOKUP($B178,'[1]Tillförd energi'!$B$2:$AS$506,MATCH(O$3,'[1]Tillförd energi'!$B$1:$AQ$1,0),FALSE)</f>
        <v>0</v>
      </c>
      <c r="P178" s="30">
        <f>VLOOKUP($B178,'[1]Tillförd energi'!$B$2:$AS$506,MATCH(P$3,'[1]Tillförd energi'!$B$1:$AQ$1,0),FALSE)</f>
        <v>0</v>
      </c>
      <c r="Q178" s="30">
        <f>VLOOKUP($B178,'[1]Tillförd energi'!$B$2:$AS$506,MATCH(Q$3,'[1]Tillförd energi'!$B$1:$AQ$1,0),FALSE)</f>
        <v>14.888999999999999</v>
      </c>
      <c r="R178" s="30">
        <f>VLOOKUP($B178,'[1]Tillförd energi'!$B$2:$AS$506,MATCH(R$3,'[1]Tillförd energi'!$B$1:$AQ$1,0),FALSE)</f>
        <v>0</v>
      </c>
      <c r="S178" s="30">
        <f>VLOOKUP($B178,'[1]Tillförd energi'!$B$2:$AS$506,MATCH(S$3,'[1]Tillförd energi'!$B$1:$AQ$1,0),FALSE)</f>
        <v>0</v>
      </c>
      <c r="T178" s="30">
        <f>VLOOKUP($B178,'[1]Tillförd energi'!$B$2:$AS$506,MATCH(T$3,'[1]Tillförd energi'!$B$1:$AQ$1,0),FALSE)</f>
        <v>0</v>
      </c>
      <c r="U178" s="30">
        <f>VLOOKUP($B178,'[1]Tillförd energi'!$B$2:$AS$506,MATCH(U$3,'[1]Tillförd energi'!$B$1:$AQ$1,0),FALSE)</f>
        <v>0</v>
      </c>
      <c r="V178" s="30">
        <f>VLOOKUP($B178,'[1]Tillförd energi'!$B$2:$AS$506,MATCH(V$3,'[1]Tillförd energi'!$B$1:$AQ$1,0),FALSE)</f>
        <v>0.35</v>
      </c>
      <c r="W178" s="30">
        <f>VLOOKUP($B178,'[1]Tillförd energi'!$B$2:$AS$506,MATCH(W$3,'[1]Tillförd energi'!$B$1:$AQ$1,0),FALSE)</f>
        <v>0</v>
      </c>
      <c r="X178" s="30">
        <f>VLOOKUP($B178,'[1]Tillförd energi'!$B$2:$AS$506,MATCH(X$3,'[1]Tillförd energi'!$B$1:$AQ$1,0),FALSE)</f>
        <v>0</v>
      </c>
      <c r="Y178" s="30">
        <f>VLOOKUP($B178,'[1]Tillförd energi'!$B$2:$AS$506,MATCH(Y$3,'[1]Tillförd energi'!$B$1:$AQ$1,0),FALSE)</f>
        <v>0</v>
      </c>
      <c r="Z178" s="30">
        <f>VLOOKUP($B178,'[1]Tillförd energi'!$B$2:$AS$506,MATCH(Z$3,'[1]Tillförd energi'!$B$1:$AQ$1,0),FALSE)</f>
        <v>0</v>
      </c>
      <c r="AA178" s="30">
        <f>VLOOKUP($B178,'[1]Tillförd energi'!$B$2:$AS$506,MATCH(AA$3,'[1]Tillförd energi'!$B$1:$AQ$1,0),FALSE)</f>
        <v>0</v>
      </c>
      <c r="AB178" s="30">
        <f>VLOOKUP($B178,'[1]Tillförd energi'!$B$2:$AS$506,MATCH(AB$3,'[1]Tillförd energi'!$B$1:$AQ$1,0),FALSE)</f>
        <v>0</v>
      </c>
      <c r="AC178" s="30">
        <f>VLOOKUP($B178,'[1]Tillförd energi'!$B$2:$AS$506,MATCH(AC$3,'[1]Tillförd energi'!$B$1:$AQ$1,0),FALSE)</f>
        <v>0</v>
      </c>
      <c r="AD178" s="30">
        <f>VLOOKUP($B178,'[1]Tillförd energi'!$B$2:$AS$506,MATCH(AD$3,'[1]Tillförd energi'!$B$1:$AQ$1,0),FALSE)</f>
        <v>0</v>
      </c>
      <c r="AF178" s="30">
        <f>VLOOKUP($B178,'[1]Tillförd energi'!$B$2:$AS$506,MATCH(AF$3,'[1]Tillförd energi'!$B$1:$AQ$1,0),FALSE)</f>
        <v>0.44202000000000002</v>
      </c>
      <c r="AH178" s="30">
        <f>IFERROR(VLOOKUP(B178,[1]Miljö!$B$1:$S$476,9,FALSE)/1,0)</f>
        <v>0</v>
      </c>
      <c r="AJ178" s="35" t="str">
        <f>IFERROR(VLOOKUP($B178,[1]Miljö!$B$1:$S$500,MATCH("hjälpel exklusive kraftvärme (GWh)",[1]Miljö!$B$1:$V$1,0),FALSE)/1,"")</f>
        <v/>
      </c>
      <c r="AK178" s="35">
        <f t="shared" si="8"/>
        <v>0.44201999999999997</v>
      </c>
      <c r="AL178" s="35">
        <f>VLOOKUP($B178,'[1]Slutlig allokering'!$B$2:$AL$462,MATCH("Hjälpel kraftvärme",'[1]Slutlig allokering'!$B$2:$AL$2,0),FALSE)</f>
        <v>0</v>
      </c>
      <c r="AN178" s="30">
        <f t="shared" si="9"/>
        <v>15.681019999999998</v>
      </c>
      <c r="AO178" s="30">
        <f t="shared" si="10"/>
        <v>15.681019999999998</v>
      </c>
      <c r="AP178" s="30">
        <f>IF(ISERROR(1/VLOOKUP($B178,[1]Leveranser!$B$1:$S$500,MATCH("såld värme (gwh)",[1]Leveranser!$B$1:$S$1,0),FALSE)),"",VLOOKUP($B178,[1]Leveranser!$B$1:$S$500,MATCH("såld värme (gwh)",[1]Leveranser!$B$1:$S$1,0),FALSE))</f>
        <v>14.734</v>
      </c>
      <c r="AQ178" s="30">
        <f>VLOOKUP($B178,[1]Leveranser!$B$1:$Y$500,MATCH("Totalt såld fjärrvärme till andra fjärrvärmeföretag",[1]Leveranser!$B$1:$AA$1,0),FALSE)</f>
        <v>0</v>
      </c>
      <c r="AR178" s="30">
        <f>IF(ISERROR(1/VLOOKUP($B178,[1]Miljö!$B$1:$S$500,MATCH("Såld mängd produktionsspecifik fjärrvärme (GWh)",[1]Miljö!$B$1:$R$1,0),FALSE)),0,VLOOKUP($B178,[1]Miljö!$B$1:$S$500,MATCH("Såld mängd produktionsspecifik fjärrvärme (GWh)",[1]Miljö!$B$1:$R$1,0),FALSE))</f>
        <v>0</v>
      </c>
      <c r="AS178" s="36">
        <f t="shared" si="11"/>
        <v>0.93960724493687287</v>
      </c>
      <c r="AU178" s="30" t="str">
        <f>VLOOKUP($B178,'[1]Miljövärden urval för publ'!$B$2:$I$486,7,FALSE)</f>
        <v>Ja</v>
      </c>
    </row>
    <row r="179" spans="1:48" ht="15">
      <c r="A179" t="s">
        <v>610</v>
      </c>
      <c r="B179" t="s">
        <v>621</v>
      </c>
      <c r="C179" s="30">
        <f>VLOOKUP($B179,'[1]Tillförd energi'!$B$2:$AS$506,MATCH(C$3,'[1]Tillförd energi'!$B$1:$AQ$1,0),FALSE)</f>
        <v>0</v>
      </c>
      <c r="D179" s="30">
        <f>VLOOKUP($B179,'[1]Tillförd energi'!$B$2:$AS$506,MATCH(D$3,'[1]Tillförd energi'!$B$1:$AQ$1,0),FALSE)</f>
        <v>0.34100000000000003</v>
      </c>
      <c r="E179" s="30">
        <f>VLOOKUP($B179,'[1]Tillförd energi'!$B$2:$AS$506,MATCH(E$3,'[1]Tillförd energi'!$B$1:$AQ$1,0),FALSE)</f>
        <v>0</v>
      </c>
      <c r="F179" s="30">
        <f>VLOOKUP($B179,'[1]Tillförd energi'!$B$2:$AS$506,MATCH(F$3,'[1]Tillförd energi'!$B$1:$AQ$1,0),FALSE)</f>
        <v>0</v>
      </c>
      <c r="G179" s="30">
        <f>VLOOKUP($B179,'[1]Tillförd energi'!$B$2:$AS$506,MATCH(G$3,'[1]Tillförd energi'!$B$1:$AQ$1,0),FALSE)</f>
        <v>0</v>
      </c>
      <c r="H179" s="30">
        <f>VLOOKUP($B179,'[1]Tillförd energi'!$B$2:$AS$506,MATCH(H$3,'[1]Tillförd energi'!$B$1:$AQ$1,0),FALSE)</f>
        <v>0</v>
      </c>
      <c r="I179" s="30">
        <f>VLOOKUP($B179,'[1]Tillförd energi'!$B$2:$AS$506,MATCH(I$3,'[1]Tillförd energi'!$B$1:$AQ$1,0),FALSE)</f>
        <v>0</v>
      </c>
      <c r="J179" s="30">
        <f>VLOOKUP($B179,'[1]Tillförd energi'!$B$2:$AS$506,MATCH(J$3,'[1]Tillförd energi'!$B$1:$AQ$1,0),FALSE)</f>
        <v>0</v>
      </c>
      <c r="K179" s="30">
        <f>VLOOKUP($B179,'[1]Tillförd energi'!$B$2:$AS$506,MATCH(K$3,'[1]Tillförd energi'!$B$1:$AQ$1,0),FALSE)</f>
        <v>0</v>
      </c>
      <c r="L179" s="30">
        <f>VLOOKUP($B179,'[1]Tillförd energi'!$B$2:$AS$506,MATCH(L$3,'[1]Tillförd energi'!$B$1:$AQ$1,0),FALSE)</f>
        <v>0</v>
      </c>
      <c r="M179" s="30">
        <f>VLOOKUP($B179,'[1]Tillförd energi'!$B$2:$AS$506,MATCH(M$3,'[1]Tillförd energi'!$B$1:$AQ$1,0),FALSE)</f>
        <v>0</v>
      </c>
      <c r="N179" s="30">
        <f>VLOOKUP($B179,'[1]Tillförd energi'!$B$2:$AS$506,MATCH(N$3,'[1]Tillförd energi'!$B$1:$AQ$1,0),FALSE)</f>
        <v>0</v>
      </c>
      <c r="O179" s="30">
        <f>VLOOKUP($B179,'[1]Tillförd energi'!$B$2:$AS$506,MATCH(O$3,'[1]Tillförd energi'!$B$1:$AQ$1,0),FALSE)</f>
        <v>16.119</v>
      </c>
      <c r="P179" s="30">
        <f>VLOOKUP($B179,'[1]Tillförd energi'!$B$2:$AS$506,MATCH(P$3,'[1]Tillförd energi'!$B$1:$AQ$1,0),FALSE)</f>
        <v>0</v>
      </c>
      <c r="Q179" s="30">
        <f>VLOOKUP($B179,'[1]Tillförd energi'!$B$2:$AS$506,MATCH(Q$3,'[1]Tillförd energi'!$B$1:$AQ$1,0),FALSE)</f>
        <v>0</v>
      </c>
      <c r="R179" s="30">
        <f>VLOOKUP($B179,'[1]Tillförd energi'!$B$2:$AS$506,MATCH(R$3,'[1]Tillförd energi'!$B$1:$AQ$1,0),FALSE)</f>
        <v>0</v>
      </c>
      <c r="S179" s="30">
        <f>VLOOKUP($B179,'[1]Tillförd energi'!$B$2:$AS$506,MATCH(S$3,'[1]Tillförd energi'!$B$1:$AQ$1,0),FALSE)</f>
        <v>0</v>
      </c>
      <c r="T179" s="30">
        <f>VLOOKUP($B179,'[1]Tillförd energi'!$B$2:$AS$506,MATCH(T$3,'[1]Tillförd energi'!$B$1:$AQ$1,0),FALSE)</f>
        <v>0</v>
      </c>
      <c r="U179" s="30">
        <f>VLOOKUP($B179,'[1]Tillförd energi'!$B$2:$AS$506,MATCH(U$3,'[1]Tillförd energi'!$B$1:$AQ$1,0),FALSE)</f>
        <v>0</v>
      </c>
      <c r="V179" s="30">
        <f>VLOOKUP($B179,'[1]Tillförd energi'!$B$2:$AS$506,MATCH(V$3,'[1]Tillförd energi'!$B$1:$AQ$1,0),FALSE)</f>
        <v>0</v>
      </c>
      <c r="W179" s="30">
        <f>VLOOKUP($B179,'[1]Tillförd energi'!$B$2:$AS$506,MATCH(W$3,'[1]Tillförd energi'!$B$1:$AQ$1,0),FALSE)</f>
        <v>0</v>
      </c>
      <c r="X179" s="30">
        <f>VLOOKUP($B179,'[1]Tillförd energi'!$B$2:$AS$506,MATCH(X$3,'[1]Tillförd energi'!$B$1:$AQ$1,0),FALSE)</f>
        <v>0</v>
      </c>
      <c r="Y179" s="30">
        <f>VLOOKUP($B179,'[1]Tillförd energi'!$B$2:$AS$506,MATCH(Y$3,'[1]Tillförd energi'!$B$1:$AQ$1,0),FALSE)</f>
        <v>0</v>
      </c>
      <c r="Z179" s="30">
        <f>VLOOKUP($B179,'[1]Tillförd energi'!$B$2:$AS$506,MATCH(Z$3,'[1]Tillförd energi'!$B$1:$AQ$1,0),FALSE)</f>
        <v>0</v>
      </c>
      <c r="AA179" s="30">
        <f>VLOOKUP($B179,'[1]Tillförd energi'!$B$2:$AS$506,MATCH(AA$3,'[1]Tillförd energi'!$B$1:$AQ$1,0),FALSE)</f>
        <v>0</v>
      </c>
      <c r="AB179" s="30">
        <f>VLOOKUP($B179,'[1]Tillförd energi'!$B$2:$AS$506,MATCH(AB$3,'[1]Tillförd energi'!$B$1:$AQ$1,0),FALSE)</f>
        <v>0</v>
      </c>
      <c r="AC179" s="30">
        <f>VLOOKUP($B179,'[1]Tillförd energi'!$B$2:$AS$506,MATCH(AC$3,'[1]Tillförd energi'!$B$1:$AQ$1,0),FALSE)</f>
        <v>0</v>
      </c>
      <c r="AD179" s="30">
        <f>VLOOKUP($B179,'[1]Tillförd energi'!$B$2:$AS$506,MATCH(AD$3,'[1]Tillförd energi'!$B$1:$AQ$1,0),FALSE)</f>
        <v>0</v>
      </c>
      <c r="AF179" s="30">
        <f>VLOOKUP($B179,'[1]Tillförd energi'!$B$2:$AS$506,MATCH(AF$3,'[1]Tillförd energi'!$B$1:$AQ$1,0),FALSE)</f>
        <v>0.32</v>
      </c>
      <c r="AH179" s="30">
        <f>IFERROR(VLOOKUP(B179,[1]Miljö!$B$1:$S$476,9,FALSE)/1,0)</f>
        <v>0</v>
      </c>
      <c r="AJ179" s="35">
        <f>IFERROR(VLOOKUP($B179,[1]Miljö!$B$1:$S$500,MATCH("hjälpel exklusive kraftvärme (GWh)",[1]Miljö!$B$1:$V$1,0),FALSE)/1,"")</f>
        <v>0.32</v>
      </c>
      <c r="AK179" s="35">
        <f t="shared" si="8"/>
        <v>0.32</v>
      </c>
      <c r="AL179" s="35">
        <f>VLOOKUP($B179,'[1]Slutlig allokering'!$B$2:$AL$462,MATCH("Hjälpel kraftvärme",'[1]Slutlig allokering'!$B$2:$AL$2,0),FALSE)</f>
        <v>0</v>
      </c>
      <c r="AN179" s="30">
        <f t="shared" si="9"/>
        <v>16.78</v>
      </c>
      <c r="AO179" s="30">
        <f t="shared" si="10"/>
        <v>16.78</v>
      </c>
      <c r="AP179" s="30">
        <f>IF(ISERROR(1/VLOOKUP($B179,[1]Leveranser!$B$1:$S$500,MATCH("såld värme (gwh)",[1]Leveranser!$B$1:$S$1,0),FALSE)),"",VLOOKUP($B179,[1]Leveranser!$B$1:$S$500,MATCH("såld värme (gwh)",[1]Leveranser!$B$1:$S$1,0),FALSE))</f>
        <v>11.848000000000001</v>
      </c>
      <c r="AQ179" s="30">
        <f>VLOOKUP($B179,[1]Leveranser!$B$1:$Y$500,MATCH("Totalt såld fjärrvärme till andra fjärrvärmeföretag",[1]Leveranser!$B$1:$AA$1,0),FALSE)</f>
        <v>0</v>
      </c>
      <c r="AR179" s="30">
        <f>IF(ISERROR(1/VLOOKUP($B179,[1]Miljö!$B$1:$S$500,MATCH("Såld mängd produktionsspecifik fjärrvärme (GWh)",[1]Miljö!$B$1:$R$1,0),FALSE)),0,VLOOKUP($B179,[1]Miljö!$B$1:$S$500,MATCH("Såld mängd produktionsspecifik fjärrvärme (GWh)",[1]Miljö!$B$1:$R$1,0),FALSE))</f>
        <v>0</v>
      </c>
      <c r="AS179" s="36">
        <f t="shared" si="11"/>
        <v>0.70607866507747319</v>
      </c>
      <c r="AU179" s="30" t="str">
        <f>VLOOKUP($B179,'[1]Miljövärden urval för publ'!$B$2:$I$486,7,FALSE)</f>
        <v>Ja</v>
      </c>
    </row>
    <row r="180" spans="1:48" ht="15">
      <c r="A180" t="s">
        <v>125</v>
      </c>
      <c r="B180" t="s">
        <v>127</v>
      </c>
      <c r="C180" s="30">
        <f>VLOOKUP($B180,'[1]Tillförd energi'!$B$2:$AS$506,MATCH(C$3,'[1]Tillförd energi'!$B$1:$AQ$1,0),FALSE)</f>
        <v>0</v>
      </c>
      <c r="D180" s="30">
        <f>VLOOKUP($B180,'[1]Tillförd energi'!$B$2:$AS$506,MATCH(D$3,'[1]Tillförd energi'!$B$1:$AQ$1,0),FALSE)</f>
        <v>1.31901</v>
      </c>
      <c r="E180" s="30">
        <f>VLOOKUP($B180,'[1]Tillförd energi'!$B$2:$AS$506,MATCH(E$3,'[1]Tillförd energi'!$B$1:$AQ$1,0),FALSE)</f>
        <v>0</v>
      </c>
      <c r="F180" s="30">
        <f>VLOOKUP($B180,'[1]Tillförd energi'!$B$2:$AS$506,MATCH(F$3,'[1]Tillförd energi'!$B$1:$AQ$1,0),FALSE)</f>
        <v>0</v>
      </c>
      <c r="G180" s="30">
        <f>VLOOKUP($B180,'[1]Tillförd energi'!$B$2:$AS$506,MATCH(G$3,'[1]Tillförd energi'!$B$1:$AQ$1,0),FALSE)</f>
        <v>0</v>
      </c>
      <c r="H180" s="30">
        <f>VLOOKUP($B180,'[1]Tillförd energi'!$B$2:$AS$506,MATCH(H$3,'[1]Tillförd energi'!$B$1:$AQ$1,0),FALSE)</f>
        <v>0.28399999999999997</v>
      </c>
      <c r="I180" s="30">
        <f>VLOOKUP($B180,'[1]Tillförd energi'!$B$2:$AS$506,MATCH(I$3,'[1]Tillförd energi'!$B$1:$AQ$1,0),FALSE)</f>
        <v>0</v>
      </c>
      <c r="J180" s="30">
        <f>VLOOKUP($B180,'[1]Tillförd energi'!$B$2:$AS$506,MATCH(J$3,'[1]Tillförd energi'!$B$1:$AQ$1,0),FALSE)</f>
        <v>0</v>
      </c>
      <c r="K180" s="30">
        <f>VLOOKUP($B180,'[1]Tillförd energi'!$B$2:$AS$506,MATCH(K$3,'[1]Tillförd energi'!$B$1:$AQ$1,0),FALSE)</f>
        <v>0</v>
      </c>
      <c r="L180" s="30">
        <f>VLOOKUP($B180,'[1]Tillförd energi'!$B$2:$AS$506,MATCH(L$3,'[1]Tillförd energi'!$B$1:$AQ$1,0),FALSE)</f>
        <v>1.2727900000000001</v>
      </c>
      <c r="M180" s="30">
        <f>VLOOKUP($B180,'[1]Tillförd energi'!$B$2:$AS$506,MATCH(M$3,'[1]Tillförd energi'!$B$1:$AQ$1,0),FALSE)</f>
        <v>73.864400000000003</v>
      </c>
      <c r="N180" s="30">
        <f>VLOOKUP($B180,'[1]Tillförd energi'!$B$2:$AS$506,MATCH(N$3,'[1]Tillförd energi'!$B$1:$AQ$1,0),FALSE)</f>
        <v>0</v>
      </c>
      <c r="O180" s="30">
        <f>VLOOKUP($B180,'[1]Tillförd energi'!$B$2:$AS$506,MATCH(O$3,'[1]Tillförd energi'!$B$1:$AQ$1,0),FALSE)</f>
        <v>162.971</v>
      </c>
      <c r="P180" s="30">
        <f>VLOOKUP($B180,'[1]Tillförd energi'!$B$2:$AS$506,MATCH(P$3,'[1]Tillförd energi'!$B$1:$AQ$1,0),FALSE)</f>
        <v>53.385899999999999</v>
      </c>
      <c r="Q180" s="30">
        <f>VLOOKUP($B180,'[1]Tillförd energi'!$B$2:$AS$506,MATCH(Q$3,'[1]Tillförd energi'!$B$1:$AQ$1,0),FALSE)</f>
        <v>0</v>
      </c>
      <c r="R180" s="30">
        <f>VLOOKUP($B180,'[1]Tillförd energi'!$B$2:$AS$506,MATCH(R$3,'[1]Tillförd energi'!$B$1:$AQ$1,0),FALSE)</f>
        <v>0</v>
      </c>
      <c r="S180" s="30">
        <f>VLOOKUP($B180,'[1]Tillförd energi'!$B$2:$AS$506,MATCH(S$3,'[1]Tillförd energi'!$B$1:$AQ$1,0),FALSE)</f>
        <v>0</v>
      </c>
      <c r="T180" s="30">
        <f>VLOOKUP($B180,'[1]Tillförd energi'!$B$2:$AS$506,MATCH(T$3,'[1]Tillförd energi'!$B$1:$AQ$1,0),FALSE)</f>
        <v>0</v>
      </c>
      <c r="U180" s="30">
        <f>VLOOKUP($B180,'[1]Tillförd energi'!$B$2:$AS$506,MATCH(U$3,'[1]Tillförd energi'!$B$1:$AQ$1,0),FALSE)</f>
        <v>0</v>
      </c>
      <c r="V180" s="30">
        <f>VLOOKUP($B180,'[1]Tillförd energi'!$B$2:$AS$506,MATCH(V$3,'[1]Tillförd energi'!$B$1:$AQ$1,0),FALSE)</f>
        <v>26.817</v>
      </c>
      <c r="W180" s="30">
        <f>VLOOKUP($B180,'[1]Tillförd energi'!$B$2:$AS$506,MATCH(W$3,'[1]Tillförd energi'!$B$1:$AQ$1,0),FALSE)</f>
        <v>0</v>
      </c>
      <c r="X180" s="30">
        <f>VLOOKUP($B180,'[1]Tillförd energi'!$B$2:$AS$506,MATCH(X$3,'[1]Tillförd energi'!$B$1:$AQ$1,0),FALSE)</f>
        <v>0</v>
      </c>
      <c r="Y180" s="30">
        <f>VLOOKUP($B180,'[1]Tillförd energi'!$B$2:$AS$506,MATCH(Y$3,'[1]Tillförd energi'!$B$1:$AQ$1,0),FALSE)</f>
        <v>0</v>
      </c>
      <c r="Z180" s="30">
        <f>VLOOKUP($B180,'[1]Tillförd energi'!$B$2:$AS$506,MATCH(Z$3,'[1]Tillförd energi'!$B$1:$AQ$1,0),FALSE)</f>
        <v>0</v>
      </c>
      <c r="AA180" s="30">
        <f>VLOOKUP($B180,'[1]Tillförd energi'!$B$2:$AS$506,MATCH(AA$3,'[1]Tillförd energi'!$B$1:$AQ$1,0),FALSE)</f>
        <v>0</v>
      </c>
      <c r="AB180" s="30">
        <f>VLOOKUP($B180,'[1]Tillförd energi'!$B$2:$AS$506,MATCH(AB$3,'[1]Tillförd energi'!$B$1:$AQ$1,0),FALSE)</f>
        <v>57.957999999999998</v>
      </c>
      <c r="AC180" s="30">
        <f>VLOOKUP($B180,'[1]Tillförd energi'!$B$2:$AS$506,MATCH(AC$3,'[1]Tillförd energi'!$B$1:$AQ$1,0),FALSE)</f>
        <v>0.62</v>
      </c>
      <c r="AD180" s="30">
        <f>VLOOKUP($B180,'[1]Tillförd energi'!$B$2:$AS$506,MATCH(AD$3,'[1]Tillförd energi'!$B$1:$AQ$1,0),FALSE)</f>
        <v>0</v>
      </c>
      <c r="AF180" s="30">
        <f>VLOOKUP($B180,'[1]Tillförd energi'!$B$2:$AS$506,MATCH(AF$3,'[1]Tillförd energi'!$B$1:$AQ$1,0),FALSE)</f>
        <v>2.4960599999999999</v>
      </c>
      <c r="AH180" s="30">
        <f>IFERROR(VLOOKUP(B180,[1]Miljö!$B$1:$S$476,9,FALSE)/1,0)</f>
        <v>0</v>
      </c>
      <c r="AJ180" s="35">
        <f>IFERROR(VLOOKUP($B180,[1]Miljö!$B$1:$S$500,MATCH("hjälpel exklusive kraftvärme (GWh)",[1]Miljö!$B$1:$V$1,0),FALSE)/1,"")</f>
        <v>0.66</v>
      </c>
      <c r="AK180" s="35">
        <f t="shared" si="8"/>
        <v>0.66</v>
      </c>
      <c r="AL180" s="35">
        <f>VLOOKUP($B180,'[1]Slutlig allokering'!$B$2:$AL$462,MATCH("Hjälpel kraftvärme",'[1]Slutlig allokering'!$B$2:$AL$2,0),FALSE)</f>
        <v>1.83606</v>
      </c>
      <c r="AN180" s="30">
        <f t="shared" si="9"/>
        <v>380.98816000000005</v>
      </c>
      <c r="AO180" s="30">
        <f t="shared" si="10"/>
        <v>380.98816000000005</v>
      </c>
      <c r="AP180" s="30">
        <f>IF(ISERROR(1/VLOOKUP($B180,[1]Leveranser!$B$1:$S$500,MATCH("såld värme (gwh)",[1]Leveranser!$B$1:$S$1,0),FALSE)),"",VLOOKUP($B180,[1]Leveranser!$B$1:$S$500,MATCH("såld värme (gwh)",[1]Leveranser!$B$1:$S$1,0),FALSE))</f>
        <v>350.84</v>
      </c>
      <c r="AQ180" s="30">
        <f>VLOOKUP($B180,[1]Leveranser!$B$1:$Y$500,MATCH("Totalt såld fjärrvärme till andra fjärrvärmeföretag",[1]Leveranser!$B$1:$AA$1,0),FALSE)</f>
        <v>0</v>
      </c>
      <c r="AR180" s="30">
        <f>IF(ISERROR(1/VLOOKUP($B180,[1]Miljö!$B$1:$S$500,MATCH("Såld mängd produktionsspecifik fjärrvärme (GWh)",[1]Miljö!$B$1:$R$1,0),FALSE)),0,VLOOKUP($B180,[1]Miljö!$B$1:$S$500,MATCH("Såld mängd produktionsspecifik fjärrvärme (GWh)",[1]Miljö!$B$1:$R$1,0),FALSE))</f>
        <v>0</v>
      </c>
      <c r="AS180" s="36">
        <f t="shared" si="11"/>
        <v>0.92086851202935005</v>
      </c>
      <c r="AU180" s="30" t="str">
        <f>VLOOKUP($B180,'[1]Miljövärden urval för publ'!$B$2:$I$486,7,FALSE)</f>
        <v>Ja</v>
      </c>
    </row>
    <row r="181" spans="1:48" ht="15">
      <c r="A181" t="s">
        <v>463</v>
      </c>
      <c r="B181" t="s">
        <v>469</v>
      </c>
      <c r="C181" s="30">
        <f>VLOOKUP($B181,'[1]Tillförd energi'!$B$2:$AS$506,MATCH(C$3,'[1]Tillförd energi'!$B$1:$AQ$1,0),FALSE)</f>
        <v>0</v>
      </c>
      <c r="D181" s="30">
        <f>VLOOKUP($B181,'[1]Tillförd energi'!$B$2:$AS$506,MATCH(D$3,'[1]Tillförd energi'!$B$1:$AQ$1,0),FALSE)</f>
        <v>0</v>
      </c>
      <c r="E181" s="30">
        <f>VLOOKUP($B181,'[1]Tillförd energi'!$B$2:$AS$506,MATCH(E$3,'[1]Tillförd energi'!$B$1:$AQ$1,0),FALSE)</f>
        <v>0</v>
      </c>
      <c r="F181" s="30">
        <f>VLOOKUP($B181,'[1]Tillförd energi'!$B$2:$AS$506,MATCH(F$3,'[1]Tillförd energi'!$B$1:$AQ$1,0),FALSE)</f>
        <v>0</v>
      </c>
      <c r="G181" s="30">
        <f>VLOOKUP($B181,'[1]Tillförd energi'!$B$2:$AS$506,MATCH(G$3,'[1]Tillförd energi'!$B$1:$AQ$1,0),FALSE)</f>
        <v>0</v>
      </c>
      <c r="H181" s="30">
        <f>VLOOKUP($B181,'[1]Tillförd energi'!$B$2:$AS$506,MATCH(H$3,'[1]Tillförd energi'!$B$1:$AQ$1,0),FALSE)</f>
        <v>0</v>
      </c>
      <c r="I181" s="30">
        <f>VLOOKUP($B181,'[1]Tillförd energi'!$B$2:$AS$506,MATCH(I$3,'[1]Tillförd energi'!$B$1:$AQ$1,0),FALSE)</f>
        <v>0</v>
      </c>
      <c r="J181" s="30">
        <f>VLOOKUP($B181,'[1]Tillförd energi'!$B$2:$AS$506,MATCH(J$3,'[1]Tillförd energi'!$B$1:$AQ$1,0),FALSE)</f>
        <v>0</v>
      </c>
      <c r="K181" s="30">
        <f>VLOOKUP($B181,'[1]Tillförd energi'!$B$2:$AS$506,MATCH(K$3,'[1]Tillförd energi'!$B$1:$AQ$1,0),FALSE)</f>
        <v>0</v>
      </c>
      <c r="L181" s="30">
        <f>VLOOKUP($B181,'[1]Tillförd energi'!$B$2:$AS$506,MATCH(L$3,'[1]Tillförd energi'!$B$1:$AQ$1,0),FALSE)</f>
        <v>0</v>
      </c>
      <c r="M181" s="30">
        <f>VLOOKUP($B181,'[1]Tillförd energi'!$B$2:$AS$506,MATCH(M$3,'[1]Tillförd energi'!$B$1:$AQ$1,0),FALSE)</f>
        <v>0</v>
      </c>
      <c r="N181" s="30">
        <f>VLOOKUP($B181,'[1]Tillförd energi'!$B$2:$AS$506,MATCH(N$3,'[1]Tillförd energi'!$B$1:$AQ$1,0),FALSE)</f>
        <v>0</v>
      </c>
      <c r="O181" s="30">
        <f>VLOOKUP($B181,'[1]Tillförd energi'!$B$2:$AS$506,MATCH(O$3,'[1]Tillförd energi'!$B$1:$AQ$1,0),FALSE)</f>
        <v>0</v>
      </c>
      <c r="P181" s="30">
        <f>VLOOKUP($B181,'[1]Tillförd energi'!$B$2:$AS$506,MATCH(P$3,'[1]Tillförd energi'!$B$1:$AQ$1,0),FALSE)</f>
        <v>0</v>
      </c>
      <c r="Q181" s="30">
        <f>VLOOKUP($B181,'[1]Tillförd energi'!$B$2:$AS$506,MATCH(Q$3,'[1]Tillförd energi'!$B$1:$AQ$1,0),FALSE)</f>
        <v>0</v>
      </c>
      <c r="R181" s="30">
        <f>VLOOKUP($B181,'[1]Tillförd energi'!$B$2:$AS$506,MATCH(R$3,'[1]Tillförd energi'!$B$1:$AQ$1,0),FALSE)</f>
        <v>0</v>
      </c>
      <c r="S181" s="30">
        <f>VLOOKUP($B181,'[1]Tillförd energi'!$B$2:$AS$506,MATCH(S$3,'[1]Tillförd energi'!$B$1:$AQ$1,0),FALSE)</f>
        <v>0</v>
      </c>
      <c r="T181" s="30">
        <f>VLOOKUP($B181,'[1]Tillförd energi'!$B$2:$AS$506,MATCH(T$3,'[1]Tillförd energi'!$B$1:$AQ$1,0),FALSE)</f>
        <v>0</v>
      </c>
      <c r="U181" s="30">
        <f>VLOOKUP($B181,'[1]Tillförd energi'!$B$2:$AS$506,MATCH(U$3,'[1]Tillförd energi'!$B$1:$AQ$1,0),FALSE)</f>
        <v>0</v>
      </c>
      <c r="V181" s="30">
        <f>VLOOKUP($B181,'[1]Tillförd energi'!$B$2:$AS$506,MATCH(V$3,'[1]Tillförd energi'!$B$1:$AQ$1,0),FALSE)</f>
        <v>0</v>
      </c>
      <c r="W181" s="30">
        <f>VLOOKUP($B181,'[1]Tillförd energi'!$B$2:$AS$506,MATCH(W$3,'[1]Tillförd energi'!$B$1:$AQ$1,0),FALSE)</f>
        <v>0</v>
      </c>
      <c r="X181" s="30">
        <f>VLOOKUP($B181,'[1]Tillförd energi'!$B$2:$AS$506,MATCH(X$3,'[1]Tillförd energi'!$B$1:$AQ$1,0),FALSE)</f>
        <v>0</v>
      </c>
      <c r="Y181" s="30">
        <f>VLOOKUP($B181,'[1]Tillförd energi'!$B$2:$AS$506,MATCH(Y$3,'[1]Tillförd energi'!$B$1:$AQ$1,0),FALSE)</f>
        <v>0</v>
      </c>
      <c r="Z181" s="30">
        <f>VLOOKUP($B181,'[1]Tillförd energi'!$B$2:$AS$506,MATCH(Z$3,'[1]Tillförd energi'!$B$1:$AQ$1,0),FALSE)</f>
        <v>0</v>
      </c>
      <c r="AA181" s="30">
        <f>VLOOKUP($B181,'[1]Tillförd energi'!$B$2:$AS$506,MATCH(AA$3,'[1]Tillförd energi'!$B$1:$AQ$1,0),FALSE)</f>
        <v>0</v>
      </c>
      <c r="AB181" s="30">
        <f>VLOOKUP($B181,'[1]Tillförd energi'!$B$2:$AS$506,MATCH(AB$3,'[1]Tillförd energi'!$B$1:$AQ$1,0),FALSE)</f>
        <v>0</v>
      </c>
      <c r="AC181" s="30">
        <f>VLOOKUP($B181,'[1]Tillförd energi'!$B$2:$AS$506,MATCH(AC$3,'[1]Tillförd energi'!$B$1:$AQ$1,0),FALSE)</f>
        <v>0</v>
      </c>
      <c r="AD181" s="30">
        <f>VLOOKUP($B181,'[1]Tillförd energi'!$B$2:$AS$506,MATCH(AD$3,'[1]Tillförd energi'!$B$1:$AQ$1,0),FALSE)</f>
        <v>0</v>
      </c>
      <c r="AF181" s="30">
        <f>VLOOKUP($B181,'[1]Tillförd energi'!$B$2:$AS$506,MATCH(AF$3,'[1]Tillförd energi'!$B$1:$AQ$1,0),FALSE)</f>
        <v>0</v>
      </c>
      <c r="AH181" s="30">
        <f>IFERROR(VLOOKUP(B181,[1]Miljö!$B$1:$S$476,9,FALSE)/1,0)</f>
        <v>0</v>
      </c>
      <c r="AJ181" s="35" t="str">
        <f>IFERROR(VLOOKUP($B181,[1]Miljö!$B$1:$S$500,MATCH("hjälpel exklusive kraftvärme (GWh)",[1]Miljö!$B$1:$V$1,0),FALSE)/1,"")</f>
        <v/>
      </c>
      <c r="AK181" s="35">
        <f t="shared" si="8"/>
        <v>0</v>
      </c>
      <c r="AL181" s="35">
        <f>VLOOKUP($B181,'[1]Slutlig allokering'!$B$2:$AL$462,MATCH("Hjälpel kraftvärme",'[1]Slutlig allokering'!$B$2:$AL$2,0),FALSE)</f>
        <v>0</v>
      </c>
      <c r="AN181" s="30">
        <f t="shared" si="9"/>
        <v>0</v>
      </c>
      <c r="AO181" s="30">
        <f t="shared" si="10"/>
        <v>0</v>
      </c>
      <c r="AP181" s="30" t="str">
        <f>IF(ISERROR(1/VLOOKUP($B181,[1]Leveranser!$B$1:$S$500,MATCH("såld värme (gwh)",[1]Leveranser!$B$1:$S$1,0),FALSE)),"",VLOOKUP($B181,[1]Leveranser!$B$1:$S$500,MATCH("såld värme (gwh)",[1]Leveranser!$B$1:$S$1,0),FALSE))</f>
        <v/>
      </c>
      <c r="AQ181" s="30">
        <f>VLOOKUP($B181,[1]Leveranser!$B$1:$Y$500,MATCH("Totalt såld fjärrvärme till andra fjärrvärmeföretag",[1]Leveranser!$B$1:$AA$1,0),FALSE)</f>
        <v>0</v>
      </c>
      <c r="AR181" s="30">
        <f>IF(ISERROR(1/VLOOKUP($B181,[1]Miljö!$B$1:$S$500,MATCH("Såld mängd produktionsspecifik fjärrvärme (GWh)",[1]Miljö!$B$1:$R$1,0),FALSE)),0,VLOOKUP($B181,[1]Miljö!$B$1:$S$500,MATCH("Såld mängd produktionsspecifik fjärrvärme (GWh)",[1]Miljö!$B$1:$R$1,0),FALSE))</f>
        <v>0</v>
      </c>
      <c r="AS181" s="36" t="str">
        <f t="shared" si="11"/>
        <v/>
      </c>
      <c r="AU181" s="30" t="str">
        <f>VLOOKUP($B181,'[1]Miljövärden urval för publ'!$B$2:$I$486,7,FALSE)</f>
        <v>Nej</v>
      </c>
    </row>
    <row r="182" spans="1:48" ht="15">
      <c r="A182" t="s">
        <v>329</v>
      </c>
      <c r="B182" t="s">
        <v>330</v>
      </c>
      <c r="C182" s="30">
        <f>VLOOKUP($B182,'[1]Tillförd energi'!$B$2:$AS$506,MATCH(C$3,'[1]Tillförd energi'!$B$1:$AQ$1,0),FALSE)</f>
        <v>0</v>
      </c>
      <c r="D182" s="30">
        <f>VLOOKUP($B182,'[1]Tillförd energi'!$B$2:$AS$506,MATCH(D$3,'[1]Tillförd energi'!$B$1:$AQ$1,0),FALSE)</f>
        <v>0</v>
      </c>
      <c r="E182" s="30">
        <f>VLOOKUP($B182,'[1]Tillförd energi'!$B$2:$AS$506,MATCH(E$3,'[1]Tillförd energi'!$B$1:$AQ$1,0),FALSE)</f>
        <v>0</v>
      </c>
      <c r="F182" s="30">
        <f>VLOOKUP($B182,'[1]Tillförd energi'!$B$2:$AS$506,MATCH(F$3,'[1]Tillförd energi'!$B$1:$AQ$1,0),FALSE)</f>
        <v>0</v>
      </c>
      <c r="G182" s="30">
        <f>VLOOKUP($B182,'[1]Tillförd energi'!$B$2:$AS$506,MATCH(G$3,'[1]Tillförd energi'!$B$1:$AQ$1,0),FALSE)</f>
        <v>0</v>
      </c>
      <c r="H182" s="30">
        <f>VLOOKUP($B182,'[1]Tillförd energi'!$B$2:$AS$506,MATCH(H$3,'[1]Tillförd energi'!$B$1:$AQ$1,0),FALSE)</f>
        <v>0</v>
      </c>
      <c r="I182" s="30">
        <f>VLOOKUP($B182,'[1]Tillförd energi'!$B$2:$AS$506,MATCH(I$3,'[1]Tillförd energi'!$B$1:$AQ$1,0),FALSE)</f>
        <v>0</v>
      </c>
      <c r="J182" s="30">
        <f>VLOOKUP($B182,'[1]Tillförd energi'!$B$2:$AS$506,MATCH(J$3,'[1]Tillförd energi'!$B$1:$AQ$1,0),FALSE)</f>
        <v>0</v>
      </c>
      <c r="K182" s="30">
        <f>VLOOKUP($B182,'[1]Tillförd energi'!$B$2:$AS$506,MATCH(K$3,'[1]Tillförd energi'!$B$1:$AQ$1,0),FALSE)</f>
        <v>0</v>
      </c>
      <c r="L182" s="30">
        <f>VLOOKUP($B182,'[1]Tillförd energi'!$B$2:$AS$506,MATCH(L$3,'[1]Tillförd energi'!$B$1:$AQ$1,0),FALSE)</f>
        <v>0</v>
      </c>
      <c r="M182" s="30">
        <f>VLOOKUP($B182,'[1]Tillförd energi'!$B$2:$AS$506,MATCH(M$3,'[1]Tillförd energi'!$B$1:$AQ$1,0),FALSE)</f>
        <v>0</v>
      </c>
      <c r="N182" s="30">
        <f>VLOOKUP($B182,'[1]Tillförd energi'!$B$2:$AS$506,MATCH(N$3,'[1]Tillförd energi'!$B$1:$AQ$1,0),FALSE)</f>
        <v>0</v>
      </c>
      <c r="O182" s="30">
        <f>VLOOKUP($B182,'[1]Tillförd energi'!$B$2:$AS$506,MATCH(O$3,'[1]Tillförd energi'!$B$1:$AQ$1,0),FALSE)</f>
        <v>0</v>
      </c>
      <c r="P182" s="30">
        <f>VLOOKUP($B182,'[1]Tillförd energi'!$B$2:$AS$506,MATCH(P$3,'[1]Tillförd energi'!$B$1:$AQ$1,0),FALSE)</f>
        <v>0</v>
      </c>
      <c r="Q182" s="30">
        <f>VLOOKUP($B182,'[1]Tillförd energi'!$B$2:$AS$506,MATCH(Q$3,'[1]Tillförd energi'!$B$1:$AQ$1,0),FALSE)</f>
        <v>0</v>
      </c>
      <c r="R182" s="30">
        <f>VLOOKUP($B182,'[1]Tillförd energi'!$B$2:$AS$506,MATCH(R$3,'[1]Tillförd energi'!$B$1:$AQ$1,0),FALSE)</f>
        <v>0</v>
      </c>
      <c r="S182" s="30">
        <f>VLOOKUP($B182,'[1]Tillförd energi'!$B$2:$AS$506,MATCH(S$3,'[1]Tillförd energi'!$B$1:$AQ$1,0),FALSE)</f>
        <v>0</v>
      </c>
      <c r="T182" s="30">
        <f>VLOOKUP($B182,'[1]Tillförd energi'!$B$2:$AS$506,MATCH(T$3,'[1]Tillförd energi'!$B$1:$AQ$1,0),FALSE)</f>
        <v>0</v>
      </c>
      <c r="U182" s="30">
        <f>VLOOKUP($B182,'[1]Tillförd energi'!$B$2:$AS$506,MATCH(U$3,'[1]Tillförd energi'!$B$1:$AQ$1,0),FALSE)</f>
        <v>0</v>
      </c>
      <c r="V182" s="30">
        <f>VLOOKUP($B182,'[1]Tillförd energi'!$B$2:$AS$506,MATCH(V$3,'[1]Tillförd energi'!$B$1:$AQ$1,0),FALSE)</f>
        <v>0</v>
      </c>
      <c r="W182" s="30">
        <f>VLOOKUP($B182,'[1]Tillförd energi'!$B$2:$AS$506,MATCH(W$3,'[1]Tillförd energi'!$B$1:$AQ$1,0),FALSE)</f>
        <v>0</v>
      </c>
      <c r="X182" s="30">
        <f>VLOOKUP($B182,'[1]Tillförd energi'!$B$2:$AS$506,MATCH(X$3,'[1]Tillförd energi'!$B$1:$AQ$1,0),FALSE)</f>
        <v>0</v>
      </c>
      <c r="Y182" s="30">
        <f>VLOOKUP($B182,'[1]Tillförd energi'!$B$2:$AS$506,MATCH(Y$3,'[1]Tillförd energi'!$B$1:$AQ$1,0),FALSE)</f>
        <v>0</v>
      </c>
      <c r="Z182" s="30">
        <f>VLOOKUP($B182,'[1]Tillförd energi'!$B$2:$AS$506,MATCH(Z$3,'[1]Tillförd energi'!$B$1:$AQ$1,0),FALSE)</f>
        <v>0</v>
      </c>
      <c r="AA182" s="30">
        <f>VLOOKUP($B182,'[1]Tillförd energi'!$B$2:$AS$506,MATCH(AA$3,'[1]Tillförd energi'!$B$1:$AQ$1,0),FALSE)</f>
        <v>0</v>
      </c>
      <c r="AB182" s="30">
        <f>VLOOKUP($B182,'[1]Tillförd energi'!$B$2:$AS$506,MATCH(AB$3,'[1]Tillförd energi'!$B$1:$AQ$1,0),FALSE)</f>
        <v>0</v>
      </c>
      <c r="AC182" s="30">
        <f>VLOOKUP($B182,'[1]Tillförd energi'!$B$2:$AS$506,MATCH(AC$3,'[1]Tillförd energi'!$B$1:$AQ$1,0),FALSE)</f>
        <v>0</v>
      </c>
      <c r="AD182" s="30">
        <f>VLOOKUP($B182,'[1]Tillförd energi'!$B$2:$AS$506,MATCH(AD$3,'[1]Tillförd energi'!$B$1:$AQ$1,0),FALSE)</f>
        <v>0</v>
      </c>
      <c r="AF182" s="30">
        <f>VLOOKUP($B182,'[1]Tillförd energi'!$B$2:$AS$506,MATCH(AF$3,'[1]Tillförd energi'!$B$1:$AQ$1,0),FALSE)</f>
        <v>3.06</v>
      </c>
      <c r="AH182" s="30">
        <f>IFERROR(VLOOKUP(B182,[1]Miljö!$B$1:$S$476,9,FALSE)/1,0)</f>
        <v>115</v>
      </c>
      <c r="AJ182" s="35" t="str">
        <f>IFERROR(VLOOKUP($B182,[1]Miljö!$B$1:$S$500,MATCH("hjälpel exklusive kraftvärme (GWh)",[1]Miljö!$B$1:$V$1,0),FALSE)/1,"")</f>
        <v/>
      </c>
      <c r="AK182" s="35">
        <f t="shared" si="8"/>
        <v>3.06</v>
      </c>
      <c r="AL182" s="35">
        <f>VLOOKUP($B182,'[1]Slutlig allokering'!$B$2:$AL$462,MATCH("Hjälpel kraftvärme",'[1]Slutlig allokering'!$B$2:$AL$2,0),FALSE)</f>
        <v>0</v>
      </c>
      <c r="AN182" s="30">
        <f t="shared" si="9"/>
        <v>3.06</v>
      </c>
      <c r="AO182" s="30">
        <f t="shared" si="10"/>
        <v>118.06</v>
      </c>
      <c r="AP182" s="30">
        <f>IF(ISERROR(1/VLOOKUP($B182,[1]Leveranser!$B$1:$S$500,MATCH("såld värme (gwh)",[1]Leveranser!$B$1:$S$1,0),FALSE)),"",VLOOKUP($B182,[1]Leveranser!$B$1:$S$500,MATCH("såld värme (gwh)",[1]Leveranser!$B$1:$S$1,0),FALSE))</f>
        <v>102</v>
      </c>
      <c r="AQ182" s="30">
        <f>VLOOKUP($B182,[1]Leveranser!$B$1:$Y$500,MATCH("Totalt såld fjärrvärme till andra fjärrvärmeföretag",[1]Leveranser!$B$1:$AA$1,0),FALSE)</f>
        <v>0</v>
      </c>
      <c r="AR182" s="30">
        <f>IF(ISERROR(1/VLOOKUP($B182,[1]Miljö!$B$1:$S$500,MATCH("Såld mängd produktionsspecifik fjärrvärme (GWh)",[1]Miljö!$B$1:$R$1,0),FALSE)),0,VLOOKUP($B182,[1]Miljö!$B$1:$S$500,MATCH("Såld mängd produktionsspecifik fjärrvärme (GWh)",[1]Miljö!$B$1:$R$1,0),FALSE))</f>
        <v>0</v>
      </c>
      <c r="AS182" s="36">
        <f t="shared" si="11"/>
        <v>0.86396747416567843</v>
      </c>
      <c r="AU182" s="30" t="str">
        <f>VLOOKUP($B182,'[1]Miljövärden urval för publ'!$B$2:$I$486,7,FALSE)</f>
        <v>Ja</v>
      </c>
    </row>
    <row r="183" spans="1:48" ht="15">
      <c r="A183" t="s">
        <v>610</v>
      </c>
      <c r="B183" t="s">
        <v>622</v>
      </c>
      <c r="C183" s="30">
        <f>VLOOKUP($B183,'[1]Tillförd energi'!$B$2:$AS$506,MATCH(C$3,'[1]Tillförd energi'!$B$1:$AQ$1,0),FALSE)</f>
        <v>0</v>
      </c>
      <c r="D183" s="30">
        <f>VLOOKUP($B183,'[1]Tillförd energi'!$B$2:$AS$506,MATCH(D$3,'[1]Tillförd energi'!$B$1:$AQ$1,0),FALSE)</f>
        <v>2.0499999999999998</v>
      </c>
      <c r="E183" s="30">
        <f>VLOOKUP($B183,'[1]Tillförd energi'!$B$2:$AS$506,MATCH(E$3,'[1]Tillförd energi'!$B$1:$AQ$1,0),FALSE)</f>
        <v>0</v>
      </c>
      <c r="F183" s="30">
        <f>VLOOKUP($B183,'[1]Tillförd energi'!$B$2:$AS$506,MATCH(F$3,'[1]Tillförd energi'!$B$1:$AQ$1,0),FALSE)</f>
        <v>0</v>
      </c>
      <c r="G183" s="30">
        <f>VLOOKUP($B183,'[1]Tillförd energi'!$B$2:$AS$506,MATCH(G$3,'[1]Tillförd energi'!$B$1:$AQ$1,0),FALSE)</f>
        <v>0</v>
      </c>
      <c r="H183" s="30">
        <f>VLOOKUP($B183,'[1]Tillförd energi'!$B$2:$AS$506,MATCH(H$3,'[1]Tillförd energi'!$B$1:$AQ$1,0),FALSE)</f>
        <v>0</v>
      </c>
      <c r="I183" s="30">
        <f>VLOOKUP($B183,'[1]Tillförd energi'!$B$2:$AS$506,MATCH(I$3,'[1]Tillförd energi'!$B$1:$AQ$1,0),FALSE)</f>
        <v>0</v>
      </c>
      <c r="J183" s="30">
        <f>VLOOKUP($B183,'[1]Tillförd energi'!$B$2:$AS$506,MATCH(J$3,'[1]Tillförd energi'!$B$1:$AQ$1,0),FALSE)</f>
        <v>0</v>
      </c>
      <c r="K183" s="30">
        <f>VLOOKUP($B183,'[1]Tillförd energi'!$B$2:$AS$506,MATCH(K$3,'[1]Tillförd energi'!$B$1:$AQ$1,0),FALSE)</f>
        <v>0</v>
      </c>
      <c r="L183" s="30">
        <f>VLOOKUP($B183,'[1]Tillförd energi'!$B$2:$AS$506,MATCH(L$3,'[1]Tillförd energi'!$B$1:$AQ$1,0),FALSE)</f>
        <v>0</v>
      </c>
      <c r="M183" s="30">
        <f>VLOOKUP($B183,'[1]Tillförd energi'!$B$2:$AS$506,MATCH(M$3,'[1]Tillförd energi'!$B$1:$AQ$1,0),FALSE)</f>
        <v>0</v>
      </c>
      <c r="N183" s="30">
        <f>VLOOKUP($B183,'[1]Tillförd energi'!$B$2:$AS$506,MATCH(N$3,'[1]Tillförd energi'!$B$1:$AQ$1,0),FALSE)</f>
        <v>0</v>
      </c>
      <c r="O183" s="30">
        <f>VLOOKUP($B183,'[1]Tillförd energi'!$B$2:$AS$506,MATCH(O$3,'[1]Tillförd energi'!$B$1:$AQ$1,0),FALSE)</f>
        <v>0</v>
      </c>
      <c r="P183" s="30">
        <f>VLOOKUP($B183,'[1]Tillförd energi'!$B$2:$AS$506,MATCH(P$3,'[1]Tillförd energi'!$B$1:$AQ$1,0),FALSE)</f>
        <v>104.8</v>
      </c>
      <c r="Q183" s="30">
        <f>VLOOKUP($B183,'[1]Tillförd energi'!$B$2:$AS$506,MATCH(Q$3,'[1]Tillförd energi'!$B$1:$AQ$1,0),FALSE)</f>
        <v>0</v>
      </c>
      <c r="R183" s="30">
        <f>VLOOKUP($B183,'[1]Tillförd energi'!$B$2:$AS$506,MATCH(R$3,'[1]Tillförd energi'!$B$1:$AQ$1,0),FALSE)</f>
        <v>0</v>
      </c>
      <c r="S183" s="30">
        <f>VLOOKUP($B183,'[1]Tillförd energi'!$B$2:$AS$506,MATCH(S$3,'[1]Tillförd energi'!$B$1:$AQ$1,0),FALSE)</f>
        <v>0</v>
      </c>
      <c r="T183" s="30">
        <f>VLOOKUP($B183,'[1]Tillförd energi'!$B$2:$AS$506,MATCH(T$3,'[1]Tillförd energi'!$B$1:$AQ$1,0),FALSE)</f>
        <v>0</v>
      </c>
      <c r="U183" s="30">
        <f>VLOOKUP($B183,'[1]Tillförd energi'!$B$2:$AS$506,MATCH(U$3,'[1]Tillförd energi'!$B$1:$AQ$1,0),FALSE)</f>
        <v>0</v>
      </c>
      <c r="V183" s="30">
        <f>VLOOKUP($B183,'[1]Tillförd energi'!$B$2:$AS$506,MATCH(V$3,'[1]Tillförd energi'!$B$1:$AQ$1,0),FALSE)</f>
        <v>0</v>
      </c>
      <c r="W183" s="30">
        <f>VLOOKUP($B183,'[1]Tillförd energi'!$B$2:$AS$506,MATCH(W$3,'[1]Tillförd energi'!$B$1:$AQ$1,0),FALSE)</f>
        <v>0</v>
      </c>
      <c r="X183" s="30">
        <f>VLOOKUP($B183,'[1]Tillförd energi'!$B$2:$AS$506,MATCH(X$3,'[1]Tillförd energi'!$B$1:$AQ$1,0),FALSE)</f>
        <v>0</v>
      </c>
      <c r="Y183" s="30">
        <f>VLOOKUP($B183,'[1]Tillförd energi'!$B$2:$AS$506,MATCH(Y$3,'[1]Tillförd energi'!$B$1:$AQ$1,0),FALSE)</f>
        <v>0</v>
      </c>
      <c r="Z183" s="30">
        <f>VLOOKUP($B183,'[1]Tillförd energi'!$B$2:$AS$506,MATCH(Z$3,'[1]Tillförd energi'!$B$1:$AQ$1,0),FALSE)</f>
        <v>0</v>
      </c>
      <c r="AA183" s="30">
        <f>VLOOKUP($B183,'[1]Tillförd energi'!$B$2:$AS$506,MATCH(AA$3,'[1]Tillförd energi'!$B$1:$AQ$1,0),FALSE)</f>
        <v>0</v>
      </c>
      <c r="AB183" s="30">
        <f>VLOOKUP($B183,'[1]Tillförd energi'!$B$2:$AS$506,MATCH(AB$3,'[1]Tillförd energi'!$B$1:$AQ$1,0),FALSE)</f>
        <v>25.334</v>
      </c>
      <c r="AC183" s="30">
        <f>VLOOKUP($B183,'[1]Tillförd energi'!$B$2:$AS$506,MATCH(AC$3,'[1]Tillförd energi'!$B$1:$AQ$1,0),FALSE)</f>
        <v>0</v>
      </c>
      <c r="AD183" s="30">
        <f>VLOOKUP($B183,'[1]Tillförd energi'!$B$2:$AS$506,MATCH(AD$3,'[1]Tillförd energi'!$B$1:$AQ$1,0),FALSE)</f>
        <v>0</v>
      </c>
      <c r="AF183" s="30">
        <f>VLOOKUP($B183,'[1]Tillförd energi'!$B$2:$AS$506,MATCH(AF$3,'[1]Tillförd energi'!$B$1:$AQ$1,0),FALSE)</f>
        <v>2.66</v>
      </c>
      <c r="AH183" s="30">
        <f>IFERROR(VLOOKUP(B183,[1]Miljö!$B$1:$S$476,9,FALSE)/1,0)</f>
        <v>0</v>
      </c>
      <c r="AJ183" s="35">
        <f>IFERROR(VLOOKUP($B183,[1]Miljö!$B$1:$S$500,MATCH("hjälpel exklusive kraftvärme (GWh)",[1]Miljö!$B$1:$V$1,0),FALSE)/1,"")</f>
        <v>2.66</v>
      </c>
      <c r="AK183" s="35">
        <f t="shared" si="8"/>
        <v>2.66</v>
      </c>
      <c r="AL183" s="35">
        <f>VLOOKUP($B183,'[1]Slutlig allokering'!$B$2:$AL$462,MATCH("Hjälpel kraftvärme",'[1]Slutlig allokering'!$B$2:$AL$2,0),FALSE)</f>
        <v>0</v>
      </c>
      <c r="AN183" s="30">
        <f t="shared" si="9"/>
        <v>134.84399999999999</v>
      </c>
      <c r="AO183" s="30">
        <f t="shared" si="10"/>
        <v>134.84399999999999</v>
      </c>
      <c r="AP183" s="30">
        <f>IF(ISERROR(1/VLOOKUP($B183,[1]Leveranser!$B$1:$S$500,MATCH("såld värme (gwh)",[1]Leveranser!$B$1:$S$1,0),FALSE)),"",VLOOKUP($B183,[1]Leveranser!$B$1:$S$500,MATCH("såld värme (gwh)",[1]Leveranser!$B$1:$S$1,0),FALSE))</f>
        <v>114.98699999999999</v>
      </c>
      <c r="AQ183" s="30">
        <f>VLOOKUP($B183,[1]Leveranser!$B$1:$Y$500,MATCH("Totalt såld fjärrvärme till andra fjärrvärmeföretag",[1]Leveranser!$B$1:$AA$1,0),FALSE)</f>
        <v>113.06</v>
      </c>
      <c r="AR183" s="30">
        <f>IF(ISERROR(1/VLOOKUP($B183,[1]Miljö!$B$1:$S$500,MATCH("Såld mängd produktionsspecifik fjärrvärme (GWh)",[1]Miljö!$B$1:$R$1,0),FALSE)),0,VLOOKUP($B183,[1]Miljö!$B$1:$S$500,MATCH("Såld mängd produktionsspecifik fjärrvärme (GWh)",[1]Miljö!$B$1:$R$1,0),FALSE))</f>
        <v>0</v>
      </c>
      <c r="AS183" s="36">
        <f t="shared" si="11"/>
        <v>0.85274094509210641</v>
      </c>
      <c r="AU183" s="30" t="str">
        <f>VLOOKUP($B183,'[1]Miljövärden urval för publ'!$B$2:$I$486,7,FALSE)</f>
        <v>Ja</v>
      </c>
      <c r="AV183" s="30" t="s">
        <v>623</v>
      </c>
    </row>
    <row r="184" spans="1:48" ht="15">
      <c r="A184" t="s">
        <v>301</v>
      </c>
      <c r="B184" t="s">
        <v>303</v>
      </c>
      <c r="C184" s="30">
        <f>VLOOKUP($B184,'[1]Tillförd energi'!$B$2:$AS$506,MATCH(C$3,'[1]Tillförd energi'!$B$1:$AQ$1,0),FALSE)</f>
        <v>0</v>
      </c>
      <c r="D184" s="30">
        <f>VLOOKUP($B184,'[1]Tillförd energi'!$B$2:$AS$506,MATCH(D$3,'[1]Tillförd energi'!$B$1:$AQ$1,0),FALSE)</f>
        <v>0.61</v>
      </c>
      <c r="E184" s="30">
        <f>VLOOKUP($B184,'[1]Tillförd energi'!$B$2:$AS$506,MATCH(E$3,'[1]Tillförd energi'!$B$1:$AQ$1,0),FALSE)</f>
        <v>0</v>
      </c>
      <c r="F184" s="30">
        <f>VLOOKUP($B184,'[1]Tillförd energi'!$B$2:$AS$506,MATCH(F$3,'[1]Tillförd energi'!$B$1:$AQ$1,0),FALSE)</f>
        <v>0</v>
      </c>
      <c r="G184" s="30">
        <f>VLOOKUP($B184,'[1]Tillförd energi'!$B$2:$AS$506,MATCH(G$3,'[1]Tillförd energi'!$B$1:$AQ$1,0),FALSE)</f>
        <v>0</v>
      </c>
      <c r="H184" s="30">
        <f>VLOOKUP($B184,'[1]Tillförd energi'!$B$2:$AS$506,MATCH(H$3,'[1]Tillförd energi'!$B$1:$AQ$1,0),FALSE)</f>
        <v>0</v>
      </c>
      <c r="I184" s="30">
        <f>VLOOKUP($B184,'[1]Tillförd energi'!$B$2:$AS$506,MATCH(I$3,'[1]Tillförd energi'!$B$1:$AQ$1,0),FALSE)</f>
        <v>0</v>
      </c>
      <c r="J184" s="30">
        <f>VLOOKUP($B184,'[1]Tillförd energi'!$B$2:$AS$506,MATCH(J$3,'[1]Tillförd energi'!$B$1:$AQ$1,0),FALSE)</f>
        <v>0</v>
      </c>
      <c r="K184" s="30">
        <f>VLOOKUP($B184,'[1]Tillförd energi'!$B$2:$AS$506,MATCH(K$3,'[1]Tillförd energi'!$B$1:$AQ$1,0),FALSE)</f>
        <v>0</v>
      </c>
      <c r="L184" s="30">
        <f>VLOOKUP($B184,'[1]Tillförd energi'!$B$2:$AS$506,MATCH(L$3,'[1]Tillförd energi'!$B$1:$AQ$1,0),FALSE)</f>
        <v>0</v>
      </c>
      <c r="M184" s="30">
        <f>VLOOKUP($B184,'[1]Tillförd energi'!$B$2:$AS$506,MATCH(M$3,'[1]Tillförd energi'!$B$1:$AQ$1,0),FALSE)</f>
        <v>0</v>
      </c>
      <c r="N184" s="30">
        <f>VLOOKUP($B184,'[1]Tillförd energi'!$B$2:$AS$506,MATCH(N$3,'[1]Tillförd energi'!$B$1:$AQ$1,0),FALSE)</f>
        <v>0</v>
      </c>
      <c r="O184" s="30">
        <f>VLOOKUP($B184,'[1]Tillförd energi'!$B$2:$AS$506,MATCH(O$3,'[1]Tillförd energi'!$B$1:$AQ$1,0),FALSE)</f>
        <v>0</v>
      </c>
      <c r="P184" s="30">
        <f>VLOOKUP($B184,'[1]Tillförd energi'!$B$2:$AS$506,MATCH(P$3,'[1]Tillförd energi'!$B$1:$AQ$1,0),FALSE)</f>
        <v>18.588200000000001</v>
      </c>
      <c r="Q184" s="30">
        <f>VLOOKUP($B184,'[1]Tillförd energi'!$B$2:$AS$506,MATCH(Q$3,'[1]Tillförd energi'!$B$1:$AQ$1,0),FALSE)</f>
        <v>7.2</v>
      </c>
      <c r="R184" s="30">
        <f>VLOOKUP($B184,'[1]Tillförd energi'!$B$2:$AS$506,MATCH(R$3,'[1]Tillförd energi'!$B$1:$AQ$1,0),FALSE)</f>
        <v>0</v>
      </c>
      <c r="S184" s="30">
        <f>VLOOKUP($B184,'[1]Tillförd energi'!$B$2:$AS$506,MATCH(S$3,'[1]Tillförd energi'!$B$1:$AQ$1,0),FALSE)</f>
        <v>0</v>
      </c>
      <c r="T184" s="30">
        <f>VLOOKUP($B184,'[1]Tillförd energi'!$B$2:$AS$506,MATCH(T$3,'[1]Tillförd energi'!$B$1:$AQ$1,0),FALSE)</f>
        <v>0</v>
      </c>
      <c r="U184" s="30">
        <f>VLOOKUP($B184,'[1]Tillförd energi'!$B$2:$AS$506,MATCH(U$3,'[1]Tillförd energi'!$B$1:$AQ$1,0),FALSE)</f>
        <v>0</v>
      </c>
      <c r="V184" s="30">
        <f>VLOOKUP($B184,'[1]Tillförd energi'!$B$2:$AS$506,MATCH(V$3,'[1]Tillförd energi'!$B$1:$AQ$1,0),FALSE)</f>
        <v>0</v>
      </c>
      <c r="W184" s="30">
        <f>VLOOKUP($B184,'[1]Tillförd energi'!$B$2:$AS$506,MATCH(W$3,'[1]Tillförd energi'!$B$1:$AQ$1,0),FALSE)</f>
        <v>0</v>
      </c>
      <c r="X184" s="30">
        <f>VLOOKUP($B184,'[1]Tillförd energi'!$B$2:$AS$506,MATCH(X$3,'[1]Tillförd energi'!$B$1:$AQ$1,0),FALSE)</f>
        <v>0</v>
      </c>
      <c r="Y184" s="30">
        <f>VLOOKUP($B184,'[1]Tillförd energi'!$B$2:$AS$506,MATCH(Y$3,'[1]Tillförd energi'!$B$1:$AQ$1,0),FALSE)</f>
        <v>0.45</v>
      </c>
      <c r="Z184" s="30">
        <f>VLOOKUP($B184,'[1]Tillförd energi'!$B$2:$AS$506,MATCH(Z$3,'[1]Tillförd energi'!$B$1:$AQ$1,0),FALSE)</f>
        <v>0</v>
      </c>
      <c r="AA184" s="30">
        <f>VLOOKUP($B184,'[1]Tillförd energi'!$B$2:$AS$506,MATCH(AA$3,'[1]Tillförd energi'!$B$1:$AQ$1,0),FALSE)</f>
        <v>0</v>
      </c>
      <c r="AB184" s="30">
        <f>VLOOKUP($B184,'[1]Tillförd energi'!$B$2:$AS$506,MATCH(AB$3,'[1]Tillförd energi'!$B$1:$AQ$1,0),FALSE)</f>
        <v>0</v>
      </c>
      <c r="AC184" s="30">
        <f>VLOOKUP($B184,'[1]Tillförd energi'!$B$2:$AS$506,MATCH(AC$3,'[1]Tillförd energi'!$B$1:$AQ$1,0),FALSE)</f>
        <v>0</v>
      </c>
      <c r="AD184" s="30">
        <f>VLOOKUP($B184,'[1]Tillförd energi'!$B$2:$AS$506,MATCH(AD$3,'[1]Tillförd energi'!$B$1:$AQ$1,0),FALSE)</f>
        <v>0</v>
      </c>
      <c r="AF184" s="30">
        <f>VLOOKUP($B184,'[1]Tillförd energi'!$B$2:$AS$506,MATCH(AF$3,'[1]Tillförd energi'!$B$1:$AQ$1,0),FALSE)</f>
        <v>0.4</v>
      </c>
      <c r="AH184" s="30">
        <f>IFERROR(VLOOKUP(B184,[1]Miljö!$B$1:$S$476,9,FALSE)/1,0)</f>
        <v>0</v>
      </c>
      <c r="AJ184" s="35">
        <f>IFERROR(VLOOKUP($B184,[1]Miljö!$B$1:$S$500,MATCH("hjälpel exklusive kraftvärme (GWh)",[1]Miljö!$B$1:$V$1,0),FALSE)/1,"")</f>
        <v>0.4</v>
      </c>
      <c r="AK184" s="35">
        <f t="shared" si="8"/>
        <v>0.4</v>
      </c>
      <c r="AL184" s="35">
        <f>VLOOKUP($B184,'[1]Slutlig allokering'!$B$2:$AL$462,MATCH("Hjälpel kraftvärme",'[1]Slutlig allokering'!$B$2:$AL$2,0),FALSE)</f>
        <v>0</v>
      </c>
      <c r="AN184" s="30">
        <f t="shared" si="9"/>
        <v>27.248199999999997</v>
      </c>
      <c r="AO184" s="30">
        <f t="shared" si="10"/>
        <v>27.248199999999997</v>
      </c>
      <c r="AP184" s="30">
        <f>IF(ISERROR(1/VLOOKUP($B184,[1]Leveranser!$B$1:$S$500,MATCH("såld värme (gwh)",[1]Leveranser!$B$1:$S$1,0),FALSE)),"",VLOOKUP($B184,[1]Leveranser!$B$1:$S$500,MATCH("såld värme (gwh)",[1]Leveranser!$B$1:$S$1,0),FALSE))</f>
        <v>20.07</v>
      </c>
      <c r="AQ184" s="30">
        <f>VLOOKUP($B184,[1]Leveranser!$B$1:$Y$500,MATCH("Totalt såld fjärrvärme till andra fjärrvärmeföretag",[1]Leveranser!$B$1:$AA$1,0),FALSE)</f>
        <v>0</v>
      </c>
      <c r="AR184" s="30">
        <f>IF(ISERROR(1/VLOOKUP($B184,[1]Miljö!$B$1:$S$500,MATCH("Såld mängd produktionsspecifik fjärrvärme (GWh)",[1]Miljö!$B$1:$R$1,0),FALSE)),0,VLOOKUP($B184,[1]Miljö!$B$1:$S$500,MATCH("Såld mängd produktionsspecifik fjärrvärme (GWh)",[1]Miljö!$B$1:$R$1,0),FALSE))</f>
        <v>0</v>
      </c>
      <c r="AS184" s="36">
        <f t="shared" si="11"/>
        <v>0.73656241513200882</v>
      </c>
      <c r="AU184" s="30" t="str">
        <f>VLOOKUP($B184,'[1]Miljövärden urval för publ'!$B$2:$I$486,7,FALSE)</f>
        <v>Ja</v>
      </c>
    </row>
    <row r="185" spans="1:48" ht="15">
      <c r="A185" t="s">
        <v>495</v>
      </c>
      <c r="B185" t="s">
        <v>496</v>
      </c>
      <c r="C185" s="30">
        <f>VLOOKUP($B185,'[1]Tillförd energi'!$B$2:$AS$506,MATCH(C$3,'[1]Tillförd energi'!$B$1:$AQ$1,0),FALSE)</f>
        <v>0</v>
      </c>
      <c r="D185" s="30">
        <f>VLOOKUP($B185,'[1]Tillförd energi'!$B$2:$AS$506,MATCH(D$3,'[1]Tillförd energi'!$B$1:$AQ$1,0),FALSE)</f>
        <v>0.3</v>
      </c>
      <c r="E185" s="30">
        <f>VLOOKUP($B185,'[1]Tillförd energi'!$B$2:$AS$506,MATCH(E$3,'[1]Tillförd energi'!$B$1:$AQ$1,0),FALSE)</f>
        <v>0</v>
      </c>
      <c r="F185" s="30">
        <f>VLOOKUP($B185,'[1]Tillförd energi'!$B$2:$AS$506,MATCH(F$3,'[1]Tillförd energi'!$B$1:$AQ$1,0),FALSE)</f>
        <v>0</v>
      </c>
      <c r="G185" s="30">
        <f>VLOOKUP($B185,'[1]Tillförd energi'!$B$2:$AS$506,MATCH(G$3,'[1]Tillförd energi'!$B$1:$AQ$1,0),FALSE)</f>
        <v>0</v>
      </c>
      <c r="H185" s="30">
        <f>VLOOKUP($B185,'[1]Tillförd energi'!$B$2:$AS$506,MATCH(H$3,'[1]Tillförd energi'!$B$1:$AQ$1,0),FALSE)</f>
        <v>0</v>
      </c>
      <c r="I185" s="30">
        <f>VLOOKUP($B185,'[1]Tillförd energi'!$B$2:$AS$506,MATCH(I$3,'[1]Tillförd energi'!$B$1:$AQ$1,0),FALSE)</f>
        <v>0</v>
      </c>
      <c r="J185" s="30">
        <f>VLOOKUP($B185,'[1]Tillförd energi'!$B$2:$AS$506,MATCH(J$3,'[1]Tillförd energi'!$B$1:$AQ$1,0),FALSE)</f>
        <v>0</v>
      </c>
      <c r="K185" s="30">
        <f>VLOOKUP($B185,'[1]Tillförd energi'!$B$2:$AS$506,MATCH(K$3,'[1]Tillförd energi'!$B$1:$AQ$1,0),FALSE)</f>
        <v>0</v>
      </c>
      <c r="L185" s="30">
        <f>VLOOKUP($B185,'[1]Tillförd energi'!$B$2:$AS$506,MATCH(L$3,'[1]Tillförd energi'!$B$1:$AQ$1,0),FALSE)</f>
        <v>11.9</v>
      </c>
      <c r="M185" s="30">
        <f>VLOOKUP($B185,'[1]Tillförd energi'!$B$2:$AS$506,MATCH(M$3,'[1]Tillförd energi'!$B$1:$AQ$1,0),FALSE)</f>
        <v>25.83</v>
      </c>
      <c r="N185" s="30">
        <f>VLOOKUP($B185,'[1]Tillförd energi'!$B$2:$AS$506,MATCH(N$3,'[1]Tillförd energi'!$B$1:$AQ$1,0),FALSE)</f>
        <v>3.43</v>
      </c>
      <c r="O185" s="30">
        <f>VLOOKUP($B185,'[1]Tillförd energi'!$B$2:$AS$506,MATCH(O$3,'[1]Tillförd energi'!$B$1:$AQ$1,0),FALSE)</f>
        <v>80.485699999999994</v>
      </c>
      <c r="P185" s="30">
        <f>VLOOKUP($B185,'[1]Tillförd energi'!$B$2:$AS$506,MATCH(P$3,'[1]Tillförd energi'!$B$1:$AQ$1,0),FALSE)</f>
        <v>0</v>
      </c>
      <c r="Q185" s="30">
        <f>VLOOKUP($B185,'[1]Tillförd energi'!$B$2:$AS$506,MATCH(Q$3,'[1]Tillförd energi'!$B$1:$AQ$1,0),FALSE)</f>
        <v>0</v>
      </c>
      <c r="R185" s="30">
        <f>VLOOKUP($B185,'[1]Tillförd energi'!$B$2:$AS$506,MATCH(R$3,'[1]Tillförd energi'!$B$1:$AQ$1,0),FALSE)</f>
        <v>0</v>
      </c>
      <c r="S185" s="30">
        <f>VLOOKUP($B185,'[1]Tillförd energi'!$B$2:$AS$506,MATCH(S$3,'[1]Tillförd energi'!$B$1:$AQ$1,0),FALSE)</f>
        <v>0</v>
      </c>
      <c r="T185" s="30">
        <f>VLOOKUP($B185,'[1]Tillförd energi'!$B$2:$AS$506,MATCH(T$3,'[1]Tillförd energi'!$B$1:$AQ$1,0),FALSE)</f>
        <v>0</v>
      </c>
      <c r="U185" s="30">
        <f>VLOOKUP($B185,'[1]Tillförd energi'!$B$2:$AS$506,MATCH(U$3,'[1]Tillförd energi'!$B$1:$AQ$1,0),FALSE)</f>
        <v>0</v>
      </c>
      <c r="V185" s="30">
        <f>VLOOKUP($B185,'[1]Tillförd energi'!$B$2:$AS$506,MATCH(V$3,'[1]Tillförd energi'!$B$1:$AQ$1,0),FALSE)</f>
        <v>11.14</v>
      </c>
      <c r="W185" s="30">
        <f>VLOOKUP($B185,'[1]Tillförd energi'!$B$2:$AS$506,MATCH(W$3,'[1]Tillförd energi'!$B$1:$AQ$1,0),FALSE)</f>
        <v>0</v>
      </c>
      <c r="X185" s="30">
        <f>VLOOKUP($B185,'[1]Tillförd energi'!$B$2:$AS$506,MATCH(X$3,'[1]Tillförd energi'!$B$1:$AQ$1,0),FALSE)</f>
        <v>0</v>
      </c>
      <c r="Y185" s="30">
        <f>VLOOKUP($B185,'[1]Tillförd energi'!$B$2:$AS$506,MATCH(Y$3,'[1]Tillförd energi'!$B$1:$AQ$1,0),FALSE)</f>
        <v>0</v>
      </c>
      <c r="Z185" s="30">
        <f>VLOOKUP($B185,'[1]Tillförd energi'!$B$2:$AS$506,MATCH(Z$3,'[1]Tillförd energi'!$B$1:$AQ$1,0),FALSE)</f>
        <v>0.9</v>
      </c>
      <c r="AA185" s="30">
        <f>VLOOKUP($B185,'[1]Tillförd energi'!$B$2:$AS$506,MATCH(AA$3,'[1]Tillförd energi'!$B$1:$AQ$1,0),FALSE)</f>
        <v>1.1599999999999999</v>
      </c>
      <c r="AB185" s="30">
        <f>VLOOKUP($B185,'[1]Tillförd energi'!$B$2:$AS$506,MATCH(AB$3,'[1]Tillförd energi'!$B$1:$AQ$1,0),FALSE)</f>
        <v>23.96</v>
      </c>
      <c r="AC185" s="30">
        <f>VLOOKUP($B185,'[1]Tillförd energi'!$B$2:$AS$506,MATCH(AC$3,'[1]Tillförd energi'!$B$1:$AQ$1,0),FALSE)</f>
        <v>0</v>
      </c>
      <c r="AD185" s="30">
        <f>VLOOKUP($B185,'[1]Tillförd energi'!$B$2:$AS$506,MATCH(AD$3,'[1]Tillförd energi'!$B$1:$AQ$1,0),FALSE)</f>
        <v>0</v>
      </c>
      <c r="AF185" s="30">
        <f>VLOOKUP($B185,'[1]Tillförd energi'!$B$2:$AS$506,MATCH(AF$3,'[1]Tillförd energi'!$B$1:$AQ$1,0),FALSE)</f>
        <v>3.8018299999999998</v>
      </c>
      <c r="AH185" s="30">
        <f>IFERROR(VLOOKUP(B185,[1]Miljö!$B$1:$S$476,9,FALSE)/1,0)</f>
        <v>0</v>
      </c>
      <c r="AJ185" s="35">
        <f>IFERROR(VLOOKUP($B185,[1]Miljö!$B$1:$S$500,MATCH("hjälpel exklusive kraftvärme (GWh)",[1]Miljö!$B$1:$V$1,0),FALSE)/1,"")</f>
        <v>3.17</v>
      </c>
      <c r="AK185" s="35">
        <f t="shared" si="8"/>
        <v>3.17</v>
      </c>
      <c r="AL185" s="35">
        <f>VLOOKUP($B185,'[1]Slutlig allokering'!$B$2:$AL$462,MATCH("Hjälpel kraftvärme",'[1]Slutlig allokering'!$B$2:$AL$2,0),FALSE)</f>
        <v>0.63183299999999998</v>
      </c>
      <c r="AN185" s="30">
        <f t="shared" si="9"/>
        <v>162.90752999999998</v>
      </c>
      <c r="AO185" s="30">
        <f t="shared" si="10"/>
        <v>162.90752999999998</v>
      </c>
      <c r="AP185" s="30">
        <f>IF(ISERROR(1/VLOOKUP($B185,[1]Leveranser!$B$1:$S$500,MATCH("såld värme (gwh)",[1]Leveranser!$B$1:$S$1,0),FALSE)),"",VLOOKUP($B185,[1]Leveranser!$B$1:$S$500,MATCH("såld värme (gwh)",[1]Leveranser!$B$1:$S$1,0),FALSE))</f>
        <v>117.38</v>
      </c>
      <c r="AQ185" s="30">
        <f>VLOOKUP($B185,[1]Leveranser!$B$1:$Y$500,MATCH("Totalt såld fjärrvärme till andra fjärrvärmeföretag",[1]Leveranser!$B$1:$AA$1,0),FALSE)</f>
        <v>0</v>
      </c>
      <c r="AR185" s="30">
        <f>IF(ISERROR(1/VLOOKUP($B185,[1]Miljö!$B$1:$S$500,MATCH("Såld mängd produktionsspecifik fjärrvärme (GWh)",[1]Miljö!$B$1:$R$1,0),FALSE)),0,VLOOKUP($B185,[1]Miljö!$B$1:$S$500,MATCH("Såld mängd produktionsspecifik fjärrvärme (GWh)",[1]Miljö!$B$1:$R$1,0),FALSE))</f>
        <v>0</v>
      </c>
      <c r="AS185" s="36">
        <f t="shared" si="11"/>
        <v>0.72053145732428703</v>
      </c>
      <c r="AU185" s="30" t="str">
        <f>VLOOKUP($B185,'[1]Miljövärden urval för publ'!$B$2:$I$486,7,FALSE)</f>
        <v>Ja</v>
      </c>
    </row>
    <row r="186" spans="1:48" ht="15">
      <c r="A186" t="s">
        <v>138</v>
      </c>
      <c r="B186" t="s">
        <v>154</v>
      </c>
      <c r="C186" s="30">
        <f>VLOOKUP($B186,'[1]Tillförd energi'!$B$2:$AS$506,MATCH(C$3,'[1]Tillförd energi'!$B$1:$AQ$1,0),FALSE)</f>
        <v>0</v>
      </c>
      <c r="D186" s="30">
        <f>VLOOKUP($B186,'[1]Tillförd energi'!$B$2:$AS$506,MATCH(D$3,'[1]Tillförd energi'!$B$1:$AQ$1,0),FALSE)</f>
        <v>0.48</v>
      </c>
      <c r="E186" s="30">
        <f>VLOOKUP($B186,'[1]Tillförd energi'!$B$2:$AS$506,MATCH(E$3,'[1]Tillförd energi'!$B$1:$AQ$1,0),FALSE)</f>
        <v>0</v>
      </c>
      <c r="F186" s="30">
        <f>VLOOKUP($B186,'[1]Tillförd energi'!$B$2:$AS$506,MATCH(F$3,'[1]Tillförd energi'!$B$1:$AQ$1,0),FALSE)</f>
        <v>0</v>
      </c>
      <c r="G186" s="30">
        <f>VLOOKUP($B186,'[1]Tillförd energi'!$B$2:$AS$506,MATCH(G$3,'[1]Tillförd energi'!$B$1:$AQ$1,0),FALSE)</f>
        <v>0</v>
      </c>
      <c r="H186" s="30">
        <f>VLOOKUP($B186,'[1]Tillförd energi'!$B$2:$AS$506,MATCH(H$3,'[1]Tillförd energi'!$B$1:$AQ$1,0),FALSE)</f>
        <v>0</v>
      </c>
      <c r="I186" s="30">
        <f>VLOOKUP($B186,'[1]Tillförd energi'!$B$2:$AS$506,MATCH(I$3,'[1]Tillförd energi'!$B$1:$AQ$1,0),FALSE)</f>
        <v>0</v>
      </c>
      <c r="J186" s="30">
        <f>VLOOKUP($B186,'[1]Tillförd energi'!$B$2:$AS$506,MATCH(J$3,'[1]Tillförd energi'!$B$1:$AQ$1,0),FALSE)</f>
        <v>0</v>
      </c>
      <c r="K186" s="30">
        <f>VLOOKUP($B186,'[1]Tillförd energi'!$B$2:$AS$506,MATCH(K$3,'[1]Tillförd energi'!$B$1:$AQ$1,0),FALSE)</f>
        <v>0</v>
      </c>
      <c r="L186" s="30">
        <f>VLOOKUP($B186,'[1]Tillförd energi'!$B$2:$AS$506,MATCH(L$3,'[1]Tillförd energi'!$B$1:$AQ$1,0),FALSE)</f>
        <v>0</v>
      </c>
      <c r="M186" s="30">
        <f>VLOOKUP($B186,'[1]Tillförd energi'!$B$2:$AS$506,MATCH(M$3,'[1]Tillförd energi'!$B$1:$AQ$1,0),FALSE)</f>
        <v>0</v>
      </c>
      <c r="N186" s="30">
        <f>VLOOKUP($B186,'[1]Tillförd energi'!$B$2:$AS$506,MATCH(N$3,'[1]Tillförd energi'!$B$1:$AQ$1,0),FALSE)</f>
        <v>0</v>
      </c>
      <c r="O186" s="30">
        <f>VLOOKUP($B186,'[1]Tillförd energi'!$B$2:$AS$506,MATCH(O$3,'[1]Tillförd energi'!$B$1:$AQ$1,0),FALSE)</f>
        <v>0</v>
      </c>
      <c r="P186" s="30">
        <f>VLOOKUP($B186,'[1]Tillförd energi'!$B$2:$AS$506,MATCH(P$3,'[1]Tillförd energi'!$B$1:$AQ$1,0),FALSE)</f>
        <v>0</v>
      </c>
      <c r="Q186" s="30">
        <f>VLOOKUP($B186,'[1]Tillförd energi'!$B$2:$AS$506,MATCH(Q$3,'[1]Tillförd energi'!$B$1:$AQ$1,0),FALSE)</f>
        <v>6.5</v>
      </c>
      <c r="R186" s="30">
        <f>VLOOKUP($B186,'[1]Tillförd energi'!$B$2:$AS$506,MATCH(R$3,'[1]Tillförd energi'!$B$1:$AQ$1,0),FALSE)</f>
        <v>19.2</v>
      </c>
      <c r="S186" s="30">
        <f>VLOOKUP($B186,'[1]Tillförd energi'!$B$2:$AS$506,MATCH(S$3,'[1]Tillförd energi'!$B$1:$AQ$1,0),FALSE)</f>
        <v>0</v>
      </c>
      <c r="T186" s="30">
        <f>VLOOKUP($B186,'[1]Tillförd energi'!$B$2:$AS$506,MATCH(T$3,'[1]Tillförd energi'!$B$1:$AQ$1,0),FALSE)</f>
        <v>0</v>
      </c>
      <c r="U186" s="30">
        <f>VLOOKUP($B186,'[1]Tillförd energi'!$B$2:$AS$506,MATCH(U$3,'[1]Tillförd energi'!$B$1:$AQ$1,0),FALSE)</f>
        <v>0</v>
      </c>
      <c r="V186" s="30">
        <f>VLOOKUP($B186,'[1]Tillförd energi'!$B$2:$AS$506,MATCH(V$3,'[1]Tillförd energi'!$B$1:$AQ$1,0),FALSE)</f>
        <v>5.7</v>
      </c>
      <c r="W186" s="30">
        <f>VLOOKUP($B186,'[1]Tillförd energi'!$B$2:$AS$506,MATCH(W$3,'[1]Tillförd energi'!$B$1:$AQ$1,0),FALSE)</f>
        <v>0</v>
      </c>
      <c r="X186" s="30">
        <f>VLOOKUP($B186,'[1]Tillförd energi'!$B$2:$AS$506,MATCH(X$3,'[1]Tillförd energi'!$B$1:$AQ$1,0),FALSE)</f>
        <v>0</v>
      </c>
      <c r="Y186" s="30">
        <f>VLOOKUP($B186,'[1]Tillförd energi'!$B$2:$AS$506,MATCH(Y$3,'[1]Tillförd energi'!$B$1:$AQ$1,0),FALSE)</f>
        <v>0</v>
      </c>
      <c r="Z186" s="30">
        <f>VLOOKUP($B186,'[1]Tillförd energi'!$B$2:$AS$506,MATCH(Z$3,'[1]Tillförd energi'!$B$1:$AQ$1,0),FALSE)</f>
        <v>7.3</v>
      </c>
      <c r="AA186" s="30">
        <f>VLOOKUP($B186,'[1]Tillförd energi'!$B$2:$AS$506,MATCH(AA$3,'[1]Tillförd energi'!$B$1:$AQ$1,0),FALSE)</f>
        <v>10.3</v>
      </c>
      <c r="AB186" s="30">
        <f>VLOOKUP($B186,'[1]Tillförd energi'!$B$2:$AS$506,MATCH(AB$3,'[1]Tillförd energi'!$B$1:$AQ$1,0),FALSE)</f>
        <v>0</v>
      </c>
      <c r="AC186" s="30">
        <f>VLOOKUP($B186,'[1]Tillförd energi'!$B$2:$AS$506,MATCH(AC$3,'[1]Tillförd energi'!$B$1:$AQ$1,0),FALSE)</f>
        <v>0</v>
      </c>
      <c r="AD186" s="30">
        <f>VLOOKUP($B186,'[1]Tillförd energi'!$B$2:$AS$506,MATCH(AD$3,'[1]Tillförd energi'!$B$1:$AQ$1,0),FALSE)</f>
        <v>0</v>
      </c>
      <c r="AF186" s="30">
        <f>VLOOKUP($B186,'[1]Tillförd energi'!$B$2:$AS$506,MATCH(AF$3,'[1]Tillförd energi'!$B$1:$AQ$1,0),FALSE)</f>
        <v>1.476</v>
      </c>
      <c r="AH186" s="30">
        <f>IFERROR(VLOOKUP(B186,[1]Miljö!$B$1:$S$476,9,FALSE)/1,0)</f>
        <v>0</v>
      </c>
      <c r="AJ186" s="35" t="str">
        <f>IFERROR(VLOOKUP($B186,[1]Miljö!$B$1:$S$500,MATCH("hjälpel exklusive kraftvärme (GWh)",[1]Miljö!$B$1:$V$1,0),FALSE)/1,"")</f>
        <v/>
      </c>
      <c r="AK186" s="35">
        <f t="shared" si="8"/>
        <v>1.476</v>
      </c>
      <c r="AL186" s="35">
        <f>VLOOKUP($B186,'[1]Slutlig allokering'!$B$2:$AL$462,MATCH("Hjälpel kraftvärme",'[1]Slutlig allokering'!$B$2:$AL$2,0),FALSE)</f>
        <v>0</v>
      </c>
      <c r="AN186" s="30">
        <f t="shared" si="9"/>
        <v>50.956000000000003</v>
      </c>
      <c r="AO186" s="30">
        <f t="shared" si="10"/>
        <v>50.956000000000003</v>
      </c>
      <c r="AP186" s="30">
        <f>IF(ISERROR(1/VLOOKUP($B186,[1]Leveranser!$B$1:$S$500,MATCH("såld värme (gwh)",[1]Leveranser!$B$1:$S$1,0),FALSE)),"",VLOOKUP($B186,[1]Leveranser!$B$1:$S$500,MATCH("såld värme (gwh)",[1]Leveranser!$B$1:$S$1,0),FALSE))</f>
        <v>49.2</v>
      </c>
      <c r="AQ186" s="30">
        <f>VLOOKUP($B186,[1]Leveranser!$B$1:$Y$500,MATCH("Totalt såld fjärrvärme till andra fjärrvärmeföretag",[1]Leveranser!$B$1:$AA$1,0),FALSE)</f>
        <v>0</v>
      </c>
      <c r="AR186" s="30">
        <f>IF(ISERROR(1/VLOOKUP($B186,[1]Miljö!$B$1:$S$500,MATCH("Såld mängd produktionsspecifik fjärrvärme (GWh)",[1]Miljö!$B$1:$R$1,0),FALSE)),0,VLOOKUP($B186,[1]Miljö!$B$1:$S$500,MATCH("Såld mängd produktionsspecifik fjärrvärme (GWh)",[1]Miljö!$B$1:$R$1,0),FALSE))</f>
        <v>0</v>
      </c>
      <c r="AS186" s="36">
        <f t="shared" si="11"/>
        <v>0.96553889630269252</v>
      </c>
      <c r="AU186" s="30" t="str">
        <f>VLOOKUP($B186,'[1]Miljövärden urval för publ'!$B$2:$I$486,7,FALSE)</f>
        <v>Ja</v>
      </c>
    </row>
    <row r="187" spans="1:48" ht="15">
      <c r="A187" t="s">
        <v>395</v>
      </c>
      <c r="B187" t="s">
        <v>397</v>
      </c>
      <c r="C187" s="30">
        <f>VLOOKUP($B187,'[1]Tillförd energi'!$B$2:$AS$506,MATCH(C$3,'[1]Tillförd energi'!$B$1:$AQ$1,0),FALSE)</f>
        <v>0</v>
      </c>
      <c r="D187" s="30">
        <f>VLOOKUP($B187,'[1]Tillförd energi'!$B$2:$AS$506,MATCH(D$3,'[1]Tillförd energi'!$B$1:$AQ$1,0),FALSE)</f>
        <v>0.7</v>
      </c>
      <c r="E187" s="30">
        <f>VLOOKUP($B187,'[1]Tillförd energi'!$B$2:$AS$506,MATCH(E$3,'[1]Tillförd energi'!$B$1:$AQ$1,0),FALSE)</f>
        <v>0</v>
      </c>
      <c r="F187" s="30">
        <f>VLOOKUP($B187,'[1]Tillförd energi'!$B$2:$AS$506,MATCH(F$3,'[1]Tillförd energi'!$B$1:$AQ$1,0),FALSE)</f>
        <v>0</v>
      </c>
      <c r="G187" s="30">
        <f>VLOOKUP($B187,'[1]Tillförd energi'!$B$2:$AS$506,MATCH(G$3,'[1]Tillförd energi'!$B$1:$AQ$1,0),FALSE)</f>
        <v>0</v>
      </c>
      <c r="H187" s="30">
        <f>VLOOKUP($B187,'[1]Tillförd energi'!$B$2:$AS$506,MATCH(H$3,'[1]Tillförd energi'!$B$1:$AQ$1,0),FALSE)</f>
        <v>0</v>
      </c>
      <c r="I187" s="30">
        <f>VLOOKUP($B187,'[1]Tillförd energi'!$B$2:$AS$506,MATCH(I$3,'[1]Tillförd energi'!$B$1:$AQ$1,0),FALSE)</f>
        <v>0</v>
      </c>
      <c r="J187" s="30">
        <f>VLOOKUP($B187,'[1]Tillförd energi'!$B$2:$AS$506,MATCH(J$3,'[1]Tillförd energi'!$B$1:$AQ$1,0),FALSE)</f>
        <v>0</v>
      </c>
      <c r="K187" s="30">
        <f>VLOOKUP($B187,'[1]Tillförd energi'!$B$2:$AS$506,MATCH(K$3,'[1]Tillförd energi'!$B$1:$AQ$1,0),FALSE)</f>
        <v>0</v>
      </c>
      <c r="L187" s="30">
        <f>VLOOKUP($B187,'[1]Tillförd energi'!$B$2:$AS$506,MATCH(L$3,'[1]Tillförd energi'!$B$1:$AQ$1,0),FALSE)</f>
        <v>7.3</v>
      </c>
      <c r="M187" s="30">
        <f>VLOOKUP($B187,'[1]Tillförd energi'!$B$2:$AS$506,MATCH(M$3,'[1]Tillförd energi'!$B$1:$AQ$1,0),FALSE)</f>
        <v>17.5</v>
      </c>
      <c r="N187" s="30">
        <f>VLOOKUP($B187,'[1]Tillförd energi'!$B$2:$AS$506,MATCH(N$3,'[1]Tillförd energi'!$B$1:$AQ$1,0),FALSE)</f>
        <v>0</v>
      </c>
      <c r="O187" s="30">
        <f>VLOOKUP($B187,'[1]Tillförd energi'!$B$2:$AS$506,MATCH(O$3,'[1]Tillförd energi'!$B$1:$AQ$1,0),FALSE)</f>
        <v>8.1999999999999993</v>
      </c>
      <c r="P187" s="30">
        <f>VLOOKUP($B187,'[1]Tillförd energi'!$B$2:$AS$506,MATCH(P$3,'[1]Tillförd energi'!$B$1:$AQ$1,0),FALSE)</f>
        <v>0</v>
      </c>
      <c r="Q187" s="30">
        <f>VLOOKUP($B187,'[1]Tillförd energi'!$B$2:$AS$506,MATCH(Q$3,'[1]Tillförd energi'!$B$1:$AQ$1,0),FALSE)</f>
        <v>1.6</v>
      </c>
      <c r="R187" s="30">
        <f>VLOOKUP($B187,'[1]Tillförd energi'!$B$2:$AS$506,MATCH(R$3,'[1]Tillförd energi'!$B$1:$AQ$1,0),FALSE)</f>
        <v>0</v>
      </c>
      <c r="S187" s="30">
        <f>VLOOKUP($B187,'[1]Tillförd energi'!$B$2:$AS$506,MATCH(S$3,'[1]Tillförd energi'!$B$1:$AQ$1,0),FALSE)</f>
        <v>0</v>
      </c>
      <c r="T187" s="30">
        <f>VLOOKUP($B187,'[1]Tillförd energi'!$B$2:$AS$506,MATCH(T$3,'[1]Tillförd energi'!$B$1:$AQ$1,0),FALSE)</f>
        <v>0</v>
      </c>
      <c r="U187" s="30">
        <f>VLOOKUP($B187,'[1]Tillförd energi'!$B$2:$AS$506,MATCH(U$3,'[1]Tillförd energi'!$B$1:$AQ$1,0),FALSE)</f>
        <v>6.4</v>
      </c>
      <c r="V187" s="30">
        <f>VLOOKUP($B187,'[1]Tillförd energi'!$B$2:$AS$506,MATCH(V$3,'[1]Tillförd energi'!$B$1:$AQ$1,0),FALSE)</f>
        <v>0</v>
      </c>
      <c r="W187" s="30">
        <f>VLOOKUP($B187,'[1]Tillförd energi'!$B$2:$AS$506,MATCH(W$3,'[1]Tillförd energi'!$B$1:$AQ$1,0),FALSE)</f>
        <v>0</v>
      </c>
      <c r="X187" s="30">
        <f>VLOOKUP($B187,'[1]Tillförd energi'!$B$2:$AS$506,MATCH(X$3,'[1]Tillförd energi'!$B$1:$AQ$1,0),FALSE)</f>
        <v>0</v>
      </c>
      <c r="Y187" s="30">
        <f>VLOOKUP($B187,'[1]Tillförd energi'!$B$2:$AS$506,MATCH(Y$3,'[1]Tillförd energi'!$B$1:$AQ$1,0),FALSE)</f>
        <v>0</v>
      </c>
      <c r="Z187" s="30">
        <f>VLOOKUP($B187,'[1]Tillförd energi'!$B$2:$AS$506,MATCH(Z$3,'[1]Tillförd energi'!$B$1:$AQ$1,0),FALSE)</f>
        <v>0</v>
      </c>
      <c r="AA187" s="30">
        <f>VLOOKUP($B187,'[1]Tillförd energi'!$B$2:$AS$506,MATCH(AA$3,'[1]Tillförd energi'!$B$1:$AQ$1,0),FALSE)</f>
        <v>0</v>
      </c>
      <c r="AB187" s="30">
        <f>VLOOKUP($B187,'[1]Tillförd energi'!$B$2:$AS$506,MATCH(AB$3,'[1]Tillförd energi'!$B$1:$AQ$1,0),FALSE)</f>
        <v>5.2</v>
      </c>
      <c r="AC187" s="30">
        <f>VLOOKUP($B187,'[1]Tillförd energi'!$B$2:$AS$506,MATCH(AC$3,'[1]Tillförd energi'!$B$1:$AQ$1,0),FALSE)</f>
        <v>0</v>
      </c>
      <c r="AD187" s="30">
        <f>VLOOKUP($B187,'[1]Tillförd energi'!$B$2:$AS$506,MATCH(AD$3,'[1]Tillförd energi'!$B$1:$AQ$1,0),FALSE)</f>
        <v>0</v>
      </c>
      <c r="AF187" s="30">
        <f>VLOOKUP($B187,'[1]Tillförd energi'!$B$2:$AS$506,MATCH(AF$3,'[1]Tillförd energi'!$B$1:$AQ$1,0),FALSE)</f>
        <v>1.3</v>
      </c>
      <c r="AH187" s="30">
        <f>IFERROR(VLOOKUP(B187,[1]Miljö!$B$1:$S$476,9,FALSE)/1,0)</f>
        <v>0</v>
      </c>
      <c r="AJ187" s="35">
        <f>IFERROR(VLOOKUP($B187,[1]Miljö!$B$1:$S$500,MATCH("hjälpel exklusive kraftvärme (GWh)",[1]Miljö!$B$1:$V$1,0),FALSE)/1,"")</f>
        <v>1.3</v>
      </c>
      <c r="AK187" s="35">
        <f t="shared" si="8"/>
        <v>1.3</v>
      </c>
      <c r="AL187" s="35">
        <f>VLOOKUP($B187,'[1]Slutlig allokering'!$B$2:$AL$462,MATCH("Hjälpel kraftvärme",'[1]Slutlig allokering'!$B$2:$AL$2,0),FALSE)</f>
        <v>0</v>
      </c>
      <c r="AN187" s="30">
        <f t="shared" si="9"/>
        <v>48.2</v>
      </c>
      <c r="AO187" s="30">
        <f t="shared" si="10"/>
        <v>48.2</v>
      </c>
      <c r="AP187" s="30">
        <f>IF(ISERROR(1/VLOOKUP($B187,[1]Leveranser!$B$1:$S$500,MATCH("såld värme (gwh)",[1]Leveranser!$B$1:$S$1,0),FALSE)),"",VLOOKUP($B187,[1]Leveranser!$B$1:$S$500,MATCH("såld värme (gwh)",[1]Leveranser!$B$1:$S$1,0),FALSE))</f>
        <v>37.200000000000003</v>
      </c>
      <c r="AQ187" s="30">
        <f>VLOOKUP($B187,[1]Leveranser!$B$1:$Y$500,MATCH("Totalt såld fjärrvärme till andra fjärrvärmeföretag",[1]Leveranser!$B$1:$AA$1,0),FALSE)</f>
        <v>0</v>
      </c>
      <c r="AR187" s="30">
        <f>IF(ISERROR(1/VLOOKUP($B187,[1]Miljö!$B$1:$S$500,MATCH("Såld mängd produktionsspecifik fjärrvärme (GWh)",[1]Miljö!$B$1:$R$1,0),FALSE)),0,VLOOKUP($B187,[1]Miljö!$B$1:$S$500,MATCH("Såld mängd produktionsspecifik fjärrvärme (GWh)",[1]Miljö!$B$1:$R$1,0),FALSE))</f>
        <v>0</v>
      </c>
      <c r="AS187" s="36">
        <f t="shared" si="11"/>
        <v>0.77178423236514526</v>
      </c>
      <c r="AU187" s="30" t="str">
        <f>VLOOKUP($B187,'[1]Miljövärden urval för publ'!$B$2:$I$486,7,FALSE)</f>
        <v>Ja</v>
      </c>
    </row>
    <row r="188" spans="1:48" ht="15">
      <c r="A188" t="s">
        <v>331</v>
      </c>
      <c r="B188" t="s">
        <v>335</v>
      </c>
      <c r="C188" s="30">
        <f>VLOOKUP($B188,'[1]Tillförd energi'!$B$2:$AS$506,MATCH(C$3,'[1]Tillförd energi'!$B$1:$AQ$1,0),FALSE)</f>
        <v>0</v>
      </c>
      <c r="D188" s="30">
        <f>VLOOKUP($B188,'[1]Tillförd energi'!$B$2:$AS$506,MATCH(D$3,'[1]Tillförd energi'!$B$1:$AQ$1,0),FALSE)</f>
        <v>0</v>
      </c>
      <c r="E188" s="30">
        <f>VLOOKUP($B188,'[1]Tillförd energi'!$B$2:$AS$506,MATCH(E$3,'[1]Tillförd energi'!$B$1:$AQ$1,0),FALSE)</f>
        <v>0</v>
      </c>
      <c r="F188" s="30">
        <f>VLOOKUP($B188,'[1]Tillförd energi'!$B$2:$AS$506,MATCH(F$3,'[1]Tillförd energi'!$B$1:$AQ$1,0),FALSE)</f>
        <v>0</v>
      </c>
      <c r="G188" s="30">
        <f>VLOOKUP($B188,'[1]Tillförd energi'!$B$2:$AS$506,MATCH(G$3,'[1]Tillförd energi'!$B$1:$AQ$1,0),FALSE)</f>
        <v>0</v>
      </c>
      <c r="H188" s="30">
        <f>VLOOKUP($B188,'[1]Tillförd energi'!$B$2:$AS$506,MATCH(H$3,'[1]Tillförd energi'!$B$1:$AQ$1,0),FALSE)</f>
        <v>0</v>
      </c>
      <c r="I188" s="30">
        <f>VLOOKUP($B188,'[1]Tillförd energi'!$B$2:$AS$506,MATCH(I$3,'[1]Tillförd energi'!$B$1:$AQ$1,0),FALSE)</f>
        <v>0</v>
      </c>
      <c r="J188" s="30">
        <f>VLOOKUP($B188,'[1]Tillförd energi'!$B$2:$AS$506,MATCH(J$3,'[1]Tillförd energi'!$B$1:$AQ$1,0),FALSE)</f>
        <v>0</v>
      </c>
      <c r="K188" s="30">
        <f>VLOOKUP($B188,'[1]Tillförd energi'!$B$2:$AS$506,MATCH(K$3,'[1]Tillförd energi'!$B$1:$AQ$1,0),FALSE)</f>
        <v>0</v>
      </c>
      <c r="L188" s="30">
        <f>VLOOKUP($B188,'[1]Tillförd energi'!$B$2:$AS$506,MATCH(L$3,'[1]Tillförd energi'!$B$1:$AQ$1,0),FALSE)</f>
        <v>24.821400000000001</v>
      </c>
      <c r="M188" s="30">
        <f>VLOOKUP($B188,'[1]Tillförd energi'!$B$2:$AS$506,MATCH(M$3,'[1]Tillförd energi'!$B$1:$AQ$1,0),FALSE)</f>
        <v>41.341200000000001</v>
      </c>
      <c r="N188" s="30">
        <f>VLOOKUP($B188,'[1]Tillförd energi'!$B$2:$AS$506,MATCH(N$3,'[1]Tillförd energi'!$B$1:$AQ$1,0),FALSE)</f>
        <v>0</v>
      </c>
      <c r="O188" s="30">
        <f>VLOOKUP($B188,'[1]Tillförd energi'!$B$2:$AS$506,MATCH(O$3,'[1]Tillförd energi'!$B$1:$AQ$1,0),FALSE)</f>
        <v>16.5199</v>
      </c>
      <c r="P188" s="30">
        <f>VLOOKUP($B188,'[1]Tillförd energi'!$B$2:$AS$506,MATCH(P$3,'[1]Tillförd energi'!$B$1:$AQ$1,0),FALSE)</f>
        <v>0</v>
      </c>
      <c r="Q188" s="30">
        <f>VLOOKUP($B188,'[1]Tillförd energi'!$B$2:$AS$506,MATCH(Q$3,'[1]Tillförd energi'!$B$1:$AQ$1,0),FALSE)</f>
        <v>0</v>
      </c>
      <c r="R188" s="30">
        <f>VLOOKUP($B188,'[1]Tillförd energi'!$B$2:$AS$506,MATCH(R$3,'[1]Tillförd energi'!$B$1:$AQ$1,0),FALSE)</f>
        <v>0</v>
      </c>
      <c r="S188" s="30">
        <f>VLOOKUP($B188,'[1]Tillförd energi'!$B$2:$AS$506,MATCH(S$3,'[1]Tillförd energi'!$B$1:$AQ$1,0),FALSE)</f>
        <v>0</v>
      </c>
      <c r="T188" s="30">
        <f>VLOOKUP($B188,'[1]Tillförd energi'!$B$2:$AS$506,MATCH(T$3,'[1]Tillförd energi'!$B$1:$AQ$1,0),FALSE)</f>
        <v>0</v>
      </c>
      <c r="U188" s="30">
        <f>VLOOKUP($B188,'[1]Tillförd energi'!$B$2:$AS$506,MATCH(U$3,'[1]Tillförd energi'!$B$1:$AQ$1,0),FALSE)</f>
        <v>0</v>
      </c>
      <c r="V188" s="30">
        <f>VLOOKUP($B188,'[1]Tillförd energi'!$B$2:$AS$506,MATCH(V$3,'[1]Tillförd energi'!$B$1:$AQ$1,0),FALSE)</f>
        <v>1.38</v>
      </c>
      <c r="W188" s="30">
        <f>VLOOKUP($B188,'[1]Tillförd energi'!$B$2:$AS$506,MATCH(W$3,'[1]Tillförd energi'!$B$1:$AQ$1,0),FALSE)</f>
        <v>0</v>
      </c>
      <c r="X188" s="30">
        <f>VLOOKUP($B188,'[1]Tillförd energi'!$B$2:$AS$506,MATCH(X$3,'[1]Tillförd energi'!$B$1:$AQ$1,0),FALSE)</f>
        <v>0</v>
      </c>
      <c r="Y188" s="30">
        <f>VLOOKUP($B188,'[1]Tillförd energi'!$B$2:$AS$506,MATCH(Y$3,'[1]Tillförd energi'!$B$1:$AQ$1,0),FALSE)</f>
        <v>0</v>
      </c>
      <c r="Z188" s="30">
        <f>VLOOKUP($B188,'[1]Tillförd energi'!$B$2:$AS$506,MATCH(Z$3,'[1]Tillförd energi'!$B$1:$AQ$1,0),FALSE)</f>
        <v>0</v>
      </c>
      <c r="AA188" s="30">
        <f>VLOOKUP($B188,'[1]Tillförd energi'!$B$2:$AS$506,MATCH(AA$3,'[1]Tillförd energi'!$B$1:$AQ$1,0),FALSE)</f>
        <v>0</v>
      </c>
      <c r="AB188" s="30">
        <f>VLOOKUP($B188,'[1]Tillförd energi'!$B$2:$AS$506,MATCH(AB$3,'[1]Tillförd energi'!$B$1:$AQ$1,0),FALSE)</f>
        <v>0</v>
      </c>
      <c r="AC188" s="30">
        <f>VLOOKUP($B188,'[1]Tillförd energi'!$B$2:$AS$506,MATCH(AC$3,'[1]Tillförd energi'!$B$1:$AQ$1,0),FALSE)</f>
        <v>0</v>
      </c>
      <c r="AD188" s="30">
        <f>VLOOKUP($B188,'[1]Tillförd energi'!$B$2:$AS$506,MATCH(AD$3,'[1]Tillförd energi'!$B$1:$AQ$1,0),FALSE)</f>
        <v>0</v>
      </c>
      <c r="AF188" s="30">
        <f>VLOOKUP($B188,'[1]Tillförd energi'!$B$2:$AS$506,MATCH(AF$3,'[1]Tillförd energi'!$B$1:$AQ$1,0),FALSE)</f>
        <v>4.0999999999999996</v>
      </c>
      <c r="AH188" s="30">
        <f>IFERROR(VLOOKUP(B188,[1]Miljö!$B$1:$S$476,9,FALSE)/1,0)</f>
        <v>35.6</v>
      </c>
      <c r="AJ188" s="35" t="str">
        <f>IFERROR(VLOOKUP($B188,[1]Miljö!$B$1:$S$500,MATCH("hjälpel exklusive kraftvärme (GWh)",[1]Miljö!$B$1:$V$1,0),FALSE)/1,"")</f>
        <v/>
      </c>
      <c r="AK188" s="35">
        <f t="shared" si="8"/>
        <v>3.8010000000000002</v>
      </c>
      <c r="AL188" s="35">
        <f>VLOOKUP($B188,'[1]Slutlig allokering'!$B$2:$AL$462,MATCH("Hjälpel kraftvärme",'[1]Slutlig allokering'!$B$2:$AL$2,0),FALSE)</f>
        <v>3.4036</v>
      </c>
      <c r="AN188" s="30">
        <f t="shared" si="9"/>
        <v>88.162499999999994</v>
      </c>
      <c r="AO188" s="30">
        <f t="shared" si="10"/>
        <v>123.76249999999999</v>
      </c>
      <c r="AP188" s="30">
        <f>IF(ISERROR(1/VLOOKUP($B188,[1]Leveranser!$B$1:$S$500,MATCH("såld värme (gwh)",[1]Leveranser!$B$1:$S$1,0),FALSE)),"",VLOOKUP($B188,[1]Leveranser!$B$1:$S$500,MATCH("såld värme (gwh)",[1]Leveranser!$B$1:$S$1,0),FALSE))</f>
        <v>126.7</v>
      </c>
      <c r="AQ188" s="30">
        <f>VLOOKUP($B188,[1]Leveranser!$B$1:$Y$500,MATCH("Totalt såld fjärrvärme till andra fjärrvärmeföretag",[1]Leveranser!$B$1:$AA$1,0),FALSE)</f>
        <v>0</v>
      </c>
      <c r="AR188" s="30">
        <f>IF(ISERROR(1/VLOOKUP($B188,[1]Miljö!$B$1:$S$500,MATCH("Såld mängd produktionsspecifik fjärrvärme (GWh)",[1]Miljö!$B$1:$R$1,0),FALSE)),0,VLOOKUP($B188,[1]Miljö!$B$1:$S$500,MATCH("Såld mängd produktionsspecifik fjärrvärme (GWh)",[1]Miljö!$B$1:$R$1,0),FALSE))</f>
        <v>0</v>
      </c>
      <c r="AS188" s="36">
        <f t="shared" si="11"/>
        <v>1.0237349762650239</v>
      </c>
      <c r="AU188" s="30" t="str">
        <f>VLOOKUP($B188,'[1]Miljövärden urval för publ'!$B$2:$I$486,7,FALSE)</f>
        <v>Ja</v>
      </c>
    </row>
    <row r="189" spans="1:48" ht="15">
      <c r="A189" t="s">
        <v>133</v>
      </c>
      <c r="B189" t="s">
        <v>135</v>
      </c>
      <c r="C189" s="30">
        <f>VLOOKUP($B189,'[1]Tillförd energi'!$B$2:$AS$506,MATCH(C$3,'[1]Tillförd energi'!$B$1:$AQ$1,0),FALSE)</f>
        <v>0</v>
      </c>
      <c r="D189" s="30">
        <f>VLOOKUP($B189,'[1]Tillförd energi'!$B$2:$AS$506,MATCH(D$3,'[1]Tillförd energi'!$B$1:$AQ$1,0),FALSE)</f>
        <v>0.30599999999999999</v>
      </c>
      <c r="E189" s="30">
        <f>VLOOKUP($B189,'[1]Tillförd energi'!$B$2:$AS$506,MATCH(E$3,'[1]Tillförd energi'!$B$1:$AQ$1,0),FALSE)</f>
        <v>0</v>
      </c>
      <c r="F189" s="30">
        <f>VLOOKUP($B189,'[1]Tillförd energi'!$B$2:$AS$506,MATCH(F$3,'[1]Tillförd energi'!$B$1:$AQ$1,0),FALSE)</f>
        <v>0</v>
      </c>
      <c r="G189" s="30">
        <f>VLOOKUP($B189,'[1]Tillförd energi'!$B$2:$AS$506,MATCH(G$3,'[1]Tillförd energi'!$B$1:$AQ$1,0),FALSE)</f>
        <v>0</v>
      </c>
      <c r="H189" s="30">
        <f>VLOOKUP($B189,'[1]Tillförd energi'!$B$2:$AS$506,MATCH(H$3,'[1]Tillförd energi'!$B$1:$AQ$1,0),FALSE)</f>
        <v>0</v>
      </c>
      <c r="I189" s="30">
        <f>VLOOKUP($B189,'[1]Tillförd energi'!$B$2:$AS$506,MATCH(I$3,'[1]Tillförd energi'!$B$1:$AQ$1,0),FALSE)</f>
        <v>0</v>
      </c>
      <c r="J189" s="30">
        <f>VLOOKUP($B189,'[1]Tillförd energi'!$B$2:$AS$506,MATCH(J$3,'[1]Tillförd energi'!$B$1:$AQ$1,0),FALSE)</f>
        <v>0</v>
      </c>
      <c r="K189" s="30">
        <f>VLOOKUP($B189,'[1]Tillförd energi'!$B$2:$AS$506,MATCH(K$3,'[1]Tillförd energi'!$B$1:$AQ$1,0),FALSE)</f>
        <v>0</v>
      </c>
      <c r="L189" s="30">
        <f>VLOOKUP($B189,'[1]Tillförd energi'!$B$2:$AS$506,MATCH(L$3,'[1]Tillförd energi'!$B$1:$AQ$1,0),FALSE)</f>
        <v>0</v>
      </c>
      <c r="M189" s="30">
        <f>VLOOKUP($B189,'[1]Tillförd energi'!$B$2:$AS$506,MATCH(M$3,'[1]Tillförd energi'!$B$1:$AQ$1,0),FALSE)</f>
        <v>0</v>
      </c>
      <c r="N189" s="30">
        <f>VLOOKUP($B189,'[1]Tillförd energi'!$B$2:$AS$506,MATCH(N$3,'[1]Tillförd energi'!$B$1:$AQ$1,0),FALSE)</f>
        <v>0</v>
      </c>
      <c r="O189" s="30">
        <f>VLOOKUP($B189,'[1]Tillförd energi'!$B$2:$AS$506,MATCH(O$3,'[1]Tillförd energi'!$B$1:$AQ$1,0),FALSE)</f>
        <v>0</v>
      </c>
      <c r="P189" s="30">
        <f>VLOOKUP($B189,'[1]Tillförd energi'!$B$2:$AS$506,MATCH(P$3,'[1]Tillförd energi'!$B$1:$AQ$1,0),FALSE)</f>
        <v>0</v>
      </c>
      <c r="Q189" s="30">
        <f>VLOOKUP($B189,'[1]Tillförd energi'!$B$2:$AS$506,MATCH(Q$3,'[1]Tillförd energi'!$B$1:$AQ$1,0),FALSE)</f>
        <v>3.2869999999999999</v>
      </c>
      <c r="R189" s="30">
        <f>VLOOKUP($B189,'[1]Tillförd energi'!$B$2:$AS$506,MATCH(R$3,'[1]Tillförd energi'!$B$1:$AQ$1,0),FALSE)</f>
        <v>0</v>
      </c>
      <c r="S189" s="30">
        <f>VLOOKUP($B189,'[1]Tillförd energi'!$B$2:$AS$506,MATCH(S$3,'[1]Tillförd energi'!$B$1:$AQ$1,0),FALSE)</f>
        <v>0</v>
      </c>
      <c r="T189" s="30">
        <f>VLOOKUP($B189,'[1]Tillförd energi'!$B$2:$AS$506,MATCH(T$3,'[1]Tillförd energi'!$B$1:$AQ$1,0),FALSE)</f>
        <v>0</v>
      </c>
      <c r="U189" s="30">
        <f>VLOOKUP($B189,'[1]Tillförd energi'!$B$2:$AS$506,MATCH(U$3,'[1]Tillförd energi'!$B$1:$AQ$1,0),FALSE)</f>
        <v>0</v>
      </c>
      <c r="V189" s="30">
        <f>VLOOKUP($B189,'[1]Tillförd energi'!$B$2:$AS$506,MATCH(V$3,'[1]Tillförd energi'!$B$1:$AQ$1,0),FALSE)</f>
        <v>0</v>
      </c>
      <c r="W189" s="30">
        <f>VLOOKUP($B189,'[1]Tillförd energi'!$B$2:$AS$506,MATCH(W$3,'[1]Tillförd energi'!$B$1:$AQ$1,0),FALSE)</f>
        <v>0</v>
      </c>
      <c r="X189" s="30">
        <f>VLOOKUP($B189,'[1]Tillförd energi'!$B$2:$AS$506,MATCH(X$3,'[1]Tillförd energi'!$B$1:$AQ$1,0),FALSE)</f>
        <v>0</v>
      </c>
      <c r="Y189" s="30">
        <f>VLOOKUP($B189,'[1]Tillförd energi'!$B$2:$AS$506,MATCH(Y$3,'[1]Tillförd energi'!$B$1:$AQ$1,0),FALSE)</f>
        <v>0</v>
      </c>
      <c r="Z189" s="30">
        <f>VLOOKUP($B189,'[1]Tillförd energi'!$B$2:$AS$506,MATCH(Z$3,'[1]Tillförd energi'!$B$1:$AQ$1,0),FALSE)</f>
        <v>0</v>
      </c>
      <c r="AA189" s="30">
        <f>VLOOKUP($B189,'[1]Tillförd energi'!$B$2:$AS$506,MATCH(AA$3,'[1]Tillförd energi'!$B$1:$AQ$1,0),FALSE)</f>
        <v>0</v>
      </c>
      <c r="AB189" s="30">
        <f>VLOOKUP($B189,'[1]Tillförd energi'!$B$2:$AS$506,MATCH(AB$3,'[1]Tillförd energi'!$B$1:$AQ$1,0),FALSE)</f>
        <v>0</v>
      </c>
      <c r="AC189" s="30">
        <f>VLOOKUP($B189,'[1]Tillförd energi'!$B$2:$AS$506,MATCH(AC$3,'[1]Tillförd energi'!$B$1:$AQ$1,0),FALSE)</f>
        <v>0</v>
      </c>
      <c r="AD189" s="30">
        <f>VLOOKUP($B189,'[1]Tillförd energi'!$B$2:$AS$506,MATCH(AD$3,'[1]Tillförd energi'!$B$1:$AQ$1,0),FALSE)</f>
        <v>0</v>
      </c>
      <c r="AF189" s="30">
        <f>VLOOKUP($B189,'[1]Tillförd energi'!$B$2:$AS$506,MATCH(AF$3,'[1]Tillförd energi'!$B$1:$AQ$1,0),FALSE)</f>
        <v>0.128</v>
      </c>
      <c r="AH189" s="30">
        <f>IFERROR(VLOOKUP(B189,[1]Miljö!$B$1:$S$476,9,FALSE)/1,0)</f>
        <v>0</v>
      </c>
      <c r="AJ189" s="35">
        <f>IFERROR(VLOOKUP($B189,[1]Miljö!$B$1:$S$500,MATCH("hjälpel exklusive kraftvärme (GWh)",[1]Miljö!$B$1:$V$1,0),FALSE)/1,"")</f>
        <v>0.128</v>
      </c>
      <c r="AK189" s="35">
        <f t="shared" si="8"/>
        <v>0.128</v>
      </c>
      <c r="AL189" s="35">
        <f>VLOOKUP($B189,'[1]Slutlig allokering'!$B$2:$AL$462,MATCH("Hjälpel kraftvärme",'[1]Slutlig allokering'!$B$2:$AL$2,0),FALSE)</f>
        <v>0</v>
      </c>
      <c r="AN189" s="30">
        <f t="shared" si="9"/>
        <v>3.7210000000000001</v>
      </c>
      <c r="AO189" s="30">
        <f t="shared" si="10"/>
        <v>3.7210000000000001</v>
      </c>
      <c r="AP189" s="30">
        <f>IF(ISERROR(1/VLOOKUP($B189,[1]Leveranser!$B$1:$S$500,MATCH("såld värme (gwh)",[1]Leveranser!$B$1:$S$1,0),FALSE)),"",VLOOKUP($B189,[1]Leveranser!$B$1:$S$500,MATCH("såld värme (gwh)",[1]Leveranser!$B$1:$S$1,0),FALSE))</f>
        <v>2.762</v>
      </c>
      <c r="AQ189" s="30">
        <f>VLOOKUP($B189,[1]Leveranser!$B$1:$Y$500,MATCH("Totalt såld fjärrvärme till andra fjärrvärmeföretag",[1]Leveranser!$B$1:$AA$1,0),FALSE)</f>
        <v>0</v>
      </c>
      <c r="AR189" s="30">
        <f>IF(ISERROR(1/VLOOKUP($B189,[1]Miljö!$B$1:$S$500,MATCH("Såld mängd produktionsspecifik fjärrvärme (GWh)",[1]Miljö!$B$1:$R$1,0),FALSE)),0,VLOOKUP($B189,[1]Miljö!$B$1:$S$500,MATCH("Såld mängd produktionsspecifik fjärrvärme (GWh)",[1]Miljö!$B$1:$R$1,0),FALSE))</f>
        <v>0</v>
      </c>
      <c r="AS189" s="36">
        <f t="shared" si="11"/>
        <v>0.74227358237033059</v>
      </c>
      <c r="AU189" s="30" t="str">
        <f>VLOOKUP($B189,'[1]Miljövärden urval för publ'!$B$2:$I$486,7,FALSE)</f>
        <v>Ja</v>
      </c>
    </row>
    <row r="190" spans="1:48" ht="15">
      <c r="A190" t="s">
        <v>219</v>
      </c>
      <c r="B190" t="s">
        <v>222</v>
      </c>
      <c r="C190" s="30">
        <f>VLOOKUP($B190,'[1]Tillförd energi'!$B$2:$AS$506,MATCH(C$3,'[1]Tillförd energi'!$B$1:$AQ$1,0),FALSE)</f>
        <v>0</v>
      </c>
      <c r="D190" s="30">
        <f>VLOOKUP($B190,'[1]Tillförd energi'!$B$2:$AS$506,MATCH(D$3,'[1]Tillförd energi'!$B$1:$AQ$1,0),FALSE)</f>
        <v>7.0000000000000007E-2</v>
      </c>
      <c r="E190" s="30">
        <f>VLOOKUP($B190,'[1]Tillförd energi'!$B$2:$AS$506,MATCH(E$3,'[1]Tillförd energi'!$B$1:$AQ$1,0),FALSE)</f>
        <v>0</v>
      </c>
      <c r="F190" s="30">
        <f>VLOOKUP($B190,'[1]Tillförd energi'!$B$2:$AS$506,MATCH(F$3,'[1]Tillförd energi'!$B$1:$AQ$1,0),FALSE)</f>
        <v>0</v>
      </c>
      <c r="G190" s="30">
        <f>VLOOKUP($B190,'[1]Tillförd energi'!$B$2:$AS$506,MATCH(G$3,'[1]Tillförd energi'!$B$1:$AQ$1,0),FALSE)</f>
        <v>0</v>
      </c>
      <c r="H190" s="30">
        <f>VLOOKUP($B190,'[1]Tillförd energi'!$B$2:$AS$506,MATCH(H$3,'[1]Tillförd energi'!$B$1:$AQ$1,0),FALSE)</f>
        <v>0</v>
      </c>
      <c r="I190" s="30">
        <f>VLOOKUP($B190,'[1]Tillförd energi'!$B$2:$AS$506,MATCH(I$3,'[1]Tillförd energi'!$B$1:$AQ$1,0),FALSE)</f>
        <v>0</v>
      </c>
      <c r="J190" s="30">
        <f>VLOOKUP($B190,'[1]Tillförd energi'!$B$2:$AS$506,MATCH(J$3,'[1]Tillförd energi'!$B$1:$AQ$1,0),FALSE)</f>
        <v>0</v>
      </c>
      <c r="K190" s="30">
        <f>VLOOKUP($B190,'[1]Tillförd energi'!$B$2:$AS$506,MATCH(K$3,'[1]Tillförd energi'!$B$1:$AQ$1,0),FALSE)</f>
        <v>0</v>
      </c>
      <c r="L190" s="30">
        <f>VLOOKUP($B190,'[1]Tillförd energi'!$B$2:$AS$506,MATCH(L$3,'[1]Tillförd energi'!$B$1:$AQ$1,0),FALSE)</f>
        <v>0</v>
      </c>
      <c r="M190" s="30">
        <f>VLOOKUP($B190,'[1]Tillförd energi'!$B$2:$AS$506,MATCH(M$3,'[1]Tillförd energi'!$B$1:$AQ$1,0),FALSE)</f>
        <v>0</v>
      </c>
      <c r="N190" s="30">
        <f>VLOOKUP($B190,'[1]Tillförd energi'!$B$2:$AS$506,MATCH(N$3,'[1]Tillförd energi'!$B$1:$AQ$1,0),FALSE)</f>
        <v>0</v>
      </c>
      <c r="O190" s="30">
        <f>VLOOKUP($B190,'[1]Tillförd energi'!$B$2:$AS$506,MATCH(O$3,'[1]Tillförd energi'!$B$1:$AQ$1,0),FALSE)</f>
        <v>0</v>
      </c>
      <c r="P190" s="30">
        <f>VLOOKUP($B190,'[1]Tillförd energi'!$B$2:$AS$506,MATCH(P$3,'[1]Tillförd energi'!$B$1:$AQ$1,0),FALSE)</f>
        <v>0</v>
      </c>
      <c r="Q190" s="30">
        <f>VLOOKUP($B190,'[1]Tillförd energi'!$B$2:$AS$506,MATCH(Q$3,'[1]Tillförd energi'!$B$1:$AQ$1,0),FALSE)</f>
        <v>1.0740000000000001</v>
      </c>
      <c r="R190" s="30">
        <f>VLOOKUP($B190,'[1]Tillförd energi'!$B$2:$AS$506,MATCH(R$3,'[1]Tillförd energi'!$B$1:$AQ$1,0),FALSE)</f>
        <v>0</v>
      </c>
      <c r="S190" s="30">
        <f>VLOOKUP($B190,'[1]Tillförd energi'!$B$2:$AS$506,MATCH(S$3,'[1]Tillförd energi'!$B$1:$AQ$1,0),FALSE)</f>
        <v>0</v>
      </c>
      <c r="T190" s="30">
        <f>VLOOKUP($B190,'[1]Tillförd energi'!$B$2:$AS$506,MATCH(T$3,'[1]Tillförd energi'!$B$1:$AQ$1,0),FALSE)</f>
        <v>0</v>
      </c>
      <c r="U190" s="30">
        <f>VLOOKUP($B190,'[1]Tillförd energi'!$B$2:$AS$506,MATCH(U$3,'[1]Tillförd energi'!$B$1:$AQ$1,0),FALSE)</f>
        <v>0</v>
      </c>
      <c r="V190" s="30">
        <f>VLOOKUP($B190,'[1]Tillförd energi'!$B$2:$AS$506,MATCH(V$3,'[1]Tillförd energi'!$B$1:$AQ$1,0),FALSE)</f>
        <v>0</v>
      </c>
      <c r="W190" s="30">
        <f>VLOOKUP($B190,'[1]Tillförd energi'!$B$2:$AS$506,MATCH(W$3,'[1]Tillförd energi'!$B$1:$AQ$1,0),FALSE)</f>
        <v>0</v>
      </c>
      <c r="X190" s="30">
        <f>VLOOKUP($B190,'[1]Tillförd energi'!$B$2:$AS$506,MATCH(X$3,'[1]Tillförd energi'!$B$1:$AQ$1,0),FALSE)</f>
        <v>0</v>
      </c>
      <c r="Y190" s="30">
        <f>VLOOKUP($B190,'[1]Tillförd energi'!$B$2:$AS$506,MATCH(Y$3,'[1]Tillförd energi'!$B$1:$AQ$1,0),FALSE)</f>
        <v>0</v>
      </c>
      <c r="Z190" s="30">
        <f>VLOOKUP($B190,'[1]Tillförd energi'!$B$2:$AS$506,MATCH(Z$3,'[1]Tillförd energi'!$B$1:$AQ$1,0),FALSE)</f>
        <v>0</v>
      </c>
      <c r="AA190" s="30">
        <f>VLOOKUP($B190,'[1]Tillförd energi'!$B$2:$AS$506,MATCH(AA$3,'[1]Tillförd energi'!$B$1:$AQ$1,0),FALSE)</f>
        <v>0</v>
      </c>
      <c r="AB190" s="30">
        <f>VLOOKUP($B190,'[1]Tillförd energi'!$B$2:$AS$506,MATCH(AB$3,'[1]Tillförd energi'!$B$1:$AQ$1,0),FALSE)</f>
        <v>0</v>
      </c>
      <c r="AC190" s="30">
        <f>VLOOKUP($B190,'[1]Tillförd energi'!$B$2:$AS$506,MATCH(AC$3,'[1]Tillförd energi'!$B$1:$AQ$1,0),FALSE)</f>
        <v>0</v>
      </c>
      <c r="AD190" s="30">
        <f>VLOOKUP($B190,'[1]Tillförd energi'!$B$2:$AS$506,MATCH(AD$3,'[1]Tillförd energi'!$B$1:$AQ$1,0),FALSE)</f>
        <v>0</v>
      </c>
      <c r="AF190" s="30">
        <f>VLOOKUP($B190,'[1]Tillförd energi'!$B$2:$AS$506,MATCH(AF$3,'[1]Tillförd energi'!$B$1:$AQ$1,0),FALSE)</f>
        <v>0.02</v>
      </c>
      <c r="AH190" s="30">
        <f>IFERROR(VLOOKUP(B190,[1]Miljö!$B$1:$S$476,9,FALSE)/1,0)</f>
        <v>0</v>
      </c>
      <c r="AJ190" s="35">
        <f>IFERROR(VLOOKUP($B190,[1]Miljö!$B$1:$S$500,MATCH("hjälpel exklusive kraftvärme (GWh)",[1]Miljö!$B$1:$V$1,0),FALSE)/1,"")</f>
        <v>0.02</v>
      </c>
      <c r="AK190" s="35">
        <f t="shared" si="8"/>
        <v>0.02</v>
      </c>
      <c r="AL190" s="35">
        <f>VLOOKUP($B190,'[1]Slutlig allokering'!$B$2:$AL$462,MATCH("Hjälpel kraftvärme",'[1]Slutlig allokering'!$B$2:$AL$2,0),FALSE)</f>
        <v>0</v>
      </c>
      <c r="AN190" s="30">
        <f t="shared" si="9"/>
        <v>1.1640000000000001</v>
      </c>
      <c r="AO190" s="30">
        <f t="shared" si="10"/>
        <v>1.1640000000000001</v>
      </c>
      <c r="AP190" s="30">
        <f>IF(ISERROR(1/VLOOKUP($B190,[1]Leveranser!$B$1:$S$500,MATCH("såld värme (gwh)",[1]Leveranser!$B$1:$S$1,0),FALSE)),"",VLOOKUP($B190,[1]Leveranser!$B$1:$S$500,MATCH("såld värme (gwh)",[1]Leveranser!$B$1:$S$1,0),FALSE))</f>
        <v>0.9</v>
      </c>
      <c r="AQ190" s="30">
        <f>VLOOKUP($B190,[1]Leveranser!$B$1:$Y$500,MATCH("Totalt såld fjärrvärme till andra fjärrvärmeföretag",[1]Leveranser!$B$1:$AA$1,0),FALSE)</f>
        <v>0</v>
      </c>
      <c r="AR190" s="30">
        <f>IF(ISERROR(1/VLOOKUP($B190,[1]Miljö!$B$1:$S$500,MATCH("Såld mängd produktionsspecifik fjärrvärme (GWh)",[1]Miljö!$B$1:$R$1,0),FALSE)),0,VLOOKUP($B190,[1]Miljö!$B$1:$S$500,MATCH("Såld mängd produktionsspecifik fjärrvärme (GWh)",[1]Miljö!$B$1:$R$1,0),FALSE))</f>
        <v>0</v>
      </c>
      <c r="AS190" s="36">
        <f t="shared" si="11"/>
        <v>0.77319587628865971</v>
      </c>
      <c r="AU190" s="30" t="str">
        <f>VLOOKUP($B190,'[1]Miljövärden urval för publ'!$B$2:$I$486,7,FALSE)</f>
        <v>Ja</v>
      </c>
    </row>
    <row r="191" spans="1:48" ht="15">
      <c r="A191" t="s">
        <v>507</v>
      </c>
      <c r="B191" t="s">
        <v>508</v>
      </c>
      <c r="C191" s="30">
        <f>VLOOKUP($B191,'[1]Tillförd energi'!$B$2:$AS$506,MATCH(C$3,'[1]Tillförd energi'!$B$1:$AQ$1,0),FALSE)</f>
        <v>0</v>
      </c>
      <c r="D191" s="30">
        <f>VLOOKUP($B191,'[1]Tillförd energi'!$B$2:$AS$506,MATCH(D$3,'[1]Tillförd energi'!$B$1:$AQ$1,0),FALSE)</f>
        <v>0</v>
      </c>
      <c r="E191" s="30">
        <f>VLOOKUP($B191,'[1]Tillförd energi'!$B$2:$AS$506,MATCH(E$3,'[1]Tillförd energi'!$B$1:$AQ$1,0),FALSE)</f>
        <v>0</v>
      </c>
      <c r="F191" s="30">
        <f>VLOOKUP($B191,'[1]Tillförd energi'!$B$2:$AS$506,MATCH(F$3,'[1]Tillförd energi'!$B$1:$AQ$1,0),FALSE)</f>
        <v>4.3949999999999996</v>
      </c>
      <c r="G191" s="30">
        <f>VLOOKUP($B191,'[1]Tillförd energi'!$B$2:$AS$506,MATCH(G$3,'[1]Tillförd energi'!$B$1:$AQ$1,0),FALSE)</f>
        <v>0</v>
      </c>
      <c r="H191" s="30">
        <f>VLOOKUP($B191,'[1]Tillförd energi'!$B$2:$AS$506,MATCH(H$3,'[1]Tillförd energi'!$B$1:$AQ$1,0),FALSE)</f>
        <v>0</v>
      </c>
      <c r="I191" s="30">
        <f>VLOOKUP($B191,'[1]Tillförd energi'!$B$2:$AS$506,MATCH(I$3,'[1]Tillförd energi'!$B$1:$AQ$1,0),FALSE)</f>
        <v>0</v>
      </c>
      <c r="J191" s="30">
        <f>VLOOKUP($B191,'[1]Tillförd energi'!$B$2:$AS$506,MATCH(J$3,'[1]Tillförd energi'!$B$1:$AQ$1,0),FALSE)</f>
        <v>0</v>
      </c>
      <c r="K191" s="30">
        <f>VLOOKUP($B191,'[1]Tillförd energi'!$B$2:$AS$506,MATCH(K$3,'[1]Tillförd energi'!$B$1:$AQ$1,0),FALSE)</f>
        <v>0</v>
      </c>
      <c r="L191" s="30">
        <f>VLOOKUP($B191,'[1]Tillförd energi'!$B$2:$AS$506,MATCH(L$3,'[1]Tillförd energi'!$B$1:$AQ$1,0),FALSE)</f>
        <v>0</v>
      </c>
      <c r="M191" s="30">
        <f>VLOOKUP($B191,'[1]Tillförd energi'!$B$2:$AS$506,MATCH(M$3,'[1]Tillförd energi'!$B$1:$AQ$1,0),FALSE)</f>
        <v>0</v>
      </c>
      <c r="N191" s="30">
        <f>VLOOKUP($B191,'[1]Tillförd energi'!$B$2:$AS$506,MATCH(N$3,'[1]Tillförd energi'!$B$1:$AQ$1,0),FALSE)</f>
        <v>20.632999999999999</v>
      </c>
      <c r="O191" s="30">
        <f>VLOOKUP($B191,'[1]Tillförd energi'!$B$2:$AS$506,MATCH(O$3,'[1]Tillförd energi'!$B$1:$AQ$1,0),FALSE)</f>
        <v>0</v>
      </c>
      <c r="P191" s="30">
        <f>VLOOKUP($B191,'[1]Tillförd energi'!$B$2:$AS$506,MATCH(P$3,'[1]Tillförd energi'!$B$1:$AQ$1,0),FALSE)</f>
        <v>0</v>
      </c>
      <c r="Q191" s="30">
        <f>VLOOKUP($B191,'[1]Tillförd energi'!$B$2:$AS$506,MATCH(Q$3,'[1]Tillförd energi'!$B$1:$AQ$1,0),FALSE)</f>
        <v>0</v>
      </c>
      <c r="R191" s="30">
        <f>VLOOKUP($B191,'[1]Tillförd energi'!$B$2:$AS$506,MATCH(R$3,'[1]Tillförd energi'!$B$1:$AQ$1,0),FALSE)</f>
        <v>0</v>
      </c>
      <c r="S191" s="30">
        <f>VLOOKUP($B191,'[1]Tillförd energi'!$B$2:$AS$506,MATCH(S$3,'[1]Tillförd energi'!$B$1:$AQ$1,0),FALSE)</f>
        <v>0</v>
      </c>
      <c r="T191" s="30">
        <f>VLOOKUP($B191,'[1]Tillförd energi'!$B$2:$AS$506,MATCH(T$3,'[1]Tillförd energi'!$B$1:$AQ$1,0),FALSE)</f>
        <v>0</v>
      </c>
      <c r="U191" s="30">
        <f>VLOOKUP($B191,'[1]Tillförd energi'!$B$2:$AS$506,MATCH(U$3,'[1]Tillförd energi'!$B$1:$AQ$1,0),FALSE)</f>
        <v>0</v>
      </c>
      <c r="V191" s="30">
        <f>VLOOKUP($B191,'[1]Tillförd energi'!$B$2:$AS$506,MATCH(V$3,'[1]Tillförd energi'!$B$1:$AQ$1,0),FALSE)</f>
        <v>0</v>
      </c>
      <c r="W191" s="30">
        <f>VLOOKUP($B191,'[1]Tillförd energi'!$B$2:$AS$506,MATCH(W$3,'[1]Tillförd energi'!$B$1:$AQ$1,0),FALSE)</f>
        <v>0</v>
      </c>
      <c r="X191" s="30">
        <f>VLOOKUP($B191,'[1]Tillförd energi'!$B$2:$AS$506,MATCH(X$3,'[1]Tillförd energi'!$B$1:$AQ$1,0),FALSE)</f>
        <v>0</v>
      </c>
      <c r="Y191" s="30">
        <f>VLOOKUP($B191,'[1]Tillförd energi'!$B$2:$AS$506,MATCH(Y$3,'[1]Tillförd energi'!$B$1:$AQ$1,0),FALSE)</f>
        <v>0</v>
      </c>
      <c r="Z191" s="30">
        <f>VLOOKUP($B191,'[1]Tillförd energi'!$B$2:$AS$506,MATCH(Z$3,'[1]Tillförd energi'!$B$1:$AQ$1,0),FALSE)</f>
        <v>0</v>
      </c>
      <c r="AA191" s="30">
        <f>VLOOKUP($B191,'[1]Tillförd energi'!$B$2:$AS$506,MATCH(AA$3,'[1]Tillförd energi'!$B$1:$AQ$1,0),FALSE)</f>
        <v>0</v>
      </c>
      <c r="AB191" s="30">
        <f>VLOOKUP($B191,'[1]Tillförd energi'!$B$2:$AS$506,MATCH(AB$3,'[1]Tillförd energi'!$B$1:$AQ$1,0),FALSE)</f>
        <v>5.1790000000000003</v>
      </c>
      <c r="AC191" s="30">
        <f>VLOOKUP($B191,'[1]Tillförd energi'!$B$2:$AS$506,MATCH(AC$3,'[1]Tillförd energi'!$B$1:$AQ$1,0),FALSE)</f>
        <v>0</v>
      </c>
      <c r="AD191" s="30">
        <f>VLOOKUP($B191,'[1]Tillförd energi'!$B$2:$AS$506,MATCH(AD$3,'[1]Tillförd energi'!$B$1:$AQ$1,0),FALSE)</f>
        <v>0</v>
      </c>
      <c r="AF191" s="30">
        <f>VLOOKUP($B191,'[1]Tillförd energi'!$B$2:$AS$506,MATCH(AF$3,'[1]Tillförd energi'!$B$1:$AQ$1,0),FALSE)</f>
        <v>0.6</v>
      </c>
      <c r="AH191" s="30">
        <f>IFERROR(VLOOKUP(B191,[1]Miljö!$B$1:$S$476,9,FALSE)/1,0)</f>
        <v>0</v>
      </c>
      <c r="AJ191" s="35">
        <f>IFERROR(VLOOKUP($B191,[1]Miljö!$B$1:$S$500,MATCH("hjälpel exklusive kraftvärme (GWh)",[1]Miljö!$B$1:$V$1,0),FALSE)/1,"")</f>
        <v>0.6</v>
      </c>
      <c r="AK191" s="35">
        <f t="shared" si="8"/>
        <v>0.6</v>
      </c>
      <c r="AL191" s="35">
        <f>VLOOKUP($B191,'[1]Slutlig allokering'!$B$2:$AL$462,MATCH("Hjälpel kraftvärme",'[1]Slutlig allokering'!$B$2:$AL$2,0),FALSE)</f>
        <v>0</v>
      </c>
      <c r="AN191" s="30">
        <f t="shared" si="9"/>
        <v>30.807000000000002</v>
      </c>
      <c r="AO191" s="30">
        <f t="shared" si="10"/>
        <v>30.807000000000002</v>
      </c>
      <c r="AP191" s="30">
        <f>IF(ISERROR(1/VLOOKUP($B191,[1]Leveranser!$B$1:$S$500,MATCH("såld värme (gwh)",[1]Leveranser!$B$1:$S$1,0),FALSE)),"",VLOOKUP($B191,[1]Leveranser!$B$1:$S$500,MATCH("såld värme (gwh)",[1]Leveranser!$B$1:$S$1,0),FALSE))</f>
        <v>22.852</v>
      </c>
      <c r="AQ191" s="30">
        <f>VLOOKUP($B191,[1]Leveranser!$B$1:$Y$500,MATCH("Totalt såld fjärrvärme till andra fjärrvärmeföretag",[1]Leveranser!$B$1:$AA$1,0),FALSE)</f>
        <v>0</v>
      </c>
      <c r="AR191" s="30">
        <f>IF(ISERROR(1/VLOOKUP($B191,[1]Miljö!$B$1:$S$500,MATCH("Såld mängd produktionsspecifik fjärrvärme (GWh)",[1]Miljö!$B$1:$R$1,0),FALSE)),0,VLOOKUP($B191,[1]Miljö!$B$1:$S$500,MATCH("Såld mängd produktionsspecifik fjärrvärme (GWh)",[1]Miljö!$B$1:$R$1,0),FALSE))</f>
        <v>0</v>
      </c>
      <c r="AS191" s="36">
        <f t="shared" si="11"/>
        <v>0.74177946570584607</v>
      </c>
      <c r="AU191" s="30" t="str">
        <f>VLOOKUP($B191,'[1]Miljövärden urval för publ'!$B$2:$I$486,7,FALSE)</f>
        <v>Ja</v>
      </c>
    </row>
    <row r="192" spans="1:48" ht="15">
      <c r="A192" t="s">
        <v>341</v>
      </c>
      <c r="B192" t="s">
        <v>346</v>
      </c>
      <c r="C192" s="30">
        <f>VLOOKUP($B192,'[1]Tillförd energi'!$B$2:$AS$506,MATCH(C$3,'[1]Tillförd energi'!$B$1:$AQ$1,0),FALSE)</f>
        <v>0</v>
      </c>
      <c r="D192" s="30">
        <f>VLOOKUP($B192,'[1]Tillförd energi'!$B$2:$AS$506,MATCH(D$3,'[1]Tillförd energi'!$B$1:$AQ$1,0),FALSE)</f>
        <v>1E-3</v>
      </c>
      <c r="E192" s="30">
        <f>VLOOKUP($B192,'[1]Tillförd energi'!$B$2:$AS$506,MATCH(E$3,'[1]Tillförd energi'!$B$1:$AQ$1,0),FALSE)</f>
        <v>0</v>
      </c>
      <c r="F192" s="30">
        <f>VLOOKUP($B192,'[1]Tillförd energi'!$B$2:$AS$506,MATCH(F$3,'[1]Tillförd energi'!$B$1:$AQ$1,0),FALSE)</f>
        <v>0</v>
      </c>
      <c r="G192" s="30">
        <f>VLOOKUP($B192,'[1]Tillförd energi'!$B$2:$AS$506,MATCH(G$3,'[1]Tillförd energi'!$B$1:$AQ$1,0),FALSE)</f>
        <v>0</v>
      </c>
      <c r="H192" s="30">
        <f>VLOOKUP($B192,'[1]Tillförd energi'!$B$2:$AS$506,MATCH(H$3,'[1]Tillförd energi'!$B$1:$AQ$1,0),FALSE)</f>
        <v>0</v>
      </c>
      <c r="I192" s="30">
        <f>VLOOKUP($B192,'[1]Tillförd energi'!$B$2:$AS$506,MATCH(I$3,'[1]Tillförd energi'!$B$1:$AQ$1,0),FALSE)</f>
        <v>0</v>
      </c>
      <c r="J192" s="30">
        <f>VLOOKUP($B192,'[1]Tillförd energi'!$B$2:$AS$506,MATCH(J$3,'[1]Tillförd energi'!$B$1:$AQ$1,0),FALSE)</f>
        <v>0</v>
      </c>
      <c r="K192" s="30">
        <f>VLOOKUP($B192,'[1]Tillförd energi'!$B$2:$AS$506,MATCH(K$3,'[1]Tillförd energi'!$B$1:$AQ$1,0),FALSE)</f>
        <v>0</v>
      </c>
      <c r="L192" s="30">
        <f>VLOOKUP($B192,'[1]Tillförd energi'!$B$2:$AS$506,MATCH(L$3,'[1]Tillförd energi'!$B$1:$AQ$1,0),FALSE)</f>
        <v>0</v>
      </c>
      <c r="M192" s="30">
        <f>VLOOKUP($B192,'[1]Tillförd energi'!$B$2:$AS$506,MATCH(M$3,'[1]Tillförd energi'!$B$1:$AQ$1,0),FALSE)</f>
        <v>0</v>
      </c>
      <c r="N192" s="30">
        <f>VLOOKUP($B192,'[1]Tillförd energi'!$B$2:$AS$506,MATCH(N$3,'[1]Tillförd energi'!$B$1:$AQ$1,0),FALSE)</f>
        <v>0</v>
      </c>
      <c r="O192" s="30">
        <f>VLOOKUP($B192,'[1]Tillförd energi'!$B$2:$AS$506,MATCH(O$3,'[1]Tillförd energi'!$B$1:$AQ$1,0),FALSE)</f>
        <v>0.44700000000000001</v>
      </c>
      <c r="P192" s="30">
        <f>VLOOKUP($B192,'[1]Tillförd energi'!$B$2:$AS$506,MATCH(P$3,'[1]Tillförd energi'!$B$1:$AQ$1,0),FALSE)</f>
        <v>0</v>
      </c>
      <c r="Q192" s="30">
        <f>VLOOKUP($B192,'[1]Tillförd energi'!$B$2:$AS$506,MATCH(Q$3,'[1]Tillförd energi'!$B$1:$AQ$1,0),FALSE)</f>
        <v>3.278</v>
      </c>
      <c r="R192" s="30">
        <f>VLOOKUP($B192,'[1]Tillförd energi'!$B$2:$AS$506,MATCH(R$3,'[1]Tillförd energi'!$B$1:$AQ$1,0),FALSE)</f>
        <v>0.13800000000000001</v>
      </c>
      <c r="S192" s="30">
        <f>VLOOKUP($B192,'[1]Tillförd energi'!$B$2:$AS$506,MATCH(S$3,'[1]Tillförd energi'!$B$1:$AQ$1,0),FALSE)</f>
        <v>0</v>
      </c>
      <c r="T192" s="30">
        <f>VLOOKUP($B192,'[1]Tillförd energi'!$B$2:$AS$506,MATCH(T$3,'[1]Tillförd energi'!$B$1:$AQ$1,0),FALSE)</f>
        <v>0</v>
      </c>
      <c r="U192" s="30">
        <f>VLOOKUP($B192,'[1]Tillförd energi'!$B$2:$AS$506,MATCH(U$3,'[1]Tillförd energi'!$B$1:$AQ$1,0),FALSE)</f>
        <v>0</v>
      </c>
      <c r="V192" s="30">
        <f>VLOOKUP($B192,'[1]Tillförd energi'!$B$2:$AS$506,MATCH(V$3,'[1]Tillförd energi'!$B$1:$AQ$1,0),FALSE)</f>
        <v>0</v>
      </c>
      <c r="W192" s="30">
        <f>VLOOKUP($B192,'[1]Tillförd energi'!$B$2:$AS$506,MATCH(W$3,'[1]Tillförd energi'!$B$1:$AQ$1,0),FALSE)</f>
        <v>10.24</v>
      </c>
      <c r="X192" s="30">
        <f>VLOOKUP($B192,'[1]Tillförd energi'!$B$2:$AS$506,MATCH(X$3,'[1]Tillförd energi'!$B$1:$AQ$1,0),FALSE)</f>
        <v>0</v>
      </c>
      <c r="Y192" s="30">
        <f>VLOOKUP($B192,'[1]Tillförd energi'!$B$2:$AS$506,MATCH(Y$3,'[1]Tillförd energi'!$B$1:$AQ$1,0),FALSE)</f>
        <v>0</v>
      </c>
      <c r="Z192" s="30">
        <f>VLOOKUP($B192,'[1]Tillförd energi'!$B$2:$AS$506,MATCH(Z$3,'[1]Tillförd energi'!$B$1:$AQ$1,0),FALSE)</f>
        <v>0</v>
      </c>
      <c r="AA192" s="30">
        <f>VLOOKUP($B192,'[1]Tillförd energi'!$B$2:$AS$506,MATCH(AA$3,'[1]Tillförd energi'!$B$1:$AQ$1,0),FALSE)</f>
        <v>0</v>
      </c>
      <c r="AB192" s="30">
        <f>VLOOKUP($B192,'[1]Tillförd energi'!$B$2:$AS$506,MATCH(AB$3,'[1]Tillförd energi'!$B$1:$AQ$1,0),FALSE)</f>
        <v>0</v>
      </c>
      <c r="AC192" s="30">
        <f>VLOOKUP($B192,'[1]Tillförd energi'!$B$2:$AS$506,MATCH(AC$3,'[1]Tillförd energi'!$B$1:$AQ$1,0),FALSE)</f>
        <v>0</v>
      </c>
      <c r="AD192" s="30">
        <f>VLOOKUP($B192,'[1]Tillförd energi'!$B$2:$AS$506,MATCH(AD$3,'[1]Tillförd energi'!$B$1:$AQ$1,0),FALSE)</f>
        <v>0</v>
      </c>
      <c r="AF192" s="30">
        <f>VLOOKUP($B192,'[1]Tillförd energi'!$B$2:$AS$506,MATCH(AF$3,'[1]Tillförd energi'!$B$1:$AQ$1,0),FALSE)</f>
        <v>0.33600000000000002</v>
      </c>
      <c r="AH192" s="30">
        <f>IFERROR(VLOOKUP(B192,[1]Miljö!$B$1:$S$476,9,FALSE)/1,0)</f>
        <v>0</v>
      </c>
      <c r="AJ192" s="35">
        <f>IFERROR(VLOOKUP($B192,[1]Miljö!$B$1:$S$500,MATCH("hjälpel exklusive kraftvärme (GWh)",[1]Miljö!$B$1:$V$1,0),FALSE)/1,"")</f>
        <v>0.33600000000000002</v>
      </c>
      <c r="AK192" s="35">
        <f t="shared" si="8"/>
        <v>0.33600000000000002</v>
      </c>
      <c r="AL192" s="35">
        <f>VLOOKUP($B192,'[1]Slutlig allokering'!$B$2:$AL$462,MATCH("Hjälpel kraftvärme",'[1]Slutlig allokering'!$B$2:$AL$2,0),FALSE)</f>
        <v>0</v>
      </c>
      <c r="AN192" s="30">
        <f t="shared" si="9"/>
        <v>14.44</v>
      </c>
      <c r="AO192" s="30">
        <f t="shared" si="10"/>
        <v>14.44</v>
      </c>
      <c r="AP192" s="30">
        <f>IF(ISERROR(1/VLOOKUP($B192,[1]Leveranser!$B$1:$S$500,MATCH("såld värme (gwh)",[1]Leveranser!$B$1:$S$1,0),FALSE)),"",VLOOKUP($B192,[1]Leveranser!$B$1:$S$500,MATCH("såld värme (gwh)",[1]Leveranser!$B$1:$S$1,0),FALSE))</f>
        <v>12.659000000000001</v>
      </c>
      <c r="AQ192" s="30">
        <f>VLOOKUP($B192,[1]Leveranser!$B$1:$Y$500,MATCH("Totalt såld fjärrvärme till andra fjärrvärmeföretag",[1]Leveranser!$B$1:$AA$1,0),FALSE)</f>
        <v>0</v>
      </c>
      <c r="AR192" s="30">
        <f>IF(ISERROR(1/VLOOKUP($B192,[1]Miljö!$B$1:$S$500,MATCH("Såld mängd produktionsspecifik fjärrvärme (GWh)",[1]Miljö!$B$1:$R$1,0),FALSE)),0,VLOOKUP($B192,[1]Miljö!$B$1:$S$500,MATCH("Såld mängd produktionsspecifik fjärrvärme (GWh)",[1]Miljö!$B$1:$R$1,0),FALSE))</f>
        <v>0</v>
      </c>
      <c r="AS192" s="36">
        <f t="shared" si="11"/>
        <v>0.87666204986149587</v>
      </c>
      <c r="AU192" s="30" t="str">
        <f>VLOOKUP($B192,'[1]Miljövärden urval för publ'!$B$2:$I$486,7,FALSE)</f>
        <v>Ja</v>
      </c>
    </row>
    <row r="193" spans="1:47" ht="15">
      <c r="A193" t="s">
        <v>463</v>
      </c>
      <c r="B193" t="s">
        <v>470</v>
      </c>
      <c r="C193" s="30">
        <f>VLOOKUP($B193,'[1]Tillförd energi'!$B$2:$AS$506,MATCH(C$3,'[1]Tillförd energi'!$B$1:$AQ$1,0),FALSE)</f>
        <v>0</v>
      </c>
      <c r="D193" s="30">
        <f>VLOOKUP($B193,'[1]Tillförd energi'!$B$2:$AS$506,MATCH(D$3,'[1]Tillförd energi'!$B$1:$AQ$1,0),FALSE)</f>
        <v>7.0000000000000001E-3</v>
      </c>
      <c r="E193" s="30">
        <f>VLOOKUP($B193,'[1]Tillförd energi'!$B$2:$AS$506,MATCH(E$3,'[1]Tillförd energi'!$B$1:$AQ$1,0),FALSE)</f>
        <v>0</v>
      </c>
      <c r="F193" s="30">
        <f>VLOOKUP($B193,'[1]Tillförd energi'!$B$2:$AS$506,MATCH(F$3,'[1]Tillförd energi'!$B$1:$AQ$1,0),FALSE)</f>
        <v>0</v>
      </c>
      <c r="G193" s="30">
        <f>VLOOKUP($B193,'[1]Tillförd energi'!$B$2:$AS$506,MATCH(G$3,'[1]Tillförd energi'!$B$1:$AQ$1,0),FALSE)</f>
        <v>0</v>
      </c>
      <c r="H193" s="30">
        <f>VLOOKUP($B193,'[1]Tillförd energi'!$B$2:$AS$506,MATCH(H$3,'[1]Tillförd energi'!$B$1:$AQ$1,0),FALSE)</f>
        <v>0</v>
      </c>
      <c r="I193" s="30">
        <f>VLOOKUP($B193,'[1]Tillförd energi'!$B$2:$AS$506,MATCH(I$3,'[1]Tillförd energi'!$B$1:$AQ$1,0),FALSE)</f>
        <v>0</v>
      </c>
      <c r="J193" s="30">
        <f>VLOOKUP($B193,'[1]Tillförd energi'!$B$2:$AS$506,MATCH(J$3,'[1]Tillförd energi'!$B$1:$AQ$1,0),FALSE)</f>
        <v>0</v>
      </c>
      <c r="K193" s="30">
        <f>VLOOKUP($B193,'[1]Tillförd energi'!$B$2:$AS$506,MATCH(K$3,'[1]Tillförd energi'!$B$1:$AQ$1,0),FALSE)</f>
        <v>0</v>
      </c>
      <c r="L193" s="30">
        <f>VLOOKUP($B193,'[1]Tillförd energi'!$B$2:$AS$506,MATCH(L$3,'[1]Tillförd energi'!$B$1:$AQ$1,0),FALSE)</f>
        <v>0</v>
      </c>
      <c r="M193" s="30">
        <f>VLOOKUP($B193,'[1]Tillförd energi'!$B$2:$AS$506,MATCH(M$3,'[1]Tillförd energi'!$B$1:$AQ$1,0),FALSE)</f>
        <v>0</v>
      </c>
      <c r="N193" s="30">
        <f>VLOOKUP($B193,'[1]Tillförd energi'!$B$2:$AS$506,MATCH(N$3,'[1]Tillförd energi'!$B$1:$AQ$1,0),FALSE)</f>
        <v>0</v>
      </c>
      <c r="O193" s="30">
        <f>VLOOKUP($B193,'[1]Tillförd energi'!$B$2:$AS$506,MATCH(O$3,'[1]Tillförd energi'!$B$1:$AQ$1,0),FALSE)</f>
        <v>0</v>
      </c>
      <c r="P193" s="30">
        <f>VLOOKUP($B193,'[1]Tillförd energi'!$B$2:$AS$506,MATCH(P$3,'[1]Tillförd energi'!$B$1:$AQ$1,0),FALSE)</f>
        <v>0</v>
      </c>
      <c r="Q193" s="30">
        <f>VLOOKUP($B193,'[1]Tillförd energi'!$B$2:$AS$506,MATCH(Q$3,'[1]Tillförd energi'!$B$1:$AQ$1,0),FALSE)</f>
        <v>7.0119999999999996</v>
      </c>
      <c r="R193" s="30">
        <f>VLOOKUP($B193,'[1]Tillförd energi'!$B$2:$AS$506,MATCH(R$3,'[1]Tillförd energi'!$B$1:$AQ$1,0),FALSE)</f>
        <v>0</v>
      </c>
      <c r="S193" s="30">
        <f>VLOOKUP($B193,'[1]Tillförd energi'!$B$2:$AS$506,MATCH(S$3,'[1]Tillförd energi'!$B$1:$AQ$1,0),FALSE)</f>
        <v>0</v>
      </c>
      <c r="T193" s="30">
        <f>VLOOKUP($B193,'[1]Tillförd energi'!$B$2:$AS$506,MATCH(T$3,'[1]Tillförd energi'!$B$1:$AQ$1,0),FALSE)</f>
        <v>0</v>
      </c>
      <c r="U193" s="30">
        <f>VLOOKUP($B193,'[1]Tillförd energi'!$B$2:$AS$506,MATCH(U$3,'[1]Tillförd energi'!$B$1:$AQ$1,0),FALSE)</f>
        <v>0</v>
      </c>
      <c r="V193" s="30">
        <f>VLOOKUP($B193,'[1]Tillförd energi'!$B$2:$AS$506,MATCH(V$3,'[1]Tillförd energi'!$B$1:$AQ$1,0),FALSE)</f>
        <v>0</v>
      </c>
      <c r="W193" s="30">
        <f>VLOOKUP($B193,'[1]Tillförd energi'!$B$2:$AS$506,MATCH(W$3,'[1]Tillförd energi'!$B$1:$AQ$1,0),FALSE)</f>
        <v>0</v>
      </c>
      <c r="X193" s="30">
        <f>VLOOKUP($B193,'[1]Tillförd energi'!$B$2:$AS$506,MATCH(X$3,'[1]Tillförd energi'!$B$1:$AQ$1,0),FALSE)</f>
        <v>0</v>
      </c>
      <c r="Y193" s="30">
        <f>VLOOKUP($B193,'[1]Tillförd energi'!$B$2:$AS$506,MATCH(Y$3,'[1]Tillförd energi'!$B$1:$AQ$1,0),FALSE)</f>
        <v>8.4000000000000005E-2</v>
      </c>
      <c r="Z193" s="30">
        <f>VLOOKUP($B193,'[1]Tillförd energi'!$B$2:$AS$506,MATCH(Z$3,'[1]Tillförd energi'!$B$1:$AQ$1,0),FALSE)</f>
        <v>0</v>
      </c>
      <c r="AA193" s="30">
        <f>VLOOKUP($B193,'[1]Tillförd energi'!$B$2:$AS$506,MATCH(AA$3,'[1]Tillförd energi'!$B$1:$AQ$1,0),FALSE)</f>
        <v>0</v>
      </c>
      <c r="AB193" s="30">
        <f>VLOOKUP($B193,'[1]Tillförd energi'!$B$2:$AS$506,MATCH(AB$3,'[1]Tillförd energi'!$B$1:$AQ$1,0),FALSE)</f>
        <v>0</v>
      </c>
      <c r="AC193" s="30">
        <f>VLOOKUP($B193,'[1]Tillförd energi'!$B$2:$AS$506,MATCH(AC$3,'[1]Tillförd energi'!$B$1:$AQ$1,0),FALSE)</f>
        <v>0</v>
      </c>
      <c r="AD193" s="30">
        <f>VLOOKUP($B193,'[1]Tillförd energi'!$B$2:$AS$506,MATCH(AD$3,'[1]Tillförd energi'!$B$1:$AQ$1,0),FALSE)</f>
        <v>0</v>
      </c>
      <c r="AF193" s="30">
        <f>VLOOKUP($B193,'[1]Tillförd energi'!$B$2:$AS$506,MATCH(AF$3,'[1]Tillförd energi'!$B$1:$AQ$1,0),FALSE)</f>
        <v>5.5278000000000001E-2</v>
      </c>
      <c r="AH193" s="30">
        <f>IFERROR(VLOOKUP(B193,[1]Miljö!$B$1:$S$476,9,FALSE)/1,0)</f>
        <v>0</v>
      </c>
      <c r="AJ193" s="35">
        <f>IFERROR(VLOOKUP($B193,[1]Miljö!$B$1:$S$500,MATCH("hjälpel exklusive kraftvärme (GWh)",[1]Miljö!$B$1:$V$1,0),FALSE)/1,"")</f>
        <v>5.5278000000000001E-2</v>
      </c>
      <c r="AK193" s="35">
        <f t="shared" si="8"/>
        <v>5.5278000000000001E-2</v>
      </c>
      <c r="AL193" s="35">
        <f>VLOOKUP($B193,'[1]Slutlig allokering'!$B$2:$AL$462,MATCH("Hjälpel kraftvärme",'[1]Slutlig allokering'!$B$2:$AL$2,0),FALSE)</f>
        <v>0</v>
      </c>
      <c r="AN193" s="30">
        <f t="shared" si="9"/>
        <v>7.1582779999999993</v>
      </c>
      <c r="AO193" s="30">
        <f t="shared" si="10"/>
        <v>7.1582779999999993</v>
      </c>
      <c r="AP193" s="30">
        <f>IF(ISERROR(1/VLOOKUP($B193,[1]Leveranser!$B$1:$S$500,MATCH("såld värme (gwh)",[1]Leveranser!$B$1:$S$1,0),FALSE)),"",VLOOKUP($B193,[1]Leveranser!$B$1:$S$500,MATCH("såld värme (gwh)",[1]Leveranser!$B$1:$S$1,0),FALSE))</f>
        <v>4.9080000000000004</v>
      </c>
      <c r="AQ193" s="30">
        <f>VLOOKUP($B193,[1]Leveranser!$B$1:$Y$500,MATCH("Totalt såld fjärrvärme till andra fjärrvärmeföretag",[1]Leveranser!$B$1:$AA$1,0),FALSE)</f>
        <v>0</v>
      </c>
      <c r="AR193" s="30">
        <f>IF(ISERROR(1/VLOOKUP($B193,[1]Miljö!$B$1:$S$500,MATCH("Såld mängd produktionsspecifik fjärrvärme (GWh)",[1]Miljö!$B$1:$R$1,0),FALSE)),0,VLOOKUP($B193,[1]Miljö!$B$1:$S$500,MATCH("Såld mängd produktionsspecifik fjärrvärme (GWh)",[1]Miljö!$B$1:$R$1,0),FALSE))</f>
        <v>0</v>
      </c>
      <c r="AS193" s="36">
        <f t="shared" si="11"/>
        <v>0.68563975861233672</v>
      </c>
      <c r="AU193" s="30" t="str">
        <f>VLOOKUP($B193,'[1]Miljövärden urval för publ'!$B$2:$I$486,7,FALSE)</f>
        <v>Ja</v>
      </c>
    </row>
    <row r="194" spans="1:47" ht="15">
      <c r="A194" t="s">
        <v>120</v>
      </c>
      <c r="B194" t="s">
        <v>122</v>
      </c>
      <c r="C194" s="30">
        <f>VLOOKUP($B194,'[1]Tillförd energi'!$B$2:$AS$506,MATCH(C$3,'[1]Tillförd energi'!$B$1:$AQ$1,0),FALSE)</f>
        <v>0</v>
      </c>
      <c r="D194" s="30">
        <f>VLOOKUP($B194,'[1]Tillförd energi'!$B$2:$AS$506,MATCH(D$3,'[1]Tillförd energi'!$B$1:$AQ$1,0),FALSE)</f>
        <v>0</v>
      </c>
      <c r="E194" s="30">
        <f>VLOOKUP($B194,'[1]Tillförd energi'!$B$2:$AS$506,MATCH(E$3,'[1]Tillförd energi'!$B$1:$AQ$1,0),FALSE)</f>
        <v>0</v>
      </c>
      <c r="F194" s="30">
        <f>VLOOKUP($B194,'[1]Tillförd energi'!$B$2:$AS$506,MATCH(F$3,'[1]Tillförd energi'!$B$1:$AQ$1,0),FALSE)</f>
        <v>0</v>
      </c>
      <c r="G194" s="30">
        <f>VLOOKUP($B194,'[1]Tillförd energi'!$B$2:$AS$506,MATCH(G$3,'[1]Tillförd energi'!$B$1:$AQ$1,0),FALSE)</f>
        <v>0</v>
      </c>
      <c r="H194" s="30">
        <f>VLOOKUP($B194,'[1]Tillförd energi'!$B$2:$AS$506,MATCH(H$3,'[1]Tillförd energi'!$B$1:$AQ$1,0),FALSE)</f>
        <v>0</v>
      </c>
      <c r="I194" s="30">
        <f>VLOOKUP($B194,'[1]Tillförd energi'!$B$2:$AS$506,MATCH(I$3,'[1]Tillförd energi'!$B$1:$AQ$1,0),FALSE)</f>
        <v>0</v>
      </c>
      <c r="J194" s="30">
        <f>VLOOKUP($B194,'[1]Tillförd energi'!$B$2:$AS$506,MATCH(J$3,'[1]Tillförd energi'!$B$1:$AQ$1,0),FALSE)</f>
        <v>0</v>
      </c>
      <c r="K194" s="30">
        <f>VLOOKUP($B194,'[1]Tillförd energi'!$B$2:$AS$506,MATCH(K$3,'[1]Tillförd energi'!$B$1:$AQ$1,0),FALSE)</f>
        <v>0</v>
      </c>
      <c r="L194" s="30">
        <f>VLOOKUP($B194,'[1]Tillförd energi'!$B$2:$AS$506,MATCH(L$3,'[1]Tillförd energi'!$B$1:$AQ$1,0),FALSE)</f>
        <v>0</v>
      </c>
      <c r="M194" s="30">
        <f>VLOOKUP($B194,'[1]Tillförd energi'!$B$2:$AS$506,MATCH(M$3,'[1]Tillförd energi'!$B$1:$AQ$1,0),FALSE)</f>
        <v>0</v>
      </c>
      <c r="N194" s="30">
        <f>VLOOKUP($B194,'[1]Tillförd energi'!$B$2:$AS$506,MATCH(N$3,'[1]Tillförd energi'!$B$1:$AQ$1,0),FALSE)</f>
        <v>0</v>
      </c>
      <c r="O194" s="30">
        <f>VLOOKUP($B194,'[1]Tillförd energi'!$B$2:$AS$506,MATCH(O$3,'[1]Tillförd energi'!$B$1:$AQ$1,0),FALSE)</f>
        <v>0</v>
      </c>
      <c r="P194" s="30">
        <f>VLOOKUP($B194,'[1]Tillförd energi'!$B$2:$AS$506,MATCH(P$3,'[1]Tillförd energi'!$B$1:$AQ$1,0),FALSE)</f>
        <v>0</v>
      </c>
      <c r="Q194" s="30">
        <f>VLOOKUP($B194,'[1]Tillförd energi'!$B$2:$AS$506,MATCH(Q$3,'[1]Tillförd energi'!$B$1:$AQ$1,0),FALSE)</f>
        <v>0</v>
      </c>
      <c r="R194" s="30">
        <f>VLOOKUP($B194,'[1]Tillförd energi'!$B$2:$AS$506,MATCH(R$3,'[1]Tillförd energi'!$B$1:$AQ$1,0),FALSE)</f>
        <v>0</v>
      </c>
      <c r="S194" s="30">
        <f>VLOOKUP($B194,'[1]Tillförd energi'!$B$2:$AS$506,MATCH(S$3,'[1]Tillförd energi'!$B$1:$AQ$1,0),FALSE)</f>
        <v>0</v>
      </c>
      <c r="T194" s="30">
        <f>VLOOKUP($B194,'[1]Tillförd energi'!$B$2:$AS$506,MATCH(T$3,'[1]Tillförd energi'!$B$1:$AQ$1,0),FALSE)</f>
        <v>0</v>
      </c>
      <c r="U194" s="30">
        <f>VLOOKUP($B194,'[1]Tillförd energi'!$B$2:$AS$506,MATCH(U$3,'[1]Tillförd energi'!$B$1:$AQ$1,0),FALSE)</f>
        <v>0</v>
      </c>
      <c r="V194" s="30">
        <f>VLOOKUP($B194,'[1]Tillförd energi'!$B$2:$AS$506,MATCH(V$3,'[1]Tillförd energi'!$B$1:$AQ$1,0),FALSE)</f>
        <v>0</v>
      </c>
      <c r="W194" s="30">
        <f>VLOOKUP($B194,'[1]Tillförd energi'!$B$2:$AS$506,MATCH(W$3,'[1]Tillförd energi'!$B$1:$AQ$1,0),FALSE)</f>
        <v>0</v>
      </c>
      <c r="X194" s="30">
        <f>VLOOKUP($B194,'[1]Tillförd energi'!$B$2:$AS$506,MATCH(X$3,'[1]Tillförd energi'!$B$1:$AQ$1,0),FALSE)</f>
        <v>0</v>
      </c>
      <c r="Y194" s="30">
        <f>VLOOKUP($B194,'[1]Tillförd energi'!$B$2:$AS$506,MATCH(Y$3,'[1]Tillförd energi'!$B$1:$AQ$1,0),FALSE)</f>
        <v>0</v>
      </c>
      <c r="Z194" s="30">
        <f>VLOOKUP($B194,'[1]Tillförd energi'!$B$2:$AS$506,MATCH(Z$3,'[1]Tillförd energi'!$B$1:$AQ$1,0),FALSE)</f>
        <v>0</v>
      </c>
      <c r="AA194" s="30">
        <f>VLOOKUP($B194,'[1]Tillförd energi'!$B$2:$AS$506,MATCH(AA$3,'[1]Tillförd energi'!$B$1:$AQ$1,0),FALSE)</f>
        <v>0</v>
      </c>
      <c r="AB194" s="30">
        <f>VLOOKUP($B194,'[1]Tillförd energi'!$B$2:$AS$506,MATCH(AB$3,'[1]Tillförd energi'!$B$1:$AQ$1,0),FALSE)</f>
        <v>0</v>
      </c>
      <c r="AC194" s="30">
        <f>VLOOKUP($B194,'[1]Tillförd energi'!$B$2:$AS$506,MATCH(AC$3,'[1]Tillförd energi'!$B$1:$AQ$1,0),FALSE)</f>
        <v>0</v>
      </c>
      <c r="AD194" s="30">
        <f>VLOOKUP($B194,'[1]Tillförd energi'!$B$2:$AS$506,MATCH(AD$3,'[1]Tillförd energi'!$B$1:$AQ$1,0),FALSE)</f>
        <v>0</v>
      </c>
      <c r="AF194" s="30">
        <f>VLOOKUP($B194,'[1]Tillförd energi'!$B$2:$AS$506,MATCH(AF$3,'[1]Tillförd energi'!$B$1:$AQ$1,0),FALSE)</f>
        <v>0</v>
      </c>
      <c r="AH194" s="30">
        <f>IFERROR(VLOOKUP(B194,[1]Miljö!$B$1:$S$476,9,FALSE)/1,0)</f>
        <v>0</v>
      </c>
      <c r="AJ194" s="35" t="str">
        <f>IFERROR(VLOOKUP($B194,[1]Miljö!$B$1:$S$500,MATCH("hjälpel exklusive kraftvärme (GWh)",[1]Miljö!$B$1:$V$1,0),FALSE)/1,"")</f>
        <v/>
      </c>
      <c r="AK194" s="35">
        <f t="shared" si="8"/>
        <v>0</v>
      </c>
      <c r="AL194" s="35">
        <f>VLOOKUP($B194,'[1]Slutlig allokering'!$B$2:$AL$462,MATCH("Hjälpel kraftvärme",'[1]Slutlig allokering'!$B$2:$AL$2,0),FALSE)</f>
        <v>0</v>
      </c>
      <c r="AN194" s="30">
        <f t="shared" si="9"/>
        <v>0</v>
      </c>
      <c r="AO194" s="30">
        <f t="shared" si="10"/>
        <v>0</v>
      </c>
      <c r="AP194" s="30" t="str">
        <f>IF(ISERROR(1/VLOOKUP($B194,[1]Leveranser!$B$1:$S$500,MATCH("såld värme (gwh)",[1]Leveranser!$B$1:$S$1,0),FALSE)),"",VLOOKUP($B194,[1]Leveranser!$B$1:$S$500,MATCH("såld värme (gwh)",[1]Leveranser!$B$1:$S$1,0),FALSE))</f>
        <v/>
      </c>
      <c r="AQ194" s="30">
        <f>VLOOKUP($B194,[1]Leveranser!$B$1:$Y$500,MATCH("Totalt såld fjärrvärme till andra fjärrvärmeföretag",[1]Leveranser!$B$1:$AA$1,0),FALSE)</f>
        <v>0</v>
      </c>
      <c r="AR194" s="30">
        <f>IF(ISERROR(1/VLOOKUP($B194,[1]Miljö!$B$1:$S$500,MATCH("Såld mängd produktionsspecifik fjärrvärme (GWh)",[1]Miljö!$B$1:$R$1,0),FALSE)),0,VLOOKUP($B194,[1]Miljö!$B$1:$S$500,MATCH("Såld mängd produktionsspecifik fjärrvärme (GWh)",[1]Miljö!$B$1:$R$1,0),FALSE))</f>
        <v>0</v>
      </c>
      <c r="AS194" s="36" t="str">
        <f t="shared" si="11"/>
        <v/>
      </c>
      <c r="AU194" s="30" t="str">
        <f>VLOOKUP($B194,'[1]Miljövärden urval för publ'!$B$2:$I$486,7,FALSE)</f>
        <v>Nej</v>
      </c>
    </row>
    <row r="195" spans="1:47" ht="15">
      <c r="A195" t="s">
        <v>336</v>
      </c>
      <c r="B195" t="s">
        <v>338</v>
      </c>
      <c r="C195" s="30">
        <f>VLOOKUP($B195,'[1]Tillförd energi'!$B$2:$AS$506,MATCH(C$3,'[1]Tillförd energi'!$B$1:$AQ$1,0),FALSE)</f>
        <v>0</v>
      </c>
      <c r="D195" s="30">
        <f>VLOOKUP($B195,'[1]Tillförd energi'!$B$2:$AS$506,MATCH(D$3,'[1]Tillförd energi'!$B$1:$AQ$1,0),FALSE)</f>
        <v>0.52400000000000002</v>
      </c>
      <c r="E195" s="30">
        <f>VLOOKUP($B195,'[1]Tillförd energi'!$B$2:$AS$506,MATCH(E$3,'[1]Tillförd energi'!$B$1:$AQ$1,0),FALSE)</f>
        <v>0</v>
      </c>
      <c r="F195" s="30">
        <f>VLOOKUP($B195,'[1]Tillförd energi'!$B$2:$AS$506,MATCH(F$3,'[1]Tillförd energi'!$B$1:$AQ$1,0),FALSE)</f>
        <v>0</v>
      </c>
      <c r="G195" s="30">
        <f>VLOOKUP($B195,'[1]Tillförd energi'!$B$2:$AS$506,MATCH(G$3,'[1]Tillförd energi'!$B$1:$AQ$1,0),FALSE)</f>
        <v>0</v>
      </c>
      <c r="H195" s="30">
        <f>VLOOKUP($B195,'[1]Tillförd energi'!$B$2:$AS$506,MATCH(H$3,'[1]Tillförd energi'!$B$1:$AQ$1,0),FALSE)</f>
        <v>0</v>
      </c>
      <c r="I195" s="30">
        <f>VLOOKUP($B195,'[1]Tillförd energi'!$B$2:$AS$506,MATCH(I$3,'[1]Tillförd energi'!$B$1:$AQ$1,0),FALSE)</f>
        <v>78.352900000000005</v>
      </c>
      <c r="J195" s="30">
        <f>VLOOKUP($B195,'[1]Tillförd energi'!$B$2:$AS$506,MATCH(J$3,'[1]Tillförd energi'!$B$1:$AQ$1,0),FALSE)</f>
        <v>0</v>
      </c>
      <c r="K195" s="30">
        <f>VLOOKUP($B195,'[1]Tillförd energi'!$B$2:$AS$506,MATCH(K$3,'[1]Tillförd energi'!$B$1:$AQ$1,0),FALSE)</f>
        <v>0</v>
      </c>
      <c r="L195" s="30">
        <f>VLOOKUP($B195,'[1]Tillförd energi'!$B$2:$AS$506,MATCH(L$3,'[1]Tillförd energi'!$B$1:$AQ$1,0),FALSE)</f>
        <v>0</v>
      </c>
      <c r="M195" s="30">
        <f>VLOOKUP($B195,'[1]Tillförd energi'!$B$2:$AS$506,MATCH(M$3,'[1]Tillförd energi'!$B$1:$AQ$1,0),FALSE)</f>
        <v>0</v>
      </c>
      <c r="N195" s="30">
        <f>VLOOKUP($B195,'[1]Tillförd energi'!$B$2:$AS$506,MATCH(N$3,'[1]Tillförd energi'!$B$1:$AQ$1,0),FALSE)</f>
        <v>0</v>
      </c>
      <c r="O195" s="30">
        <f>VLOOKUP($B195,'[1]Tillförd energi'!$B$2:$AS$506,MATCH(O$3,'[1]Tillförd energi'!$B$1:$AQ$1,0),FALSE)</f>
        <v>0</v>
      </c>
      <c r="P195" s="30">
        <f>VLOOKUP($B195,'[1]Tillförd energi'!$B$2:$AS$506,MATCH(P$3,'[1]Tillförd energi'!$B$1:$AQ$1,0),FALSE)</f>
        <v>0</v>
      </c>
      <c r="Q195" s="30">
        <f>VLOOKUP($B195,'[1]Tillförd energi'!$B$2:$AS$506,MATCH(Q$3,'[1]Tillförd energi'!$B$1:$AQ$1,0),FALSE)</f>
        <v>24.35</v>
      </c>
      <c r="R195" s="30">
        <f>VLOOKUP($B195,'[1]Tillförd energi'!$B$2:$AS$506,MATCH(R$3,'[1]Tillförd energi'!$B$1:$AQ$1,0),FALSE)</f>
        <v>0</v>
      </c>
      <c r="S195" s="30">
        <f>VLOOKUP($B195,'[1]Tillförd energi'!$B$2:$AS$506,MATCH(S$3,'[1]Tillförd energi'!$B$1:$AQ$1,0),FALSE)</f>
        <v>0</v>
      </c>
      <c r="T195" s="30">
        <f>VLOOKUP($B195,'[1]Tillförd energi'!$B$2:$AS$506,MATCH(T$3,'[1]Tillförd energi'!$B$1:$AQ$1,0),FALSE)</f>
        <v>0</v>
      </c>
      <c r="U195" s="30">
        <f>VLOOKUP($B195,'[1]Tillförd energi'!$B$2:$AS$506,MATCH(U$3,'[1]Tillförd energi'!$B$1:$AQ$1,0),FALSE)</f>
        <v>0</v>
      </c>
      <c r="V195" s="30">
        <f>VLOOKUP($B195,'[1]Tillförd energi'!$B$2:$AS$506,MATCH(V$3,'[1]Tillförd energi'!$B$1:$AQ$1,0),FALSE)</f>
        <v>10.272</v>
      </c>
      <c r="W195" s="30">
        <f>VLOOKUP($B195,'[1]Tillförd energi'!$B$2:$AS$506,MATCH(W$3,'[1]Tillförd energi'!$B$1:$AQ$1,0),FALSE)</f>
        <v>0</v>
      </c>
      <c r="X195" s="30">
        <f>VLOOKUP($B195,'[1]Tillförd energi'!$B$2:$AS$506,MATCH(X$3,'[1]Tillförd energi'!$B$1:$AQ$1,0),FALSE)</f>
        <v>0</v>
      </c>
      <c r="Y195" s="30">
        <f>VLOOKUP($B195,'[1]Tillförd energi'!$B$2:$AS$506,MATCH(Y$3,'[1]Tillförd energi'!$B$1:$AQ$1,0),FALSE)</f>
        <v>0</v>
      </c>
      <c r="Z195" s="30">
        <f>VLOOKUP($B195,'[1]Tillförd energi'!$B$2:$AS$506,MATCH(Z$3,'[1]Tillförd energi'!$B$1:$AQ$1,0),FALSE)</f>
        <v>0</v>
      </c>
      <c r="AA195" s="30">
        <f>VLOOKUP($B195,'[1]Tillförd energi'!$B$2:$AS$506,MATCH(AA$3,'[1]Tillförd energi'!$B$1:$AQ$1,0),FALSE)</f>
        <v>0</v>
      </c>
      <c r="AB195" s="30">
        <f>VLOOKUP($B195,'[1]Tillförd energi'!$B$2:$AS$506,MATCH(AB$3,'[1]Tillförd energi'!$B$1:$AQ$1,0),FALSE)</f>
        <v>0</v>
      </c>
      <c r="AC195" s="30">
        <f>VLOOKUP($B195,'[1]Tillförd energi'!$B$2:$AS$506,MATCH(AC$3,'[1]Tillförd energi'!$B$1:$AQ$1,0),FALSE)</f>
        <v>126.779</v>
      </c>
      <c r="AD195" s="30">
        <f>VLOOKUP($B195,'[1]Tillförd energi'!$B$2:$AS$506,MATCH(AD$3,'[1]Tillförd energi'!$B$1:$AQ$1,0),FALSE)</f>
        <v>0</v>
      </c>
      <c r="AF195" s="30">
        <f>VLOOKUP($B195,'[1]Tillförd energi'!$B$2:$AS$506,MATCH(AF$3,'[1]Tillförd energi'!$B$1:$AQ$1,0),FALSE)</f>
        <v>5.9595000000000002</v>
      </c>
      <c r="AH195" s="30">
        <f>IFERROR(VLOOKUP(B195,[1]Miljö!$B$1:$S$476,9,FALSE)/1,0)</f>
        <v>0</v>
      </c>
      <c r="AJ195" s="35" t="str">
        <f>IFERROR(VLOOKUP($B195,[1]Miljö!$B$1:$S$500,MATCH("hjälpel exklusive kraftvärme (GWh)",[1]Miljö!$B$1:$V$1,0),FALSE)/1,"")</f>
        <v/>
      </c>
      <c r="AK195" s="35">
        <f t="shared" si="8"/>
        <v>5.9595000000000002</v>
      </c>
      <c r="AL195" s="35">
        <f>VLOOKUP($B195,'[1]Slutlig allokering'!$B$2:$AL$462,MATCH("Hjälpel kraftvärme",'[1]Slutlig allokering'!$B$2:$AL$2,0),FALSE)</f>
        <v>0</v>
      </c>
      <c r="AN195" s="30">
        <f t="shared" si="9"/>
        <v>246.23739999999998</v>
      </c>
      <c r="AO195" s="30">
        <f t="shared" si="10"/>
        <v>246.23739999999998</v>
      </c>
      <c r="AP195" s="30">
        <f>IF(ISERROR(1/VLOOKUP($B195,[1]Leveranser!$B$1:$S$500,MATCH("såld värme (gwh)",[1]Leveranser!$B$1:$S$1,0),FALSE)),"",VLOOKUP($B195,[1]Leveranser!$B$1:$S$500,MATCH("såld värme (gwh)",[1]Leveranser!$B$1:$S$1,0),FALSE))</f>
        <v>198.65</v>
      </c>
      <c r="AQ195" s="30">
        <f>VLOOKUP($B195,[1]Leveranser!$B$1:$Y$500,MATCH("Totalt såld fjärrvärme till andra fjärrvärmeföretag",[1]Leveranser!$B$1:$AA$1,0),FALSE)</f>
        <v>0</v>
      </c>
      <c r="AR195" s="30">
        <f>IF(ISERROR(1/VLOOKUP($B195,[1]Miljö!$B$1:$S$500,MATCH("Såld mängd produktionsspecifik fjärrvärme (GWh)",[1]Miljö!$B$1:$R$1,0),FALSE)),0,VLOOKUP($B195,[1]Miljö!$B$1:$S$500,MATCH("Såld mängd produktionsspecifik fjärrvärme (GWh)",[1]Miljö!$B$1:$R$1,0),FALSE))</f>
        <v>0</v>
      </c>
      <c r="AS195" s="36">
        <f t="shared" si="11"/>
        <v>0.80674178658481621</v>
      </c>
      <c r="AU195" s="30" t="str">
        <f>VLOOKUP($B195,'[1]Miljövärden urval för publ'!$B$2:$I$486,7,FALSE)</f>
        <v>Ja</v>
      </c>
    </row>
    <row r="196" spans="1:47" ht="15">
      <c r="A196" t="s">
        <v>138</v>
      </c>
      <c r="B196" t="s">
        <v>155</v>
      </c>
      <c r="C196" s="30">
        <f>VLOOKUP($B196,'[1]Tillförd energi'!$B$2:$AS$506,MATCH(C$3,'[1]Tillförd energi'!$B$1:$AQ$1,0),FALSE)</f>
        <v>0</v>
      </c>
      <c r="D196" s="30">
        <f>VLOOKUP($B196,'[1]Tillförd energi'!$B$2:$AS$506,MATCH(D$3,'[1]Tillförd energi'!$B$1:$AQ$1,0),FALSE)</f>
        <v>9.6000000000000002E-2</v>
      </c>
      <c r="E196" s="30">
        <f>VLOOKUP($B196,'[1]Tillförd energi'!$B$2:$AS$506,MATCH(E$3,'[1]Tillförd energi'!$B$1:$AQ$1,0),FALSE)</f>
        <v>0</v>
      </c>
      <c r="F196" s="30">
        <f>VLOOKUP($B196,'[1]Tillförd energi'!$B$2:$AS$506,MATCH(F$3,'[1]Tillförd energi'!$B$1:$AQ$1,0),FALSE)</f>
        <v>0</v>
      </c>
      <c r="G196" s="30">
        <f>VLOOKUP($B196,'[1]Tillförd energi'!$B$2:$AS$506,MATCH(G$3,'[1]Tillförd energi'!$B$1:$AQ$1,0),FALSE)</f>
        <v>0</v>
      </c>
      <c r="H196" s="30">
        <f>VLOOKUP($B196,'[1]Tillförd energi'!$B$2:$AS$506,MATCH(H$3,'[1]Tillförd energi'!$B$1:$AQ$1,0),FALSE)</f>
        <v>0</v>
      </c>
      <c r="I196" s="30">
        <f>VLOOKUP($B196,'[1]Tillförd energi'!$B$2:$AS$506,MATCH(I$3,'[1]Tillförd energi'!$B$1:$AQ$1,0),FALSE)</f>
        <v>0</v>
      </c>
      <c r="J196" s="30">
        <f>VLOOKUP($B196,'[1]Tillförd energi'!$B$2:$AS$506,MATCH(J$3,'[1]Tillförd energi'!$B$1:$AQ$1,0),FALSE)</f>
        <v>0</v>
      </c>
      <c r="K196" s="30">
        <f>VLOOKUP($B196,'[1]Tillförd energi'!$B$2:$AS$506,MATCH(K$3,'[1]Tillförd energi'!$B$1:$AQ$1,0),FALSE)</f>
        <v>0</v>
      </c>
      <c r="L196" s="30">
        <f>VLOOKUP($B196,'[1]Tillförd energi'!$B$2:$AS$506,MATCH(L$3,'[1]Tillförd energi'!$B$1:$AQ$1,0),FALSE)</f>
        <v>0</v>
      </c>
      <c r="M196" s="30">
        <f>VLOOKUP($B196,'[1]Tillförd energi'!$B$2:$AS$506,MATCH(M$3,'[1]Tillförd energi'!$B$1:$AQ$1,0),FALSE)</f>
        <v>0</v>
      </c>
      <c r="N196" s="30">
        <f>VLOOKUP($B196,'[1]Tillförd energi'!$B$2:$AS$506,MATCH(N$3,'[1]Tillförd energi'!$B$1:$AQ$1,0),FALSE)</f>
        <v>0</v>
      </c>
      <c r="O196" s="30">
        <f>VLOOKUP($B196,'[1]Tillförd energi'!$B$2:$AS$506,MATCH(O$3,'[1]Tillförd energi'!$B$1:$AQ$1,0),FALSE)</f>
        <v>3.72</v>
      </c>
      <c r="P196" s="30">
        <f>VLOOKUP($B196,'[1]Tillförd energi'!$B$2:$AS$506,MATCH(P$3,'[1]Tillförd energi'!$B$1:$AQ$1,0),FALSE)</f>
        <v>0</v>
      </c>
      <c r="Q196" s="30">
        <f>VLOOKUP($B196,'[1]Tillförd energi'!$B$2:$AS$506,MATCH(Q$3,'[1]Tillförd energi'!$B$1:$AQ$1,0),FALSE)</f>
        <v>0</v>
      </c>
      <c r="R196" s="30">
        <f>VLOOKUP($B196,'[1]Tillförd energi'!$B$2:$AS$506,MATCH(R$3,'[1]Tillförd energi'!$B$1:$AQ$1,0),FALSE)</f>
        <v>10.62</v>
      </c>
      <c r="S196" s="30">
        <f>VLOOKUP($B196,'[1]Tillförd energi'!$B$2:$AS$506,MATCH(S$3,'[1]Tillförd energi'!$B$1:$AQ$1,0),FALSE)</f>
        <v>0</v>
      </c>
      <c r="T196" s="30">
        <f>VLOOKUP($B196,'[1]Tillförd energi'!$B$2:$AS$506,MATCH(T$3,'[1]Tillförd energi'!$B$1:$AQ$1,0),FALSE)</f>
        <v>0</v>
      </c>
      <c r="U196" s="30">
        <f>VLOOKUP($B196,'[1]Tillförd energi'!$B$2:$AS$506,MATCH(U$3,'[1]Tillförd energi'!$B$1:$AQ$1,0),FALSE)</f>
        <v>0</v>
      </c>
      <c r="V196" s="30">
        <f>VLOOKUP($B196,'[1]Tillförd energi'!$B$2:$AS$506,MATCH(V$3,'[1]Tillförd energi'!$B$1:$AQ$1,0),FALSE)</f>
        <v>0</v>
      </c>
      <c r="W196" s="30">
        <f>VLOOKUP($B196,'[1]Tillförd energi'!$B$2:$AS$506,MATCH(W$3,'[1]Tillförd energi'!$B$1:$AQ$1,0),FALSE)</f>
        <v>0</v>
      </c>
      <c r="X196" s="30">
        <f>VLOOKUP($B196,'[1]Tillförd energi'!$B$2:$AS$506,MATCH(X$3,'[1]Tillförd energi'!$B$1:$AQ$1,0),FALSE)</f>
        <v>0</v>
      </c>
      <c r="Y196" s="30">
        <f>VLOOKUP($B196,'[1]Tillförd energi'!$B$2:$AS$506,MATCH(Y$3,'[1]Tillförd energi'!$B$1:$AQ$1,0),FALSE)</f>
        <v>0</v>
      </c>
      <c r="Z196" s="30">
        <f>VLOOKUP($B196,'[1]Tillförd energi'!$B$2:$AS$506,MATCH(Z$3,'[1]Tillförd energi'!$B$1:$AQ$1,0),FALSE)</f>
        <v>0</v>
      </c>
      <c r="AA196" s="30">
        <f>VLOOKUP($B196,'[1]Tillförd energi'!$B$2:$AS$506,MATCH(AA$3,'[1]Tillförd energi'!$B$1:$AQ$1,0),FALSE)</f>
        <v>0</v>
      </c>
      <c r="AB196" s="30">
        <f>VLOOKUP($B196,'[1]Tillförd energi'!$B$2:$AS$506,MATCH(AB$3,'[1]Tillförd energi'!$B$1:$AQ$1,0),FALSE)</f>
        <v>0</v>
      </c>
      <c r="AC196" s="30">
        <f>VLOOKUP($B196,'[1]Tillförd energi'!$B$2:$AS$506,MATCH(AC$3,'[1]Tillförd energi'!$B$1:$AQ$1,0),FALSE)</f>
        <v>0</v>
      </c>
      <c r="AD196" s="30">
        <f>VLOOKUP($B196,'[1]Tillförd energi'!$B$2:$AS$506,MATCH(AD$3,'[1]Tillförd energi'!$B$1:$AQ$1,0),FALSE)</f>
        <v>0</v>
      </c>
      <c r="AF196" s="30">
        <f>VLOOKUP($B196,'[1]Tillförd energi'!$B$2:$AS$506,MATCH(AF$3,'[1]Tillförd energi'!$B$1:$AQ$1,0),FALSE)</f>
        <v>0.12</v>
      </c>
      <c r="AH196" s="30">
        <f>IFERROR(VLOOKUP(B196,[1]Miljö!$B$1:$S$476,9,FALSE)/1,0)</f>
        <v>0</v>
      </c>
      <c r="AJ196" s="35">
        <f>IFERROR(VLOOKUP($B196,[1]Miljö!$B$1:$S$500,MATCH("hjälpel exklusive kraftvärme (GWh)",[1]Miljö!$B$1:$V$1,0),FALSE)/1,"")</f>
        <v>0.12</v>
      </c>
      <c r="AK196" s="35">
        <f t="shared" ref="AK196:AK259" si="12">IF(ISERROR(1/AJ196),
IF(ISERROR(0.03*AP196),0,0.03*AP196),
AJ196)</f>
        <v>0.12</v>
      </c>
      <c r="AL196" s="35">
        <f>VLOOKUP($B196,'[1]Slutlig allokering'!$B$2:$AL$462,MATCH("Hjälpel kraftvärme",'[1]Slutlig allokering'!$B$2:$AL$2,0),FALSE)</f>
        <v>0</v>
      </c>
      <c r="AN196" s="30">
        <f t="shared" ref="AN196:AN259" si="13">SUM(C196:AF196)</f>
        <v>14.555999999999999</v>
      </c>
      <c r="AO196" s="30">
        <f t="shared" ref="AO196:AO259" si="14">AN196+AH196</f>
        <v>14.555999999999999</v>
      </c>
      <c r="AP196" s="30">
        <f>IF(ISERROR(1/VLOOKUP($B196,[1]Leveranser!$B$1:$S$500,MATCH("såld värme (gwh)",[1]Leveranser!$B$1:$S$1,0),FALSE)),"",VLOOKUP($B196,[1]Leveranser!$B$1:$S$500,MATCH("såld värme (gwh)",[1]Leveranser!$B$1:$S$1,0),FALSE))</f>
        <v>10.039999999999999</v>
      </c>
      <c r="AQ196" s="30">
        <f>VLOOKUP($B196,[1]Leveranser!$B$1:$Y$500,MATCH("Totalt såld fjärrvärme till andra fjärrvärmeföretag",[1]Leveranser!$B$1:$AA$1,0),FALSE)</f>
        <v>0</v>
      </c>
      <c r="AR196" s="30">
        <f>IF(ISERROR(1/VLOOKUP($B196,[1]Miljö!$B$1:$S$500,MATCH("Såld mängd produktionsspecifik fjärrvärme (GWh)",[1]Miljö!$B$1:$R$1,0),FALSE)),0,VLOOKUP($B196,[1]Miljö!$B$1:$S$500,MATCH("Såld mängd produktionsspecifik fjärrvärme (GWh)",[1]Miljö!$B$1:$R$1,0),FALSE))</f>
        <v>0</v>
      </c>
      <c r="AS196" s="36">
        <f t="shared" ref="AS196:AS259" si="15">IF(ISERROR(AP196/AO196),"",AP196/AO196)</f>
        <v>0.68974993129980766</v>
      </c>
      <c r="AU196" s="30" t="str">
        <f>VLOOKUP($B196,'[1]Miljövärden urval för publ'!$B$2:$I$486,7,FALSE)</f>
        <v>Ja</v>
      </c>
    </row>
    <row r="197" spans="1:47" ht="15">
      <c r="A197" t="s">
        <v>138</v>
      </c>
      <c r="B197" t="s">
        <v>156</v>
      </c>
      <c r="C197" s="30">
        <f>VLOOKUP($B197,'[1]Tillförd energi'!$B$2:$AS$506,MATCH(C$3,'[1]Tillförd energi'!$B$1:$AQ$1,0),FALSE)</f>
        <v>0</v>
      </c>
      <c r="D197" s="30">
        <f>VLOOKUP($B197,'[1]Tillförd energi'!$B$2:$AS$506,MATCH(D$3,'[1]Tillförd energi'!$B$1:$AQ$1,0),FALSE)</f>
        <v>0.16</v>
      </c>
      <c r="E197" s="30">
        <f>VLOOKUP($B197,'[1]Tillförd energi'!$B$2:$AS$506,MATCH(E$3,'[1]Tillförd energi'!$B$1:$AQ$1,0),FALSE)</f>
        <v>0</v>
      </c>
      <c r="F197" s="30">
        <f>VLOOKUP($B197,'[1]Tillförd energi'!$B$2:$AS$506,MATCH(F$3,'[1]Tillförd energi'!$B$1:$AQ$1,0),FALSE)</f>
        <v>0</v>
      </c>
      <c r="G197" s="30">
        <f>VLOOKUP($B197,'[1]Tillförd energi'!$B$2:$AS$506,MATCH(G$3,'[1]Tillförd energi'!$B$1:$AQ$1,0),FALSE)</f>
        <v>0</v>
      </c>
      <c r="H197" s="30">
        <f>VLOOKUP($B197,'[1]Tillförd energi'!$B$2:$AS$506,MATCH(H$3,'[1]Tillförd energi'!$B$1:$AQ$1,0),FALSE)</f>
        <v>0</v>
      </c>
      <c r="I197" s="30">
        <f>VLOOKUP($B197,'[1]Tillförd energi'!$B$2:$AS$506,MATCH(I$3,'[1]Tillförd energi'!$B$1:$AQ$1,0),FALSE)</f>
        <v>0</v>
      </c>
      <c r="J197" s="30">
        <f>VLOOKUP($B197,'[1]Tillförd energi'!$B$2:$AS$506,MATCH(J$3,'[1]Tillförd energi'!$B$1:$AQ$1,0),FALSE)</f>
        <v>0</v>
      </c>
      <c r="K197" s="30">
        <f>VLOOKUP($B197,'[1]Tillförd energi'!$B$2:$AS$506,MATCH(K$3,'[1]Tillförd energi'!$B$1:$AQ$1,0),FALSE)</f>
        <v>0</v>
      </c>
      <c r="L197" s="30">
        <f>VLOOKUP($B197,'[1]Tillförd energi'!$B$2:$AS$506,MATCH(L$3,'[1]Tillförd energi'!$B$1:$AQ$1,0),FALSE)</f>
        <v>0</v>
      </c>
      <c r="M197" s="30">
        <f>VLOOKUP($B197,'[1]Tillförd energi'!$B$2:$AS$506,MATCH(M$3,'[1]Tillförd energi'!$B$1:$AQ$1,0),FALSE)</f>
        <v>0</v>
      </c>
      <c r="N197" s="30">
        <f>VLOOKUP($B197,'[1]Tillförd energi'!$B$2:$AS$506,MATCH(N$3,'[1]Tillförd energi'!$B$1:$AQ$1,0),FALSE)</f>
        <v>0</v>
      </c>
      <c r="O197" s="30">
        <f>VLOOKUP($B197,'[1]Tillförd energi'!$B$2:$AS$506,MATCH(O$3,'[1]Tillförd energi'!$B$1:$AQ$1,0),FALSE)</f>
        <v>12.76</v>
      </c>
      <c r="P197" s="30">
        <f>VLOOKUP($B197,'[1]Tillförd energi'!$B$2:$AS$506,MATCH(P$3,'[1]Tillförd energi'!$B$1:$AQ$1,0),FALSE)</f>
        <v>0</v>
      </c>
      <c r="Q197" s="30">
        <f>VLOOKUP($B197,'[1]Tillförd energi'!$B$2:$AS$506,MATCH(Q$3,'[1]Tillförd energi'!$B$1:$AQ$1,0),FALSE)</f>
        <v>0</v>
      </c>
      <c r="R197" s="30">
        <f>VLOOKUP($B197,'[1]Tillförd energi'!$B$2:$AS$506,MATCH(R$3,'[1]Tillförd energi'!$B$1:$AQ$1,0),FALSE)</f>
        <v>4.5</v>
      </c>
      <c r="S197" s="30">
        <f>VLOOKUP($B197,'[1]Tillförd energi'!$B$2:$AS$506,MATCH(S$3,'[1]Tillförd energi'!$B$1:$AQ$1,0),FALSE)</f>
        <v>0</v>
      </c>
      <c r="T197" s="30">
        <f>VLOOKUP($B197,'[1]Tillförd energi'!$B$2:$AS$506,MATCH(T$3,'[1]Tillförd energi'!$B$1:$AQ$1,0),FALSE)</f>
        <v>0</v>
      </c>
      <c r="U197" s="30">
        <f>VLOOKUP($B197,'[1]Tillförd energi'!$B$2:$AS$506,MATCH(U$3,'[1]Tillförd energi'!$B$1:$AQ$1,0),FALSE)</f>
        <v>0</v>
      </c>
      <c r="V197" s="30">
        <f>VLOOKUP($B197,'[1]Tillförd energi'!$B$2:$AS$506,MATCH(V$3,'[1]Tillförd energi'!$B$1:$AQ$1,0),FALSE)</f>
        <v>0</v>
      </c>
      <c r="W197" s="30">
        <f>VLOOKUP($B197,'[1]Tillförd energi'!$B$2:$AS$506,MATCH(W$3,'[1]Tillförd energi'!$B$1:$AQ$1,0),FALSE)</f>
        <v>0</v>
      </c>
      <c r="X197" s="30">
        <f>VLOOKUP($B197,'[1]Tillförd energi'!$B$2:$AS$506,MATCH(X$3,'[1]Tillförd energi'!$B$1:$AQ$1,0),FALSE)</f>
        <v>0</v>
      </c>
      <c r="Y197" s="30">
        <f>VLOOKUP($B197,'[1]Tillförd energi'!$B$2:$AS$506,MATCH(Y$3,'[1]Tillförd energi'!$B$1:$AQ$1,0),FALSE)</f>
        <v>0</v>
      </c>
      <c r="Z197" s="30">
        <f>VLOOKUP($B197,'[1]Tillförd energi'!$B$2:$AS$506,MATCH(Z$3,'[1]Tillförd energi'!$B$1:$AQ$1,0),FALSE)</f>
        <v>0</v>
      </c>
      <c r="AA197" s="30">
        <f>VLOOKUP($B197,'[1]Tillförd energi'!$B$2:$AS$506,MATCH(AA$3,'[1]Tillförd energi'!$B$1:$AQ$1,0),FALSE)</f>
        <v>0</v>
      </c>
      <c r="AB197" s="30">
        <f>VLOOKUP($B197,'[1]Tillförd energi'!$B$2:$AS$506,MATCH(AB$3,'[1]Tillförd energi'!$B$1:$AQ$1,0),FALSE)</f>
        <v>0</v>
      </c>
      <c r="AC197" s="30">
        <f>VLOOKUP($B197,'[1]Tillförd energi'!$B$2:$AS$506,MATCH(AC$3,'[1]Tillförd energi'!$B$1:$AQ$1,0),FALSE)</f>
        <v>0</v>
      </c>
      <c r="AD197" s="30">
        <f>VLOOKUP($B197,'[1]Tillförd energi'!$B$2:$AS$506,MATCH(AD$3,'[1]Tillförd energi'!$B$1:$AQ$1,0),FALSE)</f>
        <v>0</v>
      </c>
      <c r="AF197" s="30">
        <f>VLOOKUP($B197,'[1]Tillförd energi'!$B$2:$AS$506,MATCH(AF$3,'[1]Tillförd energi'!$B$1:$AQ$1,0),FALSE)</f>
        <v>0.17</v>
      </c>
      <c r="AH197" s="30">
        <f>IFERROR(VLOOKUP(B197,[1]Miljö!$B$1:$S$476,9,FALSE)/1,0)</f>
        <v>0</v>
      </c>
      <c r="AJ197" s="35">
        <f>IFERROR(VLOOKUP($B197,[1]Miljö!$B$1:$S$500,MATCH("hjälpel exklusive kraftvärme (GWh)",[1]Miljö!$B$1:$V$1,0),FALSE)/1,"")</f>
        <v>0.17</v>
      </c>
      <c r="AK197" s="35">
        <f t="shared" si="12"/>
        <v>0.17</v>
      </c>
      <c r="AL197" s="35">
        <f>VLOOKUP($B197,'[1]Slutlig allokering'!$B$2:$AL$462,MATCH("Hjälpel kraftvärme",'[1]Slutlig allokering'!$B$2:$AL$2,0),FALSE)</f>
        <v>0</v>
      </c>
      <c r="AN197" s="30">
        <f t="shared" si="13"/>
        <v>17.590000000000003</v>
      </c>
      <c r="AO197" s="30">
        <f t="shared" si="14"/>
        <v>17.590000000000003</v>
      </c>
      <c r="AP197" s="30">
        <f>IF(ISERROR(1/VLOOKUP($B197,[1]Leveranser!$B$1:$S$500,MATCH("såld värme (gwh)",[1]Leveranser!$B$1:$S$1,0),FALSE)),"",VLOOKUP($B197,[1]Leveranser!$B$1:$S$500,MATCH("såld värme (gwh)",[1]Leveranser!$B$1:$S$1,0),FALSE))</f>
        <v>13.84</v>
      </c>
      <c r="AQ197" s="30">
        <f>VLOOKUP($B197,[1]Leveranser!$B$1:$Y$500,MATCH("Totalt såld fjärrvärme till andra fjärrvärmeföretag",[1]Leveranser!$B$1:$AA$1,0),FALSE)</f>
        <v>0</v>
      </c>
      <c r="AR197" s="30">
        <f>IF(ISERROR(1/VLOOKUP($B197,[1]Miljö!$B$1:$S$500,MATCH("Såld mängd produktionsspecifik fjärrvärme (GWh)",[1]Miljö!$B$1:$R$1,0),FALSE)),0,VLOOKUP($B197,[1]Miljö!$B$1:$S$500,MATCH("Såld mängd produktionsspecifik fjärrvärme (GWh)",[1]Miljö!$B$1:$R$1,0),FALSE))</f>
        <v>0</v>
      </c>
      <c r="AS197" s="36">
        <f t="shared" si="15"/>
        <v>0.78681068789084696</v>
      </c>
      <c r="AU197" s="30" t="str">
        <f>VLOOKUP($B197,'[1]Miljövärden urval för publ'!$B$2:$I$486,7,FALSE)</f>
        <v>Ja</v>
      </c>
    </row>
    <row r="198" spans="1:47" ht="15">
      <c r="A198" t="s">
        <v>339</v>
      </c>
      <c r="B198" t="s">
        <v>340</v>
      </c>
      <c r="C198" s="30">
        <f>VLOOKUP($B198,'[1]Tillförd energi'!$B$2:$AS$506,MATCH(C$3,'[1]Tillförd energi'!$B$1:$AQ$1,0),FALSE)</f>
        <v>0</v>
      </c>
      <c r="D198" s="30">
        <f>VLOOKUP($B198,'[1]Tillförd energi'!$B$2:$AS$506,MATCH(D$3,'[1]Tillförd energi'!$B$1:$AQ$1,0),FALSE)</f>
        <v>1.7485599999999999</v>
      </c>
      <c r="E198" s="30">
        <f>VLOOKUP($B198,'[1]Tillförd energi'!$B$2:$AS$506,MATCH(E$3,'[1]Tillförd energi'!$B$1:$AQ$1,0),FALSE)</f>
        <v>0</v>
      </c>
      <c r="F198" s="30">
        <f>VLOOKUP($B198,'[1]Tillförd energi'!$B$2:$AS$506,MATCH(F$3,'[1]Tillförd energi'!$B$1:$AQ$1,0),FALSE)</f>
        <v>0</v>
      </c>
      <c r="G198" s="30">
        <f>VLOOKUP($B198,'[1]Tillförd energi'!$B$2:$AS$506,MATCH(G$3,'[1]Tillförd energi'!$B$1:$AQ$1,0),FALSE)</f>
        <v>3.95</v>
      </c>
      <c r="H198" s="30">
        <f>VLOOKUP($B198,'[1]Tillförd energi'!$B$2:$AS$506,MATCH(H$3,'[1]Tillförd energi'!$B$1:$AQ$1,0),FALSE)</f>
        <v>0</v>
      </c>
      <c r="I198" s="30">
        <f>VLOOKUP($B198,'[1]Tillförd energi'!$B$2:$AS$506,MATCH(I$3,'[1]Tillförd energi'!$B$1:$AQ$1,0),FALSE)</f>
        <v>55.754800000000003</v>
      </c>
      <c r="J198" s="30">
        <f>VLOOKUP($B198,'[1]Tillförd energi'!$B$2:$AS$506,MATCH(J$3,'[1]Tillförd energi'!$B$1:$AQ$1,0),FALSE)</f>
        <v>10.15</v>
      </c>
      <c r="K198" s="30">
        <f>VLOOKUP($B198,'[1]Tillförd energi'!$B$2:$AS$506,MATCH(K$3,'[1]Tillförd energi'!$B$1:$AQ$1,0),FALSE)</f>
        <v>36.111499999999999</v>
      </c>
      <c r="L198" s="30">
        <f>VLOOKUP($B198,'[1]Tillförd energi'!$B$2:$AS$506,MATCH(L$3,'[1]Tillförd energi'!$B$1:$AQ$1,0),FALSE)</f>
        <v>0</v>
      </c>
      <c r="M198" s="30">
        <f>VLOOKUP($B198,'[1]Tillförd energi'!$B$2:$AS$506,MATCH(M$3,'[1]Tillförd energi'!$B$1:$AQ$1,0),FALSE)</f>
        <v>0</v>
      </c>
      <c r="N198" s="30">
        <f>VLOOKUP($B198,'[1]Tillförd energi'!$B$2:$AS$506,MATCH(N$3,'[1]Tillförd energi'!$B$1:$AQ$1,0),FALSE)</f>
        <v>0</v>
      </c>
      <c r="O198" s="30">
        <f>VLOOKUP($B198,'[1]Tillförd energi'!$B$2:$AS$506,MATCH(O$3,'[1]Tillförd energi'!$B$1:$AQ$1,0),FALSE)</f>
        <v>63.691400000000002</v>
      </c>
      <c r="P198" s="30">
        <f>VLOOKUP($B198,'[1]Tillförd energi'!$B$2:$AS$506,MATCH(P$3,'[1]Tillförd energi'!$B$1:$AQ$1,0),FALSE)</f>
        <v>0</v>
      </c>
      <c r="Q198" s="30">
        <f>VLOOKUP($B198,'[1]Tillförd energi'!$B$2:$AS$506,MATCH(Q$3,'[1]Tillförd energi'!$B$1:$AQ$1,0),FALSE)</f>
        <v>0</v>
      </c>
      <c r="R198" s="30">
        <f>VLOOKUP($B198,'[1]Tillförd energi'!$B$2:$AS$506,MATCH(R$3,'[1]Tillförd energi'!$B$1:$AQ$1,0),FALSE)</f>
        <v>0</v>
      </c>
      <c r="S198" s="30">
        <f>VLOOKUP($B198,'[1]Tillförd energi'!$B$2:$AS$506,MATCH(S$3,'[1]Tillförd energi'!$B$1:$AQ$1,0),FALSE)</f>
        <v>0</v>
      </c>
      <c r="T198" s="30">
        <f>VLOOKUP($B198,'[1]Tillförd energi'!$B$2:$AS$506,MATCH(T$3,'[1]Tillförd energi'!$B$1:$AQ$1,0),FALSE)</f>
        <v>0</v>
      </c>
      <c r="U198" s="30">
        <f>VLOOKUP($B198,'[1]Tillförd energi'!$B$2:$AS$506,MATCH(U$3,'[1]Tillförd energi'!$B$1:$AQ$1,0),FALSE)</f>
        <v>0</v>
      </c>
      <c r="V198" s="30">
        <f>VLOOKUP($B198,'[1]Tillförd energi'!$B$2:$AS$506,MATCH(V$3,'[1]Tillförd energi'!$B$1:$AQ$1,0),FALSE)</f>
        <v>0</v>
      </c>
      <c r="W198" s="30">
        <f>VLOOKUP($B198,'[1]Tillförd energi'!$B$2:$AS$506,MATCH(W$3,'[1]Tillförd energi'!$B$1:$AQ$1,0),FALSE)</f>
        <v>0</v>
      </c>
      <c r="X198" s="30">
        <f>VLOOKUP($B198,'[1]Tillförd energi'!$B$2:$AS$506,MATCH(X$3,'[1]Tillförd energi'!$B$1:$AQ$1,0),FALSE)</f>
        <v>0</v>
      </c>
      <c r="Y198" s="30">
        <f>VLOOKUP($B198,'[1]Tillförd energi'!$B$2:$AS$506,MATCH(Y$3,'[1]Tillförd energi'!$B$1:$AQ$1,0),FALSE)</f>
        <v>0</v>
      </c>
      <c r="Z198" s="30">
        <f>VLOOKUP($B198,'[1]Tillförd energi'!$B$2:$AS$506,MATCH(Z$3,'[1]Tillförd energi'!$B$1:$AQ$1,0),FALSE)</f>
        <v>0</v>
      </c>
      <c r="AA198" s="30">
        <f>VLOOKUP($B198,'[1]Tillförd energi'!$B$2:$AS$506,MATCH(AA$3,'[1]Tillförd energi'!$B$1:$AQ$1,0),FALSE)</f>
        <v>0</v>
      </c>
      <c r="AB198" s="30">
        <f>VLOOKUP($B198,'[1]Tillförd energi'!$B$2:$AS$506,MATCH(AB$3,'[1]Tillförd energi'!$B$1:$AQ$1,0),FALSE)</f>
        <v>13.9</v>
      </c>
      <c r="AC198" s="30">
        <f>VLOOKUP($B198,'[1]Tillförd energi'!$B$2:$AS$506,MATCH(AC$3,'[1]Tillförd energi'!$B$1:$AQ$1,0),FALSE)</f>
        <v>59.7</v>
      </c>
      <c r="AD198" s="30">
        <f>VLOOKUP($B198,'[1]Tillförd energi'!$B$2:$AS$506,MATCH(AD$3,'[1]Tillförd energi'!$B$1:$AQ$1,0),FALSE)</f>
        <v>0</v>
      </c>
      <c r="AF198" s="30">
        <f>VLOOKUP($B198,'[1]Tillförd energi'!$B$2:$AS$506,MATCH(AF$3,'[1]Tillförd energi'!$B$1:$AQ$1,0),FALSE)</f>
        <v>7.4811399999999999</v>
      </c>
      <c r="AH198" s="30">
        <f>IFERROR(VLOOKUP(B198,[1]Miljö!$B$1:$S$476,9,FALSE)/1,0)</f>
        <v>77.36</v>
      </c>
      <c r="AJ198" s="35">
        <f>IFERROR(VLOOKUP($B198,[1]Miljö!$B$1:$S$500,MATCH("hjälpel exklusive kraftvärme (GWh)",[1]Miljö!$B$1:$V$1,0),FALSE)/1,"")</f>
        <v>2.41</v>
      </c>
      <c r="AK198" s="35">
        <f t="shared" si="12"/>
        <v>2.41</v>
      </c>
      <c r="AL198" s="35">
        <f>VLOOKUP($B198,'[1]Slutlig allokering'!$B$2:$AL$462,MATCH("Hjälpel kraftvärme",'[1]Slutlig allokering'!$B$2:$AL$2,0),FALSE)</f>
        <v>5.0711399999999998</v>
      </c>
      <c r="AN198" s="30">
        <f t="shared" si="13"/>
        <v>252.48740000000006</v>
      </c>
      <c r="AO198" s="30">
        <f t="shared" si="14"/>
        <v>329.84740000000005</v>
      </c>
      <c r="AP198" s="30">
        <f>IF(ISERROR(1/VLOOKUP($B198,[1]Leveranser!$B$1:$S$500,MATCH("såld värme (gwh)",[1]Leveranser!$B$1:$S$1,0),FALSE)),"",VLOOKUP($B198,[1]Leveranser!$B$1:$S$500,MATCH("såld värme (gwh)",[1]Leveranser!$B$1:$S$1,0),FALSE))</f>
        <v>282</v>
      </c>
      <c r="AQ198" s="30">
        <f>VLOOKUP($B198,[1]Leveranser!$B$1:$Y$500,MATCH("Totalt såld fjärrvärme till andra fjärrvärmeföretag",[1]Leveranser!$B$1:$AA$1,0),FALSE)</f>
        <v>11.324</v>
      </c>
      <c r="AR198" s="30">
        <f>IF(ISERROR(1/VLOOKUP($B198,[1]Miljö!$B$1:$S$500,MATCH("Såld mängd produktionsspecifik fjärrvärme (GWh)",[1]Miljö!$B$1:$R$1,0),FALSE)),0,VLOOKUP($B198,[1]Miljö!$B$1:$S$500,MATCH("Såld mängd produktionsspecifik fjärrvärme (GWh)",[1]Miljö!$B$1:$R$1,0),FALSE))</f>
        <v>0</v>
      </c>
      <c r="AS198" s="36">
        <f t="shared" si="15"/>
        <v>0.85494079989716443</v>
      </c>
      <c r="AU198" s="30" t="str">
        <f>VLOOKUP($B198,'[1]Miljövärden urval för publ'!$B$2:$I$486,7,FALSE)</f>
        <v>Ja</v>
      </c>
    </row>
    <row r="199" spans="1:47" ht="15">
      <c r="A199" t="s">
        <v>138</v>
      </c>
      <c r="B199" t="s">
        <v>157</v>
      </c>
      <c r="C199" s="30">
        <f>VLOOKUP($B199,'[1]Tillförd energi'!$B$2:$AS$506,MATCH(C$3,'[1]Tillförd energi'!$B$1:$AQ$1,0),FALSE)</f>
        <v>0</v>
      </c>
      <c r="D199" s="30">
        <f>VLOOKUP($B199,'[1]Tillförd energi'!$B$2:$AS$506,MATCH(D$3,'[1]Tillförd energi'!$B$1:$AQ$1,0),FALSE)</f>
        <v>0.38</v>
      </c>
      <c r="E199" s="30">
        <f>VLOOKUP($B199,'[1]Tillförd energi'!$B$2:$AS$506,MATCH(E$3,'[1]Tillförd energi'!$B$1:$AQ$1,0),FALSE)</f>
        <v>0</v>
      </c>
      <c r="F199" s="30">
        <f>VLOOKUP($B199,'[1]Tillförd energi'!$B$2:$AS$506,MATCH(F$3,'[1]Tillförd energi'!$B$1:$AQ$1,0),FALSE)</f>
        <v>0</v>
      </c>
      <c r="G199" s="30">
        <f>VLOOKUP($B199,'[1]Tillförd energi'!$B$2:$AS$506,MATCH(G$3,'[1]Tillförd energi'!$B$1:$AQ$1,0),FALSE)</f>
        <v>0</v>
      </c>
      <c r="H199" s="30">
        <f>VLOOKUP($B199,'[1]Tillförd energi'!$B$2:$AS$506,MATCH(H$3,'[1]Tillförd energi'!$B$1:$AQ$1,0),FALSE)</f>
        <v>0</v>
      </c>
      <c r="I199" s="30">
        <f>VLOOKUP($B199,'[1]Tillförd energi'!$B$2:$AS$506,MATCH(I$3,'[1]Tillförd energi'!$B$1:$AQ$1,0),FALSE)</f>
        <v>0</v>
      </c>
      <c r="J199" s="30">
        <f>VLOOKUP($B199,'[1]Tillförd energi'!$B$2:$AS$506,MATCH(J$3,'[1]Tillförd energi'!$B$1:$AQ$1,0),FALSE)</f>
        <v>0</v>
      </c>
      <c r="K199" s="30">
        <f>VLOOKUP($B199,'[1]Tillförd energi'!$B$2:$AS$506,MATCH(K$3,'[1]Tillförd energi'!$B$1:$AQ$1,0),FALSE)</f>
        <v>0</v>
      </c>
      <c r="L199" s="30">
        <f>VLOOKUP($B199,'[1]Tillförd energi'!$B$2:$AS$506,MATCH(L$3,'[1]Tillförd energi'!$B$1:$AQ$1,0),FALSE)</f>
        <v>0</v>
      </c>
      <c r="M199" s="30">
        <f>VLOOKUP($B199,'[1]Tillförd energi'!$B$2:$AS$506,MATCH(M$3,'[1]Tillförd energi'!$B$1:$AQ$1,0),FALSE)</f>
        <v>0</v>
      </c>
      <c r="N199" s="30">
        <f>VLOOKUP($B199,'[1]Tillförd energi'!$B$2:$AS$506,MATCH(N$3,'[1]Tillförd energi'!$B$1:$AQ$1,0),FALSE)</f>
        <v>0</v>
      </c>
      <c r="O199" s="30">
        <f>VLOOKUP($B199,'[1]Tillförd energi'!$B$2:$AS$506,MATCH(O$3,'[1]Tillförd energi'!$B$1:$AQ$1,0),FALSE)</f>
        <v>9.6</v>
      </c>
      <c r="P199" s="30">
        <f>VLOOKUP($B199,'[1]Tillförd energi'!$B$2:$AS$506,MATCH(P$3,'[1]Tillförd energi'!$B$1:$AQ$1,0),FALSE)</f>
        <v>0</v>
      </c>
      <c r="Q199" s="30">
        <f>VLOOKUP($B199,'[1]Tillförd energi'!$B$2:$AS$506,MATCH(Q$3,'[1]Tillförd energi'!$B$1:$AQ$1,0),FALSE)</f>
        <v>0</v>
      </c>
      <c r="R199" s="30">
        <f>VLOOKUP($B199,'[1]Tillförd energi'!$B$2:$AS$506,MATCH(R$3,'[1]Tillförd energi'!$B$1:$AQ$1,0),FALSE)</f>
        <v>10.95</v>
      </c>
      <c r="S199" s="30">
        <f>VLOOKUP($B199,'[1]Tillförd energi'!$B$2:$AS$506,MATCH(S$3,'[1]Tillförd energi'!$B$1:$AQ$1,0),FALSE)</f>
        <v>0</v>
      </c>
      <c r="T199" s="30">
        <f>VLOOKUP($B199,'[1]Tillförd energi'!$B$2:$AS$506,MATCH(T$3,'[1]Tillförd energi'!$B$1:$AQ$1,0),FALSE)</f>
        <v>0</v>
      </c>
      <c r="U199" s="30">
        <f>VLOOKUP($B199,'[1]Tillförd energi'!$B$2:$AS$506,MATCH(U$3,'[1]Tillförd energi'!$B$1:$AQ$1,0),FALSE)</f>
        <v>0</v>
      </c>
      <c r="V199" s="30">
        <f>VLOOKUP($B199,'[1]Tillförd energi'!$B$2:$AS$506,MATCH(V$3,'[1]Tillförd energi'!$B$1:$AQ$1,0),FALSE)</f>
        <v>0</v>
      </c>
      <c r="W199" s="30">
        <f>VLOOKUP($B199,'[1]Tillförd energi'!$B$2:$AS$506,MATCH(W$3,'[1]Tillförd energi'!$B$1:$AQ$1,0),FALSE)</f>
        <v>0</v>
      </c>
      <c r="X199" s="30">
        <f>VLOOKUP($B199,'[1]Tillförd energi'!$B$2:$AS$506,MATCH(X$3,'[1]Tillförd energi'!$B$1:$AQ$1,0),FALSE)</f>
        <v>0</v>
      </c>
      <c r="Y199" s="30">
        <f>VLOOKUP($B199,'[1]Tillförd energi'!$B$2:$AS$506,MATCH(Y$3,'[1]Tillförd energi'!$B$1:$AQ$1,0),FALSE)</f>
        <v>0</v>
      </c>
      <c r="Z199" s="30">
        <f>VLOOKUP($B199,'[1]Tillförd energi'!$B$2:$AS$506,MATCH(Z$3,'[1]Tillförd energi'!$B$1:$AQ$1,0),FALSE)</f>
        <v>0</v>
      </c>
      <c r="AA199" s="30">
        <f>VLOOKUP($B199,'[1]Tillförd energi'!$B$2:$AS$506,MATCH(AA$3,'[1]Tillförd energi'!$B$1:$AQ$1,0),FALSE)</f>
        <v>0</v>
      </c>
      <c r="AB199" s="30">
        <f>VLOOKUP($B199,'[1]Tillförd energi'!$B$2:$AS$506,MATCH(AB$3,'[1]Tillförd energi'!$B$1:$AQ$1,0),FALSE)</f>
        <v>0</v>
      </c>
      <c r="AC199" s="30">
        <f>VLOOKUP($B199,'[1]Tillförd energi'!$B$2:$AS$506,MATCH(AC$3,'[1]Tillförd energi'!$B$1:$AQ$1,0),FALSE)</f>
        <v>0</v>
      </c>
      <c r="AD199" s="30">
        <f>VLOOKUP($B199,'[1]Tillförd energi'!$B$2:$AS$506,MATCH(AD$3,'[1]Tillförd energi'!$B$1:$AQ$1,0),FALSE)</f>
        <v>0</v>
      </c>
      <c r="AF199" s="30">
        <f>VLOOKUP($B199,'[1]Tillförd energi'!$B$2:$AS$506,MATCH(AF$3,'[1]Tillförd energi'!$B$1:$AQ$1,0),FALSE)</f>
        <v>0.35</v>
      </c>
      <c r="AH199" s="30">
        <f>IFERROR(VLOOKUP(B199,[1]Miljö!$B$1:$S$476,9,FALSE)/1,0)</f>
        <v>0</v>
      </c>
      <c r="AJ199" s="35">
        <f>IFERROR(VLOOKUP($B199,[1]Miljö!$B$1:$S$500,MATCH("hjälpel exklusive kraftvärme (GWh)",[1]Miljö!$B$1:$V$1,0),FALSE)/1,"")</f>
        <v>0.35</v>
      </c>
      <c r="AK199" s="35">
        <f t="shared" si="12"/>
        <v>0.35</v>
      </c>
      <c r="AL199" s="35">
        <f>VLOOKUP($B199,'[1]Slutlig allokering'!$B$2:$AL$462,MATCH("Hjälpel kraftvärme",'[1]Slutlig allokering'!$B$2:$AL$2,0),FALSE)</f>
        <v>0</v>
      </c>
      <c r="AN199" s="30">
        <f t="shared" si="13"/>
        <v>21.28</v>
      </c>
      <c r="AO199" s="30">
        <f t="shared" si="14"/>
        <v>21.28</v>
      </c>
      <c r="AP199" s="30">
        <f>IF(ISERROR(1/VLOOKUP($B199,[1]Leveranser!$B$1:$S$500,MATCH("såld värme (gwh)",[1]Leveranser!$B$1:$S$1,0),FALSE)),"",VLOOKUP($B199,[1]Leveranser!$B$1:$S$500,MATCH("såld värme (gwh)",[1]Leveranser!$B$1:$S$1,0),FALSE))</f>
        <v>15.55</v>
      </c>
      <c r="AQ199" s="30">
        <f>VLOOKUP($B199,[1]Leveranser!$B$1:$Y$500,MATCH("Totalt såld fjärrvärme till andra fjärrvärmeföretag",[1]Leveranser!$B$1:$AA$1,0),FALSE)</f>
        <v>0</v>
      </c>
      <c r="AR199" s="30">
        <f>IF(ISERROR(1/VLOOKUP($B199,[1]Miljö!$B$1:$S$500,MATCH("Såld mängd produktionsspecifik fjärrvärme (GWh)",[1]Miljö!$B$1:$R$1,0),FALSE)),0,VLOOKUP($B199,[1]Miljö!$B$1:$S$500,MATCH("Såld mängd produktionsspecifik fjärrvärme (GWh)",[1]Miljö!$B$1:$R$1,0),FALSE))</f>
        <v>0</v>
      </c>
      <c r="AS199" s="36">
        <f t="shared" si="15"/>
        <v>0.73073308270676696</v>
      </c>
      <c r="AU199" s="30" t="str">
        <f>VLOOKUP($B199,'[1]Miljövärden urval för publ'!$B$2:$I$486,7,FALSE)</f>
        <v>Ja</v>
      </c>
    </row>
    <row r="200" spans="1:47" ht="15">
      <c r="A200" t="s">
        <v>350</v>
      </c>
      <c r="B200" t="s">
        <v>351</v>
      </c>
      <c r="C200" s="30">
        <f>VLOOKUP($B200,'[1]Tillförd energi'!$B$2:$AS$506,MATCH(C$3,'[1]Tillförd energi'!$B$1:$AQ$1,0),FALSE)</f>
        <v>0</v>
      </c>
      <c r="D200" s="30">
        <f>VLOOKUP($B200,'[1]Tillförd energi'!$B$2:$AS$506,MATCH(D$3,'[1]Tillförd energi'!$B$1:$AQ$1,0),FALSE)</f>
        <v>1.2450000000000001</v>
      </c>
      <c r="E200" s="30">
        <f>VLOOKUP($B200,'[1]Tillförd energi'!$B$2:$AS$506,MATCH(E$3,'[1]Tillförd energi'!$B$1:$AQ$1,0),FALSE)</f>
        <v>0</v>
      </c>
      <c r="F200" s="30">
        <f>VLOOKUP($B200,'[1]Tillförd energi'!$B$2:$AS$506,MATCH(F$3,'[1]Tillförd energi'!$B$1:$AQ$1,0),FALSE)</f>
        <v>0</v>
      </c>
      <c r="G200" s="30">
        <f>VLOOKUP($B200,'[1]Tillförd energi'!$B$2:$AS$506,MATCH(G$3,'[1]Tillförd energi'!$B$1:$AQ$1,0),FALSE)</f>
        <v>0</v>
      </c>
      <c r="H200" s="30">
        <f>VLOOKUP($B200,'[1]Tillförd energi'!$B$2:$AS$506,MATCH(H$3,'[1]Tillförd energi'!$B$1:$AQ$1,0),FALSE)</f>
        <v>0</v>
      </c>
      <c r="I200" s="30">
        <f>VLOOKUP($B200,'[1]Tillförd energi'!$B$2:$AS$506,MATCH(I$3,'[1]Tillförd energi'!$B$1:$AQ$1,0),FALSE)</f>
        <v>0</v>
      </c>
      <c r="J200" s="30">
        <f>VLOOKUP($B200,'[1]Tillförd energi'!$B$2:$AS$506,MATCH(J$3,'[1]Tillförd energi'!$B$1:$AQ$1,0),FALSE)</f>
        <v>0</v>
      </c>
      <c r="K200" s="30">
        <f>VLOOKUP($B200,'[1]Tillförd energi'!$B$2:$AS$506,MATCH(K$3,'[1]Tillförd energi'!$B$1:$AQ$1,0),FALSE)</f>
        <v>0</v>
      </c>
      <c r="L200" s="30">
        <f>VLOOKUP($B200,'[1]Tillförd energi'!$B$2:$AS$506,MATCH(L$3,'[1]Tillförd energi'!$B$1:$AQ$1,0),FALSE)</f>
        <v>0</v>
      </c>
      <c r="M200" s="30">
        <f>VLOOKUP($B200,'[1]Tillförd energi'!$B$2:$AS$506,MATCH(M$3,'[1]Tillförd energi'!$B$1:$AQ$1,0),FALSE)</f>
        <v>0</v>
      </c>
      <c r="N200" s="30">
        <f>VLOOKUP($B200,'[1]Tillförd energi'!$B$2:$AS$506,MATCH(N$3,'[1]Tillförd energi'!$B$1:$AQ$1,0),FALSE)</f>
        <v>0</v>
      </c>
      <c r="O200" s="30">
        <f>VLOOKUP($B200,'[1]Tillförd energi'!$B$2:$AS$506,MATCH(O$3,'[1]Tillförd energi'!$B$1:$AQ$1,0),FALSE)</f>
        <v>0</v>
      </c>
      <c r="P200" s="30">
        <f>VLOOKUP($B200,'[1]Tillförd energi'!$B$2:$AS$506,MATCH(P$3,'[1]Tillförd energi'!$B$1:$AQ$1,0),FALSE)</f>
        <v>0</v>
      </c>
      <c r="Q200" s="30">
        <f>VLOOKUP($B200,'[1]Tillförd energi'!$B$2:$AS$506,MATCH(Q$3,'[1]Tillförd energi'!$B$1:$AQ$1,0),FALSE)</f>
        <v>1.175</v>
      </c>
      <c r="R200" s="30">
        <f>VLOOKUP($B200,'[1]Tillförd energi'!$B$2:$AS$506,MATCH(R$3,'[1]Tillförd energi'!$B$1:$AQ$1,0),FALSE)</f>
        <v>35.396000000000001</v>
      </c>
      <c r="S200" s="30">
        <f>VLOOKUP($B200,'[1]Tillförd energi'!$B$2:$AS$506,MATCH(S$3,'[1]Tillförd energi'!$B$1:$AQ$1,0),FALSE)</f>
        <v>0</v>
      </c>
      <c r="T200" s="30">
        <f>VLOOKUP($B200,'[1]Tillförd energi'!$B$2:$AS$506,MATCH(T$3,'[1]Tillförd energi'!$B$1:$AQ$1,0),FALSE)</f>
        <v>0</v>
      </c>
      <c r="U200" s="30">
        <f>VLOOKUP($B200,'[1]Tillförd energi'!$B$2:$AS$506,MATCH(U$3,'[1]Tillförd energi'!$B$1:$AQ$1,0),FALSE)</f>
        <v>0</v>
      </c>
      <c r="V200" s="30">
        <f>VLOOKUP($B200,'[1]Tillförd energi'!$B$2:$AS$506,MATCH(V$3,'[1]Tillförd energi'!$B$1:$AQ$1,0),FALSE)</f>
        <v>0</v>
      </c>
      <c r="W200" s="30">
        <f>VLOOKUP($B200,'[1]Tillförd energi'!$B$2:$AS$506,MATCH(W$3,'[1]Tillförd energi'!$B$1:$AQ$1,0),FALSE)</f>
        <v>0</v>
      </c>
      <c r="X200" s="30">
        <f>VLOOKUP($B200,'[1]Tillförd energi'!$B$2:$AS$506,MATCH(X$3,'[1]Tillförd energi'!$B$1:$AQ$1,0),FALSE)</f>
        <v>0</v>
      </c>
      <c r="Y200" s="30">
        <f>VLOOKUP($B200,'[1]Tillförd energi'!$B$2:$AS$506,MATCH(Y$3,'[1]Tillförd energi'!$B$1:$AQ$1,0),FALSE)</f>
        <v>0</v>
      </c>
      <c r="Z200" s="30">
        <f>VLOOKUP($B200,'[1]Tillförd energi'!$B$2:$AS$506,MATCH(Z$3,'[1]Tillförd energi'!$B$1:$AQ$1,0),FALSE)</f>
        <v>0</v>
      </c>
      <c r="AA200" s="30">
        <f>VLOOKUP($B200,'[1]Tillförd energi'!$B$2:$AS$506,MATCH(AA$3,'[1]Tillförd energi'!$B$1:$AQ$1,0),FALSE)</f>
        <v>0</v>
      </c>
      <c r="AB200" s="30">
        <f>VLOOKUP($B200,'[1]Tillförd energi'!$B$2:$AS$506,MATCH(AB$3,'[1]Tillförd energi'!$B$1:$AQ$1,0),FALSE)</f>
        <v>0</v>
      </c>
      <c r="AC200" s="30">
        <f>VLOOKUP($B200,'[1]Tillförd energi'!$B$2:$AS$506,MATCH(AC$3,'[1]Tillförd energi'!$B$1:$AQ$1,0),FALSE)</f>
        <v>0</v>
      </c>
      <c r="AD200" s="30">
        <f>VLOOKUP($B200,'[1]Tillförd energi'!$B$2:$AS$506,MATCH(AD$3,'[1]Tillförd energi'!$B$1:$AQ$1,0),FALSE)</f>
        <v>0</v>
      </c>
      <c r="AF200" s="30">
        <f>VLOOKUP($B200,'[1]Tillförd energi'!$B$2:$AS$506,MATCH(AF$3,'[1]Tillförd energi'!$B$1:$AQ$1,0),FALSE)</f>
        <v>0.42599999999999999</v>
      </c>
      <c r="AH200" s="30">
        <f>IFERROR(VLOOKUP(B200,[1]Miljö!$B$1:$S$476,9,FALSE)/1,0)</f>
        <v>0</v>
      </c>
      <c r="AJ200" s="35">
        <f>IFERROR(VLOOKUP($B200,[1]Miljö!$B$1:$S$500,MATCH("hjälpel exklusive kraftvärme (GWh)",[1]Miljö!$B$1:$V$1,0),FALSE)/1,"")</f>
        <v>0.42599999999999999</v>
      </c>
      <c r="AK200" s="35">
        <f t="shared" si="12"/>
        <v>0.42599999999999999</v>
      </c>
      <c r="AL200" s="35">
        <f>VLOOKUP($B200,'[1]Slutlig allokering'!$B$2:$AL$462,MATCH("Hjälpel kraftvärme",'[1]Slutlig allokering'!$B$2:$AL$2,0),FALSE)</f>
        <v>0</v>
      </c>
      <c r="AN200" s="30">
        <f t="shared" si="13"/>
        <v>38.242000000000004</v>
      </c>
      <c r="AO200" s="30">
        <f t="shared" si="14"/>
        <v>38.242000000000004</v>
      </c>
      <c r="AP200" s="30">
        <f>IF(ISERROR(1/VLOOKUP($B200,[1]Leveranser!$B$1:$S$500,MATCH("såld värme (gwh)",[1]Leveranser!$B$1:$S$1,0),FALSE)),"",VLOOKUP($B200,[1]Leveranser!$B$1:$S$500,MATCH("såld värme (gwh)",[1]Leveranser!$B$1:$S$1,0),FALSE))</f>
        <v>29.855</v>
      </c>
      <c r="AQ200" s="30">
        <f>VLOOKUP($B200,[1]Leveranser!$B$1:$Y$500,MATCH("Totalt såld fjärrvärme till andra fjärrvärmeföretag",[1]Leveranser!$B$1:$AA$1,0),FALSE)</f>
        <v>0</v>
      </c>
      <c r="AR200" s="30">
        <f>IF(ISERROR(1/VLOOKUP($B200,[1]Miljö!$B$1:$S$500,MATCH("Såld mängd produktionsspecifik fjärrvärme (GWh)",[1]Miljö!$B$1:$R$1,0),FALSE)),0,VLOOKUP($B200,[1]Miljö!$B$1:$S$500,MATCH("Såld mängd produktionsspecifik fjärrvärme (GWh)",[1]Miljö!$B$1:$R$1,0),FALSE))</f>
        <v>0</v>
      </c>
      <c r="AS200" s="36">
        <f t="shared" si="15"/>
        <v>0.78068615658176865</v>
      </c>
      <c r="AU200" s="30" t="str">
        <f>VLOOKUP($B200,'[1]Miljövärden urval för publ'!$B$2:$I$486,7,FALSE)</f>
        <v>Ja</v>
      </c>
    </row>
    <row r="201" spans="1:47" ht="15">
      <c r="A201" t="s">
        <v>130</v>
      </c>
      <c r="B201" t="s">
        <v>132</v>
      </c>
      <c r="C201" s="30">
        <f>VLOOKUP($B201,'[1]Tillförd energi'!$B$2:$AS$506,MATCH(C$3,'[1]Tillförd energi'!$B$1:$AQ$1,0),FALSE)</f>
        <v>0</v>
      </c>
      <c r="D201" s="30">
        <f>VLOOKUP($B201,'[1]Tillförd energi'!$B$2:$AS$506,MATCH(D$3,'[1]Tillförd energi'!$B$1:$AQ$1,0),FALSE)</f>
        <v>0.32600000000000001</v>
      </c>
      <c r="E201" s="30">
        <f>VLOOKUP($B201,'[1]Tillförd energi'!$B$2:$AS$506,MATCH(E$3,'[1]Tillförd energi'!$B$1:$AQ$1,0),FALSE)</f>
        <v>0</v>
      </c>
      <c r="F201" s="30">
        <f>VLOOKUP($B201,'[1]Tillförd energi'!$B$2:$AS$506,MATCH(F$3,'[1]Tillförd energi'!$B$1:$AQ$1,0),FALSE)</f>
        <v>0</v>
      </c>
      <c r="G201" s="30">
        <f>VLOOKUP($B201,'[1]Tillförd energi'!$B$2:$AS$506,MATCH(G$3,'[1]Tillförd energi'!$B$1:$AQ$1,0),FALSE)</f>
        <v>0</v>
      </c>
      <c r="H201" s="30">
        <f>VLOOKUP($B201,'[1]Tillförd energi'!$B$2:$AS$506,MATCH(H$3,'[1]Tillförd energi'!$B$1:$AQ$1,0),FALSE)</f>
        <v>0</v>
      </c>
      <c r="I201" s="30">
        <f>VLOOKUP($B201,'[1]Tillförd energi'!$B$2:$AS$506,MATCH(I$3,'[1]Tillförd energi'!$B$1:$AQ$1,0),FALSE)</f>
        <v>0</v>
      </c>
      <c r="J201" s="30">
        <f>VLOOKUP($B201,'[1]Tillförd energi'!$B$2:$AS$506,MATCH(J$3,'[1]Tillförd energi'!$B$1:$AQ$1,0),FALSE)</f>
        <v>0</v>
      </c>
      <c r="K201" s="30">
        <f>VLOOKUP($B201,'[1]Tillförd energi'!$B$2:$AS$506,MATCH(K$3,'[1]Tillförd energi'!$B$1:$AQ$1,0),FALSE)</f>
        <v>0</v>
      </c>
      <c r="L201" s="30">
        <f>VLOOKUP($B201,'[1]Tillförd energi'!$B$2:$AS$506,MATCH(L$3,'[1]Tillförd energi'!$B$1:$AQ$1,0),FALSE)</f>
        <v>3.9790000000000001</v>
      </c>
      <c r="M201" s="30">
        <f>VLOOKUP($B201,'[1]Tillförd energi'!$B$2:$AS$506,MATCH(M$3,'[1]Tillförd energi'!$B$1:$AQ$1,0),FALSE)</f>
        <v>31.972000000000001</v>
      </c>
      <c r="N201" s="30">
        <f>VLOOKUP($B201,'[1]Tillförd energi'!$B$2:$AS$506,MATCH(N$3,'[1]Tillförd energi'!$B$1:$AQ$1,0),FALSE)</f>
        <v>0</v>
      </c>
      <c r="O201" s="30">
        <f>VLOOKUP($B201,'[1]Tillförd energi'!$B$2:$AS$506,MATCH(O$3,'[1]Tillförd energi'!$B$1:$AQ$1,0),FALSE)</f>
        <v>4.4169999999999998</v>
      </c>
      <c r="P201" s="30">
        <f>VLOOKUP($B201,'[1]Tillförd energi'!$B$2:$AS$506,MATCH(P$3,'[1]Tillförd energi'!$B$1:$AQ$1,0),FALSE)</f>
        <v>0</v>
      </c>
      <c r="Q201" s="30">
        <f>VLOOKUP($B201,'[1]Tillförd energi'!$B$2:$AS$506,MATCH(Q$3,'[1]Tillförd energi'!$B$1:$AQ$1,0),FALSE)</f>
        <v>0</v>
      </c>
      <c r="R201" s="30">
        <f>VLOOKUP($B201,'[1]Tillförd energi'!$B$2:$AS$506,MATCH(R$3,'[1]Tillförd energi'!$B$1:$AQ$1,0),FALSE)</f>
        <v>0</v>
      </c>
      <c r="S201" s="30">
        <f>VLOOKUP($B201,'[1]Tillförd energi'!$B$2:$AS$506,MATCH(S$3,'[1]Tillförd energi'!$B$1:$AQ$1,0),FALSE)</f>
        <v>0</v>
      </c>
      <c r="T201" s="30">
        <f>VLOOKUP($B201,'[1]Tillförd energi'!$B$2:$AS$506,MATCH(T$3,'[1]Tillförd energi'!$B$1:$AQ$1,0),FALSE)</f>
        <v>0</v>
      </c>
      <c r="U201" s="30">
        <f>VLOOKUP($B201,'[1]Tillförd energi'!$B$2:$AS$506,MATCH(U$3,'[1]Tillförd energi'!$B$1:$AQ$1,0),FALSE)</f>
        <v>0</v>
      </c>
      <c r="V201" s="30">
        <f>VLOOKUP($B201,'[1]Tillförd energi'!$B$2:$AS$506,MATCH(V$3,'[1]Tillförd energi'!$B$1:$AQ$1,0),FALSE)</f>
        <v>0</v>
      </c>
      <c r="W201" s="30">
        <f>VLOOKUP($B201,'[1]Tillförd energi'!$B$2:$AS$506,MATCH(W$3,'[1]Tillförd energi'!$B$1:$AQ$1,0),FALSE)</f>
        <v>0</v>
      </c>
      <c r="X201" s="30">
        <f>VLOOKUP($B201,'[1]Tillförd energi'!$B$2:$AS$506,MATCH(X$3,'[1]Tillförd energi'!$B$1:$AQ$1,0),FALSE)</f>
        <v>0</v>
      </c>
      <c r="Y201" s="30">
        <f>VLOOKUP($B201,'[1]Tillförd energi'!$B$2:$AS$506,MATCH(Y$3,'[1]Tillförd energi'!$B$1:$AQ$1,0),FALSE)</f>
        <v>2E-3</v>
      </c>
      <c r="Z201" s="30">
        <f>VLOOKUP($B201,'[1]Tillförd energi'!$B$2:$AS$506,MATCH(Z$3,'[1]Tillförd energi'!$B$1:$AQ$1,0),FALSE)</f>
        <v>0</v>
      </c>
      <c r="AA201" s="30">
        <f>VLOOKUP($B201,'[1]Tillförd energi'!$B$2:$AS$506,MATCH(AA$3,'[1]Tillförd energi'!$B$1:$AQ$1,0),FALSE)</f>
        <v>0</v>
      </c>
      <c r="AB201" s="30">
        <f>VLOOKUP($B201,'[1]Tillförd energi'!$B$2:$AS$506,MATCH(AB$3,'[1]Tillförd energi'!$B$1:$AQ$1,0),FALSE)</f>
        <v>6.2</v>
      </c>
      <c r="AC201" s="30">
        <f>VLOOKUP($B201,'[1]Tillförd energi'!$B$2:$AS$506,MATCH(AC$3,'[1]Tillförd energi'!$B$1:$AQ$1,0),FALSE)</f>
        <v>0</v>
      </c>
      <c r="AD201" s="30">
        <f>VLOOKUP($B201,'[1]Tillförd energi'!$B$2:$AS$506,MATCH(AD$3,'[1]Tillförd energi'!$B$1:$AQ$1,0),FALSE)</f>
        <v>0</v>
      </c>
      <c r="AF201" s="30">
        <f>VLOOKUP($B201,'[1]Tillförd energi'!$B$2:$AS$506,MATCH(AF$3,'[1]Tillförd energi'!$B$1:$AQ$1,0),FALSE)</f>
        <v>1.1259999999999999</v>
      </c>
      <c r="AH201" s="30">
        <f>IFERROR(VLOOKUP(B201,[1]Miljö!$B$1:$S$476,9,FALSE)/1,0)</f>
        <v>0</v>
      </c>
      <c r="AJ201" s="35">
        <f>IFERROR(VLOOKUP($B201,[1]Miljö!$B$1:$S$500,MATCH("hjälpel exklusive kraftvärme (GWh)",[1]Miljö!$B$1:$V$1,0),FALSE)/1,"")</f>
        <v>1.1259999999999999</v>
      </c>
      <c r="AK201" s="35">
        <f t="shared" si="12"/>
        <v>1.1259999999999999</v>
      </c>
      <c r="AL201" s="35">
        <f>VLOOKUP($B201,'[1]Slutlig allokering'!$B$2:$AL$462,MATCH("Hjälpel kraftvärme",'[1]Slutlig allokering'!$B$2:$AL$2,0),FALSE)</f>
        <v>0</v>
      </c>
      <c r="AN201" s="30">
        <f t="shared" si="13"/>
        <v>48.022000000000006</v>
      </c>
      <c r="AO201" s="30">
        <f t="shared" si="14"/>
        <v>48.022000000000006</v>
      </c>
      <c r="AP201" s="30">
        <f>IF(ISERROR(1/VLOOKUP($B201,[1]Leveranser!$B$1:$S$500,MATCH("såld värme (gwh)",[1]Leveranser!$B$1:$S$1,0),FALSE)),"",VLOOKUP($B201,[1]Leveranser!$B$1:$S$500,MATCH("såld värme (gwh)",[1]Leveranser!$B$1:$S$1,0),FALSE))</f>
        <v>32.466000000000001</v>
      </c>
      <c r="AQ201" s="30">
        <f>VLOOKUP($B201,[1]Leveranser!$B$1:$Y$500,MATCH("Totalt såld fjärrvärme till andra fjärrvärmeföretag",[1]Leveranser!$B$1:$AA$1,0),FALSE)</f>
        <v>0</v>
      </c>
      <c r="AR201" s="30">
        <f>IF(ISERROR(1/VLOOKUP($B201,[1]Miljö!$B$1:$S$500,MATCH("Såld mängd produktionsspecifik fjärrvärme (GWh)",[1]Miljö!$B$1:$R$1,0),FALSE)),0,VLOOKUP($B201,[1]Miljö!$B$1:$S$500,MATCH("Såld mängd produktionsspecifik fjärrvärme (GWh)",[1]Miljö!$B$1:$R$1,0),FALSE))</f>
        <v>0</v>
      </c>
      <c r="AS201" s="36">
        <f t="shared" si="15"/>
        <v>0.6760651368122943</v>
      </c>
      <c r="AU201" s="30" t="str">
        <f>VLOOKUP($B201,'[1]Miljövärden urval för publ'!$B$2:$I$486,7,FALSE)</f>
        <v>Ja</v>
      </c>
    </row>
    <row r="202" spans="1:47" ht="15">
      <c r="A202" t="s">
        <v>352</v>
      </c>
      <c r="B202" t="s">
        <v>355</v>
      </c>
      <c r="C202" s="30">
        <f>VLOOKUP($B202,'[1]Tillförd energi'!$B$2:$AS$506,MATCH(C$3,'[1]Tillförd energi'!$B$1:$AQ$1,0),FALSE)</f>
        <v>0</v>
      </c>
      <c r="D202" s="30">
        <f>VLOOKUP($B202,'[1]Tillförd energi'!$B$2:$AS$506,MATCH(D$3,'[1]Tillförd energi'!$B$1:$AQ$1,0),FALSE)</f>
        <v>0</v>
      </c>
      <c r="E202" s="30">
        <f>VLOOKUP($B202,'[1]Tillförd energi'!$B$2:$AS$506,MATCH(E$3,'[1]Tillförd energi'!$B$1:$AQ$1,0),FALSE)</f>
        <v>0</v>
      </c>
      <c r="F202" s="30">
        <f>VLOOKUP($B202,'[1]Tillförd energi'!$B$2:$AS$506,MATCH(F$3,'[1]Tillförd energi'!$B$1:$AQ$1,0),FALSE)</f>
        <v>0</v>
      </c>
      <c r="G202" s="30">
        <f>VLOOKUP($B202,'[1]Tillförd energi'!$B$2:$AS$506,MATCH(G$3,'[1]Tillförd energi'!$B$1:$AQ$1,0),FALSE)</f>
        <v>3</v>
      </c>
      <c r="H202" s="30">
        <f>VLOOKUP($B202,'[1]Tillförd energi'!$B$2:$AS$506,MATCH(H$3,'[1]Tillförd energi'!$B$1:$AQ$1,0),FALSE)</f>
        <v>0</v>
      </c>
      <c r="I202" s="30">
        <f>VLOOKUP($B202,'[1]Tillförd energi'!$B$2:$AS$506,MATCH(I$3,'[1]Tillförd energi'!$B$1:$AQ$1,0),FALSE)</f>
        <v>0</v>
      </c>
      <c r="J202" s="30">
        <f>VLOOKUP($B202,'[1]Tillförd energi'!$B$2:$AS$506,MATCH(J$3,'[1]Tillförd energi'!$B$1:$AQ$1,0),FALSE)</f>
        <v>0</v>
      </c>
      <c r="K202" s="30">
        <f>VLOOKUP($B202,'[1]Tillförd energi'!$B$2:$AS$506,MATCH(K$3,'[1]Tillförd energi'!$B$1:$AQ$1,0),FALSE)</f>
        <v>0</v>
      </c>
      <c r="L202" s="30">
        <f>VLOOKUP($B202,'[1]Tillförd energi'!$B$2:$AS$506,MATCH(L$3,'[1]Tillförd energi'!$B$1:$AQ$1,0),FALSE)</f>
        <v>0</v>
      </c>
      <c r="M202" s="30">
        <f>VLOOKUP($B202,'[1]Tillförd energi'!$B$2:$AS$506,MATCH(M$3,'[1]Tillförd energi'!$B$1:$AQ$1,0),FALSE)</f>
        <v>0</v>
      </c>
      <c r="N202" s="30">
        <f>VLOOKUP($B202,'[1]Tillförd energi'!$B$2:$AS$506,MATCH(N$3,'[1]Tillförd energi'!$B$1:$AQ$1,0),FALSE)</f>
        <v>0</v>
      </c>
      <c r="O202" s="30">
        <f>VLOOKUP($B202,'[1]Tillförd energi'!$B$2:$AS$506,MATCH(O$3,'[1]Tillförd energi'!$B$1:$AQ$1,0),FALSE)</f>
        <v>22</v>
      </c>
      <c r="P202" s="30">
        <f>VLOOKUP($B202,'[1]Tillförd energi'!$B$2:$AS$506,MATCH(P$3,'[1]Tillförd energi'!$B$1:$AQ$1,0),FALSE)</f>
        <v>0</v>
      </c>
      <c r="Q202" s="30">
        <f>VLOOKUP($B202,'[1]Tillförd energi'!$B$2:$AS$506,MATCH(Q$3,'[1]Tillförd energi'!$B$1:$AQ$1,0),FALSE)</f>
        <v>7.7</v>
      </c>
      <c r="R202" s="30">
        <f>VLOOKUP($B202,'[1]Tillförd energi'!$B$2:$AS$506,MATCH(R$3,'[1]Tillförd energi'!$B$1:$AQ$1,0),FALSE)</f>
        <v>0</v>
      </c>
      <c r="S202" s="30">
        <f>VLOOKUP($B202,'[1]Tillförd energi'!$B$2:$AS$506,MATCH(S$3,'[1]Tillförd energi'!$B$1:$AQ$1,0),FALSE)</f>
        <v>0</v>
      </c>
      <c r="T202" s="30">
        <f>VLOOKUP($B202,'[1]Tillförd energi'!$B$2:$AS$506,MATCH(T$3,'[1]Tillförd energi'!$B$1:$AQ$1,0),FALSE)</f>
        <v>0</v>
      </c>
      <c r="U202" s="30">
        <f>VLOOKUP($B202,'[1]Tillförd energi'!$B$2:$AS$506,MATCH(U$3,'[1]Tillförd energi'!$B$1:$AQ$1,0),FALSE)</f>
        <v>0</v>
      </c>
      <c r="V202" s="30">
        <f>VLOOKUP($B202,'[1]Tillförd energi'!$B$2:$AS$506,MATCH(V$3,'[1]Tillförd energi'!$B$1:$AQ$1,0),FALSE)</f>
        <v>1</v>
      </c>
      <c r="W202" s="30">
        <f>VLOOKUP($B202,'[1]Tillförd energi'!$B$2:$AS$506,MATCH(W$3,'[1]Tillförd energi'!$B$1:$AQ$1,0),FALSE)</f>
        <v>0</v>
      </c>
      <c r="X202" s="30">
        <f>VLOOKUP($B202,'[1]Tillförd energi'!$B$2:$AS$506,MATCH(X$3,'[1]Tillförd energi'!$B$1:$AQ$1,0),FALSE)</f>
        <v>0</v>
      </c>
      <c r="Y202" s="30">
        <f>VLOOKUP($B202,'[1]Tillförd energi'!$B$2:$AS$506,MATCH(Y$3,'[1]Tillförd energi'!$B$1:$AQ$1,0),FALSE)</f>
        <v>0</v>
      </c>
      <c r="Z202" s="30">
        <f>VLOOKUP($B202,'[1]Tillförd energi'!$B$2:$AS$506,MATCH(Z$3,'[1]Tillförd energi'!$B$1:$AQ$1,0),FALSE)</f>
        <v>0</v>
      </c>
      <c r="AA202" s="30">
        <f>VLOOKUP($B202,'[1]Tillförd energi'!$B$2:$AS$506,MATCH(AA$3,'[1]Tillförd energi'!$B$1:$AQ$1,0),FALSE)</f>
        <v>0</v>
      </c>
      <c r="AB202" s="30">
        <f>VLOOKUP($B202,'[1]Tillförd energi'!$B$2:$AS$506,MATCH(AB$3,'[1]Tillförd energi'!$B$1:$AQ$1,0),FALSE)</f>
        <v>4</v>
      </c>
      <c r="AC202" s="30">
        <f>VLOOKUP($B202,'[1]Tillförd energi'!$B$2:$AS$506,MATCH(AC$3,'[1]Tillförd energi'!$B$1:$AQ$1,0),FALSE)</f>
        <v>0</v>
      </c>
      <c r="AD202" s="30">
        <f>VLOOKUP($B202,'[1]Tillförd energi'!$B$2:$AS$506,MATCH(AD$3,'[1]Tillförd energi'!$B$1:$AQ$1,0),FALSE)</f>
        <v>0</v>
      </c>
      <c r="AF202" s="30">
        <f>VLOOKUP($B202,'[1]Tillförd energi'!$B$2:$AS$506,MATCH(AF$3,'[1]Tillförd energi'!$B$1:$AQ$1,0),FALSE)</f>
        <v>0.5</v>
      </c>
      <c r="AH202" s="30">
        <f>IFERROR(VLOOKUP(B202,[1]Miljö!$B$1:$S$476,9,FALSE)/1,0)</f>
        <v>0</v>
      </c>
      <c r="AJ202" s="35">
        <f>IFERROR(VLOOKUP($B202,[1]Miljö!$B$1:$S$500,MATCH("hjälpel exklusive kraftvärme (GWh)",[1]Miljö!$B$1:$V$1,0),FALSE)/1,"")</f>
        <v>0.5</v>
      </c>
      <c r="AK202" s="35">
        <f t="shared" si="12"/>
        <v>0.5</v>
      </c>
      <c r="AL202" s="35">
        <f>VLOOKUP($B202,'[1]Slutlig allokering'!$B$2:$AL$462,MATCH("Hjälpel kraftvärme",'[1]Slutlig allokering'!$B$2:$AL$2,0),FALSE)</f>
        <v>0</v>
      </c>
      <c r="AN202" s="30">
        <f t="shared" si="13"/>
        <v>38.200000000000003</v>
      </c>
      <c r="AO202" s="30">
        <f t="shared" si="14"/>
        <v>38.200000000000003</v>
      </c>
      <c r="AP202" s="30">
        <f>IF(ISERROR(1/VLOOKUP($B202,[1]Leveranser!$B$1:$S$500,MATCH("såld värme (gwh)",[1]Leveranser!$B$1:$S$1,0),FALSE)),"",VLOOKUP($B202,[1]Leveranser!$B$1:$S$500,MATCH("såld värme (gwh)",[1]Leveranser!$B$1:$S$1,0),FALSE))</f>
        <v>30</v>
      </c>
      <c r="AQ202" s="30">
        <f>VLOOKUP($B202,[1]Leveranser!$B$1:$Y$500,MATCH("Totalt såld fjärrvärme till andra fjärrvärmeföretag",[1]Leveranser!$B$1:$AA$1,0),FALSE)</f>
        <v>0</v>
      </c>
      <c r="AR202" s="30">
        <f>IF(ISERROR(1/VLOOKUP($B202,[1]Miljö!$B$1:$S$500,MATCH("Såld mängd produktionsspecifik fjärrvärme (GWh)",[1]Miljö!$B$1:$R$1,0),FALSE)),0,VLOOKUP($B202,[1]Miljö!$B$1:$S$500,MATCH("Såld mängd produktionsspecifik fjärrvärme (GWh)",[1]Miljö!$B$1:$R$1,0),FALSE))</f>
        <v>0</v>
      </c>
      <c r="AS202" s="36">
        <f t="shared" si="15"/>
        <v>0.78534031413612559</v>
      </c>
      <c r="AU202" s="30" t="str">
        <f>VLOOKUP($B202,'[1]Miljövärden urval för publ'!$B$2:$I$486,7,FALSE)</f>
        <v>Ja</v>
      </c>
    </row>
    <row r="203" spans="1:47" ht="15">
      <c r="A203" t="s">
        <v>357</v>
      </c>
      <c r="B203" t="s">
        <v>358</v>
      </c>
      <c r="C203" s="30">
        <f>VLOOKUP($B203,'[1]Tillförd energi'!$B$2:$AS$506,MATCH(C$3,'[1]Tillförd energi'!$B$1:$AQ$1,0),FALSE)</f>
        <v>0</v>
      </c>
      <c r="D203" s="30">
        <f>VLOOKUP($B203,'[1]Tillförd energi'!$B$2:$AS$506,MATCH(D$3,'[1]Tillförd energi'!$B$1:$AQ$1,0),FALSE)</f>
        <v>0</v>
      </c>
      <c r="E203" s="30">
        <f>VLOOKUP($B203,'[1]Tillförd energi'!$B$2:$AS$506,MATCH(E$3,'[1]Tillförd energi'!$B$1:$AQ$1,0),FALSE)</f>
        <v>0</v>
      </c>
      <c r="F203" s="30">
        <f>VLOOKUP($B203,'[1]Tillförd energi'!$B$2:$AS$506,MATCH(F$3,'[1]Tillförd energi'!$B$1:$AQ$1,0),FALSE)</f>
        <v>0</v>
      </c>
      <c r="G203" s="30">
        <f>VLOOKUP($B203,'[1]Tillförd energi'!$B$2:$AS$506,MATCH(G$3,'[1]Tillförd energi'!$B$1:$AQ$1,0),FALSE)</f>
        <v>0</v>
      </c>
      <c r="H203" s="30">
        <f>VLOOKUP($B203,'[1]Tillförd energi'!$B$2:$AS$506,MATCH(H$3,'[1]Tillförd energi'!$B$1:$AQ$1,0),FALSE)</f>
        <v>0</v>
      </c>
      <c r="I203" s="30">
        <f>VLOOKUP($B203,'[1]Tillförd energi'!$B$2:$AS$506,MATCH(I$3,'[1]Tillförd energi'!$B$1:$AQ$1,0),FALSE)</f>
        <v>0</v>
      </c>
      <c r="J203" s="30">
        <f>VLOOKUP($B203,'[1]Tillförd energi'!$B$2:$AS$506,MATCH(J$3,'[1]Tillförd energi'!$B$1:$AQ$1,0),FALSE)</f>
        <v>0</v>
      </c>
      <c r="K203" s="30">
        <f>VLOOKUP($B203,'[1]Tillförd energi'!$B$2:$AS$506,MATCH(K$3,'[1]Tillförd energi'!$B$1:$AQ$1,0),FALSE)</f>
        <v>0</v>
      </c>
      <c r="L203" s="30">
        <f>VLOOKUP($B203,'[1]Tillförd energi'!$B$2:$AS$506,MATCH(L$3,'[1]Tillförd energi'!$B$1:$AQ$1,0),FALSE)</f>
        <v>0</v>
      </c>
      <c r="M203" s="30">
        <f>VLOOKUP($B203,'[1]Tillförd energi'!$B$2:$AS$506,MATCH(M$3,'[1]Tillförd energi'!$B$1:$AQ$1,0),FALSE)</f>
        <v>0</v>
      </c>
      <c r="N203" s="30">
        <f>VLOOKUP($B203,'[1]Tillförd energi'!$B$2:$AS$506,MATCH(N$3,'[1]Tillförd energi'!$B$1:$AQ$1,0),FALSE)</f>
        <v>0</v>
      </c>
      <c r="O203" s="30">
        <f>VLOOKUP($B203,'[1]Tillförd energi'!$B$2:$AS$506,MATCH(O$3,'[1]Tillförd energi'!$B$1:$AQ$1,0),FALSE)</f>
        <v>0</v>
      </c>
      <c r="P203" s="30">
        <f>VLOOKUP($B203,'[1]Tillförd energi'!$B$2:$AS$506,MATCH(P$3,'[1]Tillförd energi'!$B$1:$AQ$1,0),FALSE)</f>
        <v>0</v>
      </c>
      <c r="Q203" s="30">
        <f>VLOOKUP($B203,'[1]Tillförd energi'!$B$2:$AS$506,MATCH(Q$3,'[1]Tillförd energi'!$B$1:$AQ$1,0),FALSE)</f>
        <v>0</v>
      </c>
      <c r="R203" s="30">
        <f>VLOOKUP($B203,'[1]Tillförd energi'!$B$2:$AS$506,MATCH(R$3,'[1]Tillförd energi'!$B$1:$AQ$1,0),FALSE)</f>
        <v>0</v>
      </c>
      <c r="S203" s="30">
        <f>VLOOKUP($B203,'[1]Tillförd energi'!$B$2:$AS$506,MATCH(S$3,'[1]Tillförd energi'!$B$1:$AQ$1,0),FALSE)</f>
        <v>0</v>
      </c>
      <c r="T203" s="30">
        <f>VLOOKUP($B203,'[1]Tillförd energi'!$B$2:$AS$506,MATCH(T$3,'[1]Tillförd energi'!$B$1:$AQ$1,0),FALSE)</f>
        <v>0</v>
      </c>
      <c r="U203" s="30">
        <f>VLOOKUP($B203,'[1]Tillförd energi'!$B$2:$AS$506,MATCH(U$3,'[1]Tillförd energi'!$B$1:$AQ$1,0),FALSE)</f>
        <v>0</v>
      </c>
      <c r="V203" s="30">
        <f>VLOOKUP($B203,'[1]Tillförd energi'!$B$2:$AS$506,MATCH(V$3,'[1]Tillförd energi'!$B$1:$AQ$1,0),FALSE)</f>
        <v>0</v>
      </c>
      <c r="W203" s="30">
        <f>VLOOKUP($B203,'[1]Tillförd energi'!$B$2:$AS$506,MATCH(W$3,'[1]Tillförd energi'!$B$1:$AQ$1,0),FALSE)</f>
        <v>0</v>
      </c>
      <c r="X203" s="30">
        <f>VLOOKUP($B203,'[1]Tillförd energi'!$B$2:$AS$506,MATCH(X$3,'[1]Tillförd energi'!$B$1:$AQ$1,0),FALSE)</f>
        <v>0</v>
      </c>
      <c r="Y203" s="30">
        <f>VLOOKUP($B203,'[1]Tillförd energi'!$B$2:$AS$506,MATCH(Y$3,'[1]Tillförd energi'!$B$1:$AQ$1,0),FALSE)</f>
        <v>0</v>
      </c>
      <c r="Z203" s="30">
        <f>VLOOKUP($B203,'[1]Tillförd energi'!$B$2:$AS$506,MATCH(Z$3,'[1]Tillförd energi'!$B$1:$AQ$1,0),FALSE)</f>
        <v>0</v>
      </c>
      <c r="AA203" s="30">
        <f>VLOOKUP($B203,'[1]Tillförd energi'!$B$2:$AS$506,MATCH(AA$3,'[1]Tillförd energi'!$B$1:$AQ$1,0),FALSE)</f>
        <v>0</v>
      </c>
      <c r="AB203" s="30">
        <f>VLOOKUP($B203,'[1]Tillförd energi'!$B$2:$AS$506,MATCH(AB$3,'[1]Tillförd energi'!$B$1:$AQ$1,0),FALSE)</f>
        <v>0</v>
      </c>
      <c r="AC203" s="30">
        <f>VLOOKUP($B203,'[1]Tillförd energi'!$B$2:$AS$506,MATCH(AC$3,'[1]Tillförd energi'!$B$1:$AQ$1,0),FALSE)</f>
        <v>0</v>
      </c>
      <c r="AD203" s="30">
        <f>VLOOKUP($B203,'[1]Tillförd energi'!$B$2:$AS$506,MATCH(AD$3,'[1]Tillförd energi'!$B$1:$AQ$1,0),FALSE)</f>
        <v>0</v>
      </c>
      <c r="AF203" s="30">
        <f>VLOOKUP($B203,'[1]Tillförd energi'!$B$2:$AS$506,MATCH(AF$3,'[1]Tillförd energi'!$B$1:$AQ$1,0),FALSE)</f>
        <v>0</v>
      </c>
      <c r="AH203" s="30">
        <f>IFERROR(VLOOKUP(B203,[1]Miljö!$B$1:$S$476,9,FALSE)/1,0)</f>
        <v>0</v>
      </c>
      <c r="AJ203" s="35" t="str">
        <f>IFERROR(VLOOKUP($B203,[1]Miljö!$B$1:$S$500,MATCH("hjälpel exklusive kraftvärme (GWh)",[1]Miljö!$B$1:$V$1,0),FALSE)/1,"")</f>
        <v/>
      </c>
      <c r="AK203" s="35">
        <f t="shared" si="12"/>
        <v>0</v>
      </c>
      <c r="AL203" s="35">
        <f>VLOOKUP($B203,'[1]Slutlig allokering'!$B$2:$AL$462,MATCH("Hjälpel kraftvärme",'[1]Slutlig allokering'!$B$2:$AL$2,0),FALSE)</f>
        <v>0</v>
      </c>
      <c r="AN203" s="30">
        <f t="shared" si="13"/>
        <v>0</v>
      </c>
      <c r="AO203" s="30">
        <f t="shared" si="14"/>
        <v>0</v>
      </c>
      <c r="AP203" s="30" t="str">
        <f>IF(ISERROR(1/VLOOKUP($B203,[1]Leveranser!$B$1:$S$500,MATCH("såld värme (gwh)",[1]Leveranser!$B$1:$S$1,0),FALSE)),"",VLOOKUP($B203,[1]Leveranser!$B$1:$S$500,MATCH("såld värme (gwh)",[1]Leveranser!$B$1:$S$1,0),FALSE))</f>
        <v/>
      </c>
      <c r="AQ203" s="30">
        <f>VLOOKUP($B203,[1]Leveranser!$B$1:$Y$500,MATCH("Totalt såld fjärrvärme till andra fjärrvärmeföretag",[1]Leveranser!$B$1:$AA$1,0),FALSE)</f>
        <v>0</v>
      </c>
      <c r="AR203" s="30">
        <f>IF(ISERROR(1/VLOOKUP($B203,[1]Miljö!$B$1:$S$500,MATCH("Såld mängd produktionsspecifik fjärrvärme (GWh)",[1]Miljö!$B$1:$R$1,0),FALSE)),0,VLOOKUP($B203,[1]Miljö!$B$1:$S$500,MATCH("Såld mängd produktionsspecifik fjärrvärme (GWh)",[1]Miljö!$B$1:$R$1,0),FALSE))</f>
        <v>0</v>
      </c>
      <c r="AS203" s="36" t="str">
        <f t="shared" si="15"/>
        <v/>
      </c>
      <c r="AU203" s="30" t="str">
        <f>VLOOKUP($B203,'[1]Miljövärden urval för publ'!$B$2:$I$486,7,FALSE)</f>
        <v>Nej</v>
      </c>
    </row>
    <row r="204" spans="1:47" ht="15">
      <c r="A204" t="s">
        <v>463</v>
      </c>
      <c r="B204" t="s">
        <v>471</v>
      </c>
      <c r="C204" s="30">
        <f>VLOOKUP($B204,'[1]Tillförd energi'!$B$2:$AS$506,MATCH(C$3,'[1]Tillförd energi'!$B$1:$AQ$1,0),FALSE)</f>
        <v>0</v>
      </c>
      <c r="D204" s="30">
        <f>VLOOKUP($B204,'[1]Tillförd energi'!$B$2:$AS$506,MATCH(D$3,'[1]Tillförd energi'!$B$1:$AQ$1,0),FALSE)</f>
        <v>0.105</v>
      </c>
      <c r="E204" s="30">
        <f>VLOOKUP($B204,'[1]Tillförd energi'!$B$2:$AS$506,MATCH(E$3,'[1]Tillförd energi'!$B$1:$AQ$1,0),FALSE)</f>
        <v>0</v>
      </c>
      <c r="F204" s="30">
        <f>VLOOKUP($B204,'[1]Tillförd energi'!$B$2:$AS$506,MATCH(F$3,'[1]Tillförd energi'!$B$1:$AQ$1,0),FALSE)</f>
        <v>0</v>
      </c>
      <c r="G204" s="30">
        <f>VLOOKUP($B204,'[1]Tillförd energi'!$B$2:$AS$506,MATCH(G$3,'[1]Tillförd energi'!$B$1:$AQ$1,0),FALSE)</f>
        <v>0</v>
      </c>
      <c r="H204" s="30">
        <f>VLOOKUP($B204,'[1]Tillförd energi'!$B$2:$AS$506,MATCH(H$3,'[1]Tillförd energi'!$B$1:$AQ$1,0),FALSE)</f>
        <v>0</v>
      </c>
      <c r="I204" s="30">
        <f>VLOOKUP($B204,'[1]Tillförd energi'!$B$2:$AS$506,MATCH(I$3,'[1]Tillförd energi'!$B$1:$AQ$1,0),FALSE)</f>
        <v>0</v>
      </c>
      <c r="J204" s="30">
        <f>VLOOKUP($B204,'[1]Tillförd energi'!$B$2:$AS$506,MATCH(J$3,'[1]Tillförd energi'!$B$1:$AQ$1,0),FALSE)</f>
        <v>0</v>
      </c>
      <c r="K204" s="30">
        <f>VLOOKUP($B204,'[1]Tillförd energi'!$B$2:$AS$506,MATCH(K$3,'[1]Tillförd energi'!$B$1:$AQ$1,0),FALSE)</f>
        <v>0</v>
      </c>
      <c r="L204" s="30">
        <f>VLOOKUP($B204,'[1]Tillförd energi'!$B$2:$AS$506,MATCH(L$3,'[1]Tillförd energi'!$B$1:$AQ$1,0),FALSE)</f>
        <v>0</v>
      </c>
      <c r="M204" s="30">
        <f>VLOOKUP($B204,'[1]Tillförd energi'!$B$2:$AS$506,MATCH(M$3,'[1]Tillförd energi'!$B$1:$AQ$1,0),FALSE)</f>
        <v>0</v>
      </c>
      <c r="N204" s="30">
        <f>VLOOKUP($B204,'[1]Tillförd energi'!$B$2:$AS$506,MATCH(N$3,'[1]Tillförd energi'!$B$1:$AQ$1,0),FALSE)</f>
        <v>0</v>
      </c>
      <c r="O204" s="30">
        <f>VLOOKUP($B204,'[1]Tillförd energi'!$B$2:$AS$506,MATCH(O$3,'[1]Tillförd energi'!$B$1:$AQ$1,0),FALSE)</f>
        <v>0</v>
      </c>
      <c r="P204" s="30">
        <f>VLOOKUP($B204,'[1]Tillförd energi'!$B$2:$AS$506,MATCH(P$3,'[1]Tillförd energi'!$B$1:$AQ$1,0),FALSE)</f>
        <v>0</v>
      </c>
      <c r="Q204" s="30">
        <f>VLOOKUP($B204,'[1]Tillförd energi'!$B$2:$AS$506,MATCH(Q$3,'[1]Tillförd energi'!$B$1:$AQ$1,0),FALSE)</f>
        <v>3.5409999999999999</v>
      </c>
      <c r="R204" s="30">
        <f>VLOOKUP($B204,'[1]Tillförd energi'!$B$2:$AS$506,MATCH(R$3,'[1]Tillförd energi'!$B$1:$AQ$1,0),FALSE)</f>
        <v>0</v>
      </c>
      <c r="S204" s="30">
        <f>VLOOKUP($B204,'[1]Tillförd energi'!$B$2:$AS$506,MATCH(S$3,'[1]Tillförd energi'!$B$1:$AQ$1,0),FALSE)</f>
        <v>0</v>
      </c>
      <c r="T204" s="30">
        <f>VLOOKUP($B204,'[1]Tillförd energi'!$B$2:$AS$506,MATCH(T$3,'[1]Tillförd energi'!$B$1:$AQ$1,0),FALSE)</f>
        <v>0</v>
      </c>
      <c r="U204" s="30">
        <f>VLOOKUP($B204,'[1]Tillförd energi'!$B$2:$AS$506,MATCH(U$3,'[1]Tillförd energi'!$B$1:$AQ$1,0),FALSE)</f>
        <v>0</v>
      </c>
      <c r="V204" s="30">
        <f>VLOOKUP($B204,'[1]Tillförd energi'!$B$2:$AS$506,MATCH(V$3,'[1]Tillförd energi'!$B$1:$AQ$1,0),FALSE)</f>
        <v>0</v>
      </c>
      <c r="W204" s="30">
        <f>VLOOKUP($B204,'[1]Tillförd energi'!$B$2:$AS$506,MATCH(W$3,'[1]Tillförd energi'!$B$1:$AQ$1,0),FALSE)</f>
        <v>0</v>
      </c>
      <c r="X204" s="30">
        <f>VLOOKUP($B204,'[1]Tillförd energi'!$B$2:$AS$506,MATCH(X$3,'[1]Tillförd energi'!$B$1:$AQ$1,0),FALSE)</f>
        <v>0</v>
      </c>
      <c r="Y204" s="30">
        <f>VLOOKUP($B204,'[1]Tillförd energi'!$B$2:$AS$506,MATCH(Y$3,'[1]Tillförd energi'!$B$1:$AQ$1,0),FALSE)</f>
        <v>0</v>
      </c>
      <c r="Z204" s="30">
        <f>VLOOKUP($B204,'[1]Tillförd energi'!$B$2:$AS$506,MATCH(Z$3,'[1]Tillförd energi'!$B$1:$AQ$1,0),FALSE)</f>
        <v>0</v>
      </c>
      <c r="AA204" s="30">
        <f>VLOOKUP($B204,'[1]Tillförd energi'!$B$2:$AS$506,MATCH(AA$3,'[1]Tillförd energi'!$B$1:$AQ$1,0),FALSE)</f>
        <v>0</v>
      </c>
      <c r="AB204" s="30">
        <f>VLOOKUP($B204,'[1]Tillförd energi'!$B$2:$AS$506,MATCH(AB$3,'[1]Tillförd energi'!$B$1:$AQ$1,0),FALSE)</f>
        <v>0</v>
      </c>
      <c r="AC204" s="30">
        <f>VLOOKUP($B204,'[1]Tillförd energi'!$B$2:$AS$506,MATCH(AC$3,'[1]Tillförd energi'!$B$1:$AQ$1,0),FALSE)</f>
        <v>0</v>
      </c>
      <c r="AD204" s="30">
        <f>VLOOKUP($B204,'[1]Tillförd energi'!$B$2:$AS$506,MATCH(AD$3,'[1]Tillförd energi'!$B$1:$AQ$1,0),FALSE)</f>
        <v>0</v>
      </c>
      <c r="AF204" s="30">
        <f>VLOOKUP($B204,'[1]Tillförd energi'!$B$2:$AS$506,MATCH(AF$3,'[1]Tillförd energi'!$B$1:$AQ$1,0),FALSE)</f>
        <v>3.5000000000000003E-2</v>
      </c>
      <c r="AH204" s="30">
        <f>IFERROR(VLOOKUP(B204,[1]Miljö!$B$1:$S$476,9,FALSE)/1,0)</f>
        <v>0</v>
      </c>
      <c r="AJ204" s="35">
        <f>IFERROR(VLOOKUP($B204,[1]Miljö!$B$1:$S$500,MATCH("hjälpel exklusive kraftvärme (GWh)",[1]Miljö!$B$1:$V$1,0),FALSE)/1,"")</f>
        <v>3.5000000000000003E-2</v>
      </c>
      <c r="AK204" s="35">
        <f t="shared" si="12"/>
        <v>3.5000000000000003E-2</v>
      </c>
      <c r="AL204" s="35">
        <f>VLOOKUP($B204,'[1]Slutlig allokering'!$B$2:$AL$462,MATCH("Hjälpel kraftvärme",'[1]Slutlig allokering'!$B$2:$AL$2,0),FALSE)</f>
        <v>0</v>
      </c>
      <c r="AN204" s="30">
        <f t="shared" si="13"/>
        <v>3.681</v>
      </c>
      <c r="AO204" s="30">
        <f t="shared" si="14"/>
        <v>3.681</v>
      </c>
      <c r="AP204" s="30">
        <f>IF(ISERROR(1/VLOOKUP($B204,[1]Leveranser!$B$1:$S$500,MATCH("såld värme (gwh)",[1]Leveranser!$B$1:$S$1,0),FALSE)),"",VLOOKUP($B204,[1]Leveranser!$B$1:$S$500,MATCH("såld värme (gwh)",[1]Leveranser!$B$1:$S$1,0),FALSE))</f>
        <v>2.87</v>
      </c>
      <c r="AQ204" s="30">
        <f>VLOOKUP($B204,[1]Leveranser!$B$1:$Y$500,MATCH("Totalt såld fjärrvärme till andra fjärrvärmeföretag",[1]Leveranser!$B$1:$AA$1,0),FALSE)</f>
        <v>0</v>
      </c>
      <c r="AR204" s="30">
        <f>IF(ISERROR(1/VLOOKUP($B204,[1]Miljö!$B$1:$S$500,MATCH("Såld mängd produktionsspecifik fjärrvärme (GWh)",[1]Miljö!$B$1:$R$1,0),FALSE)),0,VLOOKUP($B204,[1]Miljö!$B$1:$S$500,MATCH("Såld mängd produktionsspecifik fjärrvärme (GWh)",[1]Miljö!$B$1:$R$1,0),FALSE))</f>
        <v>0</v>
      </c>
      <c r="AS204" s="36">
        <f t="shared" si="15"/>
        <v>0.77967943493615866</v>
      </c>
      <c r="AU204" s="30" t="str">
        <f>VLOOKUP($B204,'[1]Miljövärden urval för publ'!$B$2:$I$486,7,FALSE)</f>
        <v>Ja</v>
      </c>
    </row>
    <row r="205" spans="1:47" ht="15">
      <c r="A205" t="s">
        <v>138</v>
      </c>
      <c r="B205" t="s">
        <v>158</v>
      </c>
      <c r="C205" s="30">
        <f>VLOOKUP($B205,'[1]Tillförd energi'!$B$2:$AS$506,MATCH(C$3,'[1]Tillförd energi'!$B$1:$AQ$1,0),FALSE)</f>
        <v>0</v>
      </c>
      <c r="D205" s="30">
        <f>VLOOKUP($B205,'[1]Tillförd energi'!$B$2:$AS$506,MATCH(D$3,'[1]Tillförd energi'!$B$1:$AQ$1,0),FALSE)</f>
        <v>0.12</v>
      </c>
      <c r="E205" s="30">
        <f>VLOOKUP($B205,'[1]Tillförd energi'!$B$2:$AS$506,MATCH(E$3,'[1]Tillförd energi'!$B$1:$AQ$1,0),FALSE)</f>
        <v>0</v>
      </c>
      <c r="F205" s="30">
        <f>VLOOKUP($B205,'[1]Tillförd energi'!$B$2:$AS$506,MATCH(F$3,'[1]Tillförd energi'!$B$1:$AQ$1,0),FALSE)</f>
        <v>0</v>
      </c>
      <c r="G205" s="30">
        <f>VLOOKUP($B205,'[1]Tillförd energi'!$B$2:$AS$506,MATCH(G$3,'[1]Tillförd energi'!$B$1:$AQ$1,0),FALSE)</f>
        <v>0</v>
      </c>
      <c r="H205" s="30">
        <f>VLOOKUP($B205,'[1]Tillförd energi'!$B$2:$AS$506,MATCH(H$3,'[1]Tillförd energi'!$B$1:$AQ$1,0),FALSE)</f>
        <v>0</v>
      </c>
      <c r="I205" s="30">
        <f>VLOOKUP($B205,'[1]Tillförd energi'!$B$2:$AS$506,MATCH(I$3,'[1]Tillförd energi'!$B$1:$AQ$1,0),FALSE)</f>
        <v>0</v>
      </c>
      <c r="J205" s="30">
        <f>VLOOKUP($B205,'[1]Tillförd energi'!$B$2:$AS$506,MATCH(J$3,'[1]Tillförd energi'!$B$1:$AQ$1,0),FALSE)</f>
        <v>0</v>
      </c>
      <c r="K205" s="30">
        <f>VLOOKUP($B205,'[1]Tillförd energi'!$B$2:$AS$506,MATCH(K$3,'[1]Tillförd energi'!$B$1:$AQ$1,0),FALSE)</f>
        <v>0</v>
      </c>
      <c r="L205" s="30">
        <f>VLOOKUP($B205,'[1]Tillförd energi'!$B$2:$AS$506,MATCH(L$3,'[1]Tillförd energi'!$B$1:$AQ$1,0),FALSE)</f>
        <v>0</v>
      </c>
      <c r="M205" s="30">
        <f>VLOOKUP($B205,'[1]Tillförd energi'!$B$2:$AS$506,MATCH(M$3,'[1]Tillförd energi'!$B$1:$AQ$1,0),FALSE)</f>
        <v>0</v>
      </c>
      <c r="N205" s="30">
        <f>VLOOKUP($B205,'[1]Tillförd energi'!$B$2:$AS$506,MATCH(N$3,'[1]Tillförd energi'!$B$1:$AQ$1,0),FALSE)</f>
        <v>0</v>
      </c>
      <c r="O205" s="30">
        <f>VLOOKUP($B205,'[1]Tillförd energi'!$B$2:$AS$506,MATCH(O$3,'[1]Tillförd energi'!$B$1:$AQ$1,0),FALSE)</f>
        <v>6.76</v>
      </c>
      <c r="P205" s="30">
        <f>VLOOKUP($B205,'[1]Tillförd energi'!$B$2:$AS$506,MATCH(P$3,'[1]Tillförd energi'!$B$1:$AQ$1,0),FALSE)</f>
        <v>0</v>
      </c>
      <c r="Q205" s="30">
        <f>VLOOKUP($B205,'[1]Tillförd energi'!$B$2:$AS$506,MATCH(Q$3,'[1]Tillförd energi'!$B$1:$AQ$1,0),FALSE)</f>
        <v>0</v>
      </c>
      <c r="R205" s="30">
        <f>VLOOKUP($B205,'[1]Tillförd energi'!$B$2:$AS$506,MATCH(R$3,'[1]Tillförd energi'!$B$1:$AQ$1,0),FALSE)</f>
        <v>2.73</v>
      </c>
      <c r="S205" s="30">
        <f>VLOOKUP($B205,'[1]Tillförd energi'!$B$2:$AS$506,MATCH(S$3,'[1]Tillförd energi'!$B$1:$AQ$1,0),FALSE)</f>
        <v>0</v>
      </c>
      <c r="T205" s="30">
        <f>VLOOKUP($B205,'[1]Tillförd energi'!$B$2:$AS$506,MATCH(T$3,'[1]Tillförd energi'!$B$1:$AQ$1,0),FALSE)</f>
        <v>0</v>
      </c>
      <c r="U205" s="30">
        <f>VLOOKUP($B205,'[1]Tillförd energi'!$B$2:$AS$506,MATCH(U$3,'[1]Tillförd energi'!$B$1:$AQ$1,0),FALSE)</f>
        <v>0</v>
      </c>
      <c r="V205" s="30">
        <f>VLOOKUP($B205,'[1]Tillförd energi'!$B$2:$AS$506,MATCH(V$3,'[1]Tillförd energi'!$B$1:$AQ$1,0),FALSE)</f>
        <v>0</v>
      </c>
      <c r="W205" s="30">
        <f>VLOOKUP($B205,'[1]Tillförd energi'!$B$2:$AS$506,MATCH(W$3,'[1]Tillförd energi'!$B$1:$AQ$1,0),FALSE)</f>
        <v>0</v>
      </c>
      <c r="X205" s="30">
        <f>VLOOKUP($B205,'[1]Tillförd energi'!$B$2:$AS$506,MATCH(X$3,'[1]Tillförd energi'!$B$1:$AQ$1,0),FALSE)</f>
        <v>0</v>
      </c>
      <c r="Y205" s="30">
        <f>VLOOKUP($B205,'[1]Tillförd energi'!$B$2:$AS$506,MATCH(Y$3,'[1]Tillförd energi'!$B$1:$AQ$1,0),FALSE)</f>
        <v>0</v>
      </c>
      <c r="Z205" s="30">
        <f>VLOOKUP($B205,'[1]Tillförd energi'!$B$2:$AS$506,MATCH(Z$3,'[1]Tillförd energi'!$B$1:$AQ$1,0),FALSE)</f>
        <v>0</v>
      </c>
      <c r="AA205" s="30">
        <f>VLOOKUP($B205,'[1]Tillförd energi'!$B$2:$AS$506,MATCH(AA$3,'[1]Tillförd energi'!$B$1:$AQ$1,0),FALSE)</f>
        <v>0</v>
      </c>
      <c r="AB205" s="30">
        <f>VLOOKUP($B205,'[1]Tillförd energi'!$B$2:$AS$506,MATCH(AB$3,'[1]Tillförd energi'!$B$1:$AQ$1,0),FALSE)</f>
        <v>0</v>
      </c>
      <c r="AC205" s="30">
        <f>VLOOKUP($B205,'[1]Tillförd energi'!$B$2:$AS$506,MATCH(AC$3,'[1]Tillförd energi'!$B$1:$AQ$1,0),FALSE)</f>
        <v>0</v>
      </c>
      <c r="AD205" s="30">
        <f>VLOOKUP($B205,'[1]Tillförd energi'!$B$2:$AS$506,MATCH(AD$3,'[1]Tillförd energi'!$B$1:$AQ$1,0),FALSE)</f>
        <v>0</v>
      </c>
      <c r="AF205" s="30">
        <f>VLOOKUP($B205,'[1]Tillförd energi'!$B$2:$AS$506,MATCH(AF$3,'[1]Tillförd energi'!$B$1:$AQ$1,0),FALSE)</f>
        <v>7.3999999999999996E-2</v>
      </c>
      <c r="AH205" s="30">
        <f>IFERROR(VLOOKUP(B205,[1]Miljö!$B$1:$S$476,9,FALSE)/1,0)</f>
        <v>0</v>
      </c>
      <c r="AJ205" s="35">
        <f>IFERROR(VLOOKUP($B205,[1]Miljö!$B$1:$S$500,MATCH("hjälpel exklusive kraftvärme (GWh)",[1]Miljö!$B$1:$V$1,0),FALSE)/1,"")</f>
        <v>7.3999999999999996E-2</v>
      </c>
      <c r="AK205" s="35">
        <f t="shared" si="12"/>
        <v>7.3999999999999996E-2</v>
      </c>
      <c r="AL205" s="35">
        <f>VLOOKUP($B205,'[1]Slutlig allokering'!$B$2:$AL$462,MATCH("Hjälpel kraftvärme",'[1]Slutlig allokering'!$B$2:$AL$2,0),FALSE)</f>
        <v>0</v>
      </c>
      <c r="AN205" s="30">
        <f t="shared" si="13"/>
        <v>9.6839999999999993</v>
      </c>
      <c r="AO205" s="30">
        <f t="shared" si="14"/>
        <v>9.6839999999999993</v>
      </c>
      <c r="AP205" s="30">
        <f>IF(ISERROR(1/VLOOKUP($B205,[1]Leveranser!$B$1:$S$500,MATCH("såld värme (gwh)",[1]Leveranser!$B$1:$S$1,0),FALSE)),"",VLOOKUP($B205,[1]Leveranser!$B$1:$S$500,MATCH("såld värme (gwh)",[1]Leveranser!$B$1:$S$1,0),FALSE))</f>
        <v>7.53</v>
      </c>
      <c r="AQ205" s="30">
        <f>VLOOKUP($B205,[1]Leveranser!$B$1:$Y$500,MATCH("Totalt såld fjärrvärme till andra fjärrvärmeföretag",[1]Leveranser!$B$1:$AA$1,0),FALSE)</f>
        <v>0</v>
      </c>
      <c r="AR205" s="30">
        <f>IF(ISERROR(1/VLOOKUP($B205,[1]Miljö!$B$1:$S$500,MATCH("Såld mängd produktionsspecifik fjärrvärme (GWh)",[1]Miljö!$B$1:$R$1,0),FALSE)),0,VLOOKUP($B205,[1]Miljö!$B$1:$S$500,MATCH("Såld mängd produktionsspecifik fjärrvärme (GWh)",[1]Miljö!$B$1:$R$1,0),FALSE))</f>
        <v>0</v>
      </c>
      <c r="AS205" s="36">
        <f t="shared" si="15"/>
        <v>0.7775712515489468</v>
      </c>
      <c r="AU205" s="30" t="str">
        <f>VLOOKUP($B205,'[1]Miljövärden urval för publ'!$B$2:$I$486,7,FALSE)</f>
        <v>Ja</v>
      </c>
    </row>
    <row r="206" spans="1:47" ht="15">
      <c r="A206" t="s">
        <v>361</v>
      </c>
      <c r="B206" t="s">
        <v>362</v>
      </c>
      <c r="C206" s="30">
        <f>VLOOKUP($B206,'[1]Tillförd energi'!$B$2:$AS$506,MATCH(C$3,'[1]Tillförd energi'!$B$1:$AQ$1,0),FALSE)</f>
        <v>0</v>
      </c>
      <c r="D206" s="30">
        <f>VLOOKUP($B206,'[1]Tillförd energi'!$B$2:$AS$506,MATCH(D$3,'[1]Tillförd energi'!$B$1:$AQ$1,0),FALSE)</f>
        <v>3.5979999999999999</v>
      </c>
      <c r="E206" s="30">
        <f>VLOOKUP($B206,'[1]Tillförd energi'!$B$2:$AS$506,MATCH(E$3,'[1]Tillförd energi'!$B$1:$AQ$1,0),FALSE)</f>
        <v>3.5579999999999998</v>
      </c>
      <c r="F206" s="30">
        <f>VLOOKUP($B206,'[1]Tillförd energi'!$B$2:$AS$506,MATCH(F$3,'[1]Tillförd energi'!$B$1:$AQ$1,0),FALSE)</f>
        <v>0</v>
      </c>
      <c r="G206" s="30">
        <f>VLOOKUP($B206,'[1]Tillförd energi'!$B$2:$AS$506,MATCH(G$3,'[1]Tillförd energi'!$B$1:$AQ$1,0),FALSE)</f>
        <v>0</v>
      </c>
      <c r="H206" s="30">
        <f>VLOOKUP($B206,'[1]Tillförd energi'!$B$2:$AS$506,MATCH(H$3,'[1]Tillförd energi'!$B$1:$AQ$1,0),FALSE)</f>
        <v>0</v>
      </c>
      <c r="I206" s="30">
        <f>VLOOKUP($B206,'[1]Tillförd energi'!$B$2:$AS$506,MATCH(I$3,'[1]Tillförd energi'!$B$1:$AQ$1,0),FALSE)</f>
        <v>320.548</v>
      </c>
      <c r="J206" s="30">
        <f>VLOOKUP($B206,'[1]Tillförd energi'!$B$2:$AS$506,MATCH(J$3,'[1]Tillförd energi'!$B$1:$AQ$1,0),FALSE)</f>
        <v>0</v>
      </c>
      <c r="K206" s="30">
        <f>VLOOKUP($B206,'[1]Tillförd energi'!$B$2:$AS$506,MATCH(K$3,'[1]Tillförd energi'!$B$1:$AQ$1,0),FALSE)</f>
        <v>15.115</v>
      </c>
      <c r="L206" s="30">
        <f>VLOOKUP($B206,'[1]Tillförd energi'!$B$2:$AS$506,MATCH(L$3,'[1]Tillförd energi'!$B$1:$AQ$1,0),FALSE)</f>
        <v>0</v>
      </c>
      <c r="M206" s="30">
        <f>VLOOKUP($B206,'[1]Tillförd energi'!$B$2:$AS$506,MATCH(M$3,'[1]Tillförd energi'!$B$1:$AQ$1,0),FALSE)</f>
        <v>0</v>
      </c>
      <c r="N206" s="30">
        <f>VLOOKUP($B206,'[1]Tillförd energi'!$B$2:$AS$506,MATCH(N$3,'[1]Tillförd energi'!$B$1:$AQ$1,0),FALSE)</f>
        <v>0</v>
      </c>
      <c r="O206" s="30">
        <f>VLOOKUP($B206,'[1]Tillförd energi'!$B$2:$AS$506,MATCH(O$3,'[1]Tillförd energi'!$B$1:$AQ$1,0),FALSE)</f>
        <v>0</v>
      </c>
      <c r="P206" s="30">
        <f>VLOOKUP($B206,'[1]Tillförd energi'!$B$2:$AS$506,MATCH(P$3,'[1]Tillförd energi'!$B$1:$AQ$1,0),FALSE)</f>
        <v>0</v>
      </c>
      <c r="Q206" s="30">
        <f>VLOOKUP($B206,'[1]Tillförd energi'!$B$2:$AS$506,MATCH(Q$3,'[1]Tillförd energi'!$B$1:$AQ$1,0),FALSE)</f>
        <v>0</v>
      </c>
      <c r="R206" s="30">
        <f>VLOOKUP($B206,'[1]Tillförd energi'!$B$2:$AS$506,MATCH(R$3,'[1]Tillförd energi'!$B$1:$AQ$1,0),FALSE)</f>
        <v>0</v>
      </c>
      <c r="S206" s="30">
        <f>VLOOKUP($B206,'[1]Tillförd energi'!$B$2:$AS$506,MATCH(S$3,'[1]Tillförd energi'!$B$1:$AQ$1,0),FALSE)</f>
        <v>0</v>
      </c>
      <c r="T206" s="30">
        <f>VLOOKUP($B206,'[1]Tillförd energi'!$B$2:$AS$506,MATCH(T$3,'[1]Tillförd energi'!$B$1:$AQ$1,0),FALSE)</f>
        <v>0</v>
      </c>
      <c r="U206" s="30">
        <f>VLOOKUP($B206,'[1]Tillförd energi'!$B$2:$AS$506,MATCH(U$3,'[1]Tillförd energi'!$B$1:$AQ$1,0),FALSE)</f>
        <v>0</v>
      </c>
      <c r="V206" s="30">
        <f>VLOOKUP($B206,'[1]Tillförd energi'!$B$2:$AS$506,MATCH(V$3,'[1]Tillförd energi'!$B$1:$AQ$1,0),FALSE)</f>
        <v>20.954000000000001</v>
      </c>
      <c r="W206" s="30">
        <f>VLOOKUP($B206,'[1]Tillförd energi'!$B$2:$AS$506,MATCH(W$3,'[1]Tillförd energi'!$B$1:$AQ$1,0),FALSE)</f>
        <v>0</v>
      </c>
      <c r="X206" s="30">
        <f>VLOOKUP($B206,'[1]Tillförd energi'!$B$2:$AS$506,MATCH(X$3,'[1]Tillförd energi'!$B$1:$AQ$1,0),FALSE)</f>
        <v>0</v>
      </c>
      <c r="Y206" s="30">
        <f>VLOOKUP($B206,'[1]Tillförd energi'!$B$2:$AS$506,MATCH(Y$3,'[1]Tillförd energi'!$B$1:$AQ$1,0),FALSE)</f>
        <v>0</v>
      </c>
      <c r="Z206" s="30">
        <f>VLOOKUP($B206,'[1]Tillförd energi'!$B$2:$AS$506,MATCH(Z$3,'[1]Tillförd energi'!$B$1:$AQ$1,0),FALSE)</f>
        <v>0</v>
      </c>
      <c r="AA206" s="30">
        <f>VLOOKUP($B206,'[1]Tillförd energi'!$B$2:$AS$506,MATCH(AA$3,'[1]Tillförd energi'!$B$1:$AQ$1,0),FALSE)</f>
        <v>0</v>
      </c>
      <c r="AB206" s="30">
        <f>VLOOKUP($B206,'[1]Tillförd energi'!$B$2:$AS$506,MATCH(AB$3,'[1]Tillförd energi'!$B$1:$AQ$1,0),FALSE)</f>
        <v>0</v>
      </c>
      <c r="AC206" s="30">
        <f>VLOOKUP($B206,'[1]Tillförd energi'!$B$2:$AS$506,MATCH(AC$3,'[1]Tillförd energi'!$B$1:$AQ$1,0),FALSE)</f>
        <v>7.0590000000000002</v>
      </c>
      <c r="AD206" s="30">
        <f>VLOOKUP($B206,'[1]Tillförd energi'!$B$2:$AS$506,MATCH(AD$3,'[1]Tillförd energi'!$B$1:$AQ$1,0),FALSE)</f>
        <v>0</v>
      </c>
      <c r="AF206" s="30">
        <f>VLOOKUP($B206,'[1]Tillförd energi'!$B$2:$AS$506,MATCH(AF$3,'[1]Tillförd energi'!$B$1:$AQ$1,0),FALSE)</f>
        <v>11.478</v>
      </c>
      <c r="AH206" s="30">
        <f>IFERROR(VLOOKUP(B206,[1]Miljö!$B$1:$S$476,9,FALSE)/1,0)</f>
        <v>0</v>
      </c>
      <c r="AJ206" s="35">
        <f>IFERROR(VLOOKUP($B206,[1]Miljö!$B$1:$S$500,MATCH("hjälpel exklusive kraftvärme (GWh)",[1]Miljö!$B$1:$V$1,0),FALSE)/1,"")</f>
        <v>4.6680000000000001</v>
      </c>
      <c r="AK206" s="35">
        <f t="shared" si="12"/>
        <v>4.6680000000000001</v>
      </c>
      <c r="AL206" s="35">
        <f>VLOOKUP($B206,'[1]Slutlig allokering'!$B$2:$AL$462,MATCH("Hjälpel kraftvärme",'[1]Slutlig allokering'!$B$2:$AL$2,0),FALSE)</f>
        <v>6.8099699999999999</v>
      </c>
      <c r="AN206" s="30">
        <f t="shared" si="13"/>
        <v>382.31000000000006</v>
      </c>
      <c r="AO206" s="30">
        <f t="shared" si="14"/>
        <v>382.31000000000006</v>
      </c>
      <c r="AP206" s="30">
        <f>IF(ISERROR(1/VLOOKUP($B206,[1]Leveranser!$B$1:$S$500,MATCH("såld värme (gwh)",[1]Leveranser!$B$1:$S$1,0),FALSE)),"",VLOOKUP($B206,[1]Leveranser!$B$1:$S$500,MATCH("såld värme (gwh)",[1]Leveranser!$B$1:$S$1,0),FALSE))</f>
        <v>294.90600000000001</v>
      </c>
      <c r="AQ206" s="30">
        <f>VLOOKUP($B206,[1]Leveranser!$B$1:$Y$500,MATCH("Totalt såld fjärrvärme till andra fjärrvärmeföretag",[1]Leveranser!$B$1:$AA$1,0),FALSE)</f>
        <v>0</v>
      </c>
      <c r="AR206" s="30">
        <f>IF(ISERROR(1/VLOOKUP($B206,[1]Miljö!$B$1:$S$500,MATCH("Såld mängd produktionsspecifik fjärrvärme (GWh)",[1]Miljö!$B$1:$R$1,0),FALSE)),0,VLOOKUP($B206,[1]Miljö!$B$1:$S$500,MATCH("Såld mängd produktionsspecifik fjärrvärme (GWh)",[1]Miljö!$B$1:$R$1,0),FALSE))</f>
        <v>0</v>
      </c>
      <c r="AS206" s="36">
        <f t="shared" si="15"/>
        <v>0.77137924720776319</v>
      </c>
      <c r="AU206" s="30" t="str">
        <f>VLOOKUP($B206,'[1]Miljövärden urval för publ'!$B$2:$I$486,7,FALSE)</f>
        <v>Ja</v>
      </c>
    </row>
    <row r="207" spans="1:47" ht="15">
      <c r="A207" t="s">
        <v>363</v>
      </c>
      <c r="B207" t="s">
        <v>364</v>
      </c>
      <c r="C207" s="30">
        <f>VLOOKUP($B207,'[1]Tillförd energi'!$B$2:$AS$506,MATCH(C$3,'[1]Tillförd energi'!$B$1:$AQ$1,0),FALSE)</f>
        <v>0</v>
      </c>
      <c r="D207" s="30">
        <f>VLOOKUP($B207,'[1]Tillförd energi'!$B$2:$AS$506,MATCH(D$3,'[1]Tillförd energi'!$B$1:$AQ$1,0),FALSE)</f>
        <v>0.438</v>
      </c>
      <c r="E207" s="30">
        <f>VLOOKUP($B207,'[1]Tillförd energi'!$B$2:$AS$506,MATCH(E$3,'[1]Tillförd energi'!$B$1:$AQ$1,0),FALSE)</f>
        <v>0</v>
      </c>
      <c r="F207" s="30">
        <f>VLOOKUP($B207,'[1]Tillförd energi'!$B$2:$AS$506,MATCH(F$3,'[1]Tillförd energi'!$B$1:$AQ$1,0),FALSE)</f>
        <v>0</v>
      </c>
      <c r="G207" s="30">
        <f>VLOOKUP($B207,'[1]Tillförd energi'!$B$2:$AS$506,MATCH(G$3,'[1]Tillförd energi'!$B$1:$AQ$1,0),FALSE)</f>
        <v>0</v>
      </c>
      <c r="H207" s="30">
        <f>VLOOKUP($B207,'[1]Tillförd energi'!$B$2:$AS$506,MATCH(H$3,'[1]Tillförd energi'!$B$1:$AQ$1,0),FALSE)</f>
        <v>0</v>
      </c>
      <c r="I207" s="30">
        <f>VLOOKUP($B207,'[1]Tillförd energi'!$B$2:$AS$506,MATCH(I$3,'[1]Tillförd energi'!$B$1:$AQ$1,0),FALSE)</f>
        <v>0</v>
      </c>
      <c r="J207" s="30">
        <f>VLOOKUP($B207,'[1]Tillförd energi'!$B$2:$AS$506,MATCH(J$3,'[1]Tillförd energi'!$B$1:$AQ$1,0),FALSE)</f>
        <v>0</v>
      </c>
      <c r="K207" s="30">
        <f>VLOOKUP($B207,'[1]Tillförd energi'!$B$2:$AS$506,MATCH(K$3,'[1]Tillförd energi'!$B$1:$AQ$1,0),FALSE)</f>
        <v>0</v>
      </c>
      <c r="L207" s="30">
        <f>VLOOKUP($B207,'[1]Tillförd energi'!$B$2:$AS$506,MATCH(L$3,'[1]Tillförd energi'!$B$1:$AQ$1,0),FALSE)</f>
        <v>0</v>
      </c>
      <c r="M207" s="30">
        <f>VLOOKUP($B207,'[1]Tillförd energi'!$B$2:$AS$506,MATCH(M$3,'[1]Tillförd energi'!$B$1:$AQ$1,0),FALSE)</f>
        <v>0</v>
      </c>
      <c r="N207" s="30">
        <f>VLOOKUP($B207,'[1]Tillförd energi'!$B$2:$AS$506,MATCH(N$3,'[1]Tillförd energi'!$B$1:$AQ$1,0),FALSE)</f>
        <v>0</v>
      </c>
      <c r="O207" s="30">
        <f>VLOOKUP($B207,'[1]Tillförd energi'!$B$2:$AS$506,MATCH(O$3,'[1]Tillförd energi'!$B$1:$AQ$1,0),FALSE)</f>
        <v>0</v>
      </c>
      <c r="P207" s="30">
        <f>VLOOKUP($B207,'[1]Tillförd energi'!$B$2:$AS$506,MATCH(P$3,'[1]Tillförd energi'!$B$1:$AQ$1,0),FALSE)</f>
        <v>15.6471</v>
      </c>
      <c r="Q207" s="30">
        <f>VLOOKUP($B207,'[1]Tillförd energi'!$B$2:$AS$506,MATCH(Q$3,'[1]Tillförd energi'!$B$1:$AQ$1,0),FALSE)</f>
        <v>0</v>
      </c>
      <c r="R207" s="30">
        <f>VLOOKUP($B207,'[1]Tillförd energi'!$B$2:$AS$506,MATCH(R$3,'[1]Tillförd energi'!$B$1:$AQ$1,0),FALSE)</f>
        <v>0</v>
      </c>
      <c r="S207" s="30">
        <f>VLOOKUP($B207,'[1]Tillförd energi'!$B$2:$AS$506,MATCH(S$3,'[1]Tillförd energi'!$B$1:$AQ$1,0),FALSE)</f>
        <v>0</v>
      </c>
      <c r="T207" s="30">
        <f>VLOOKUP($B207,'[1]Tillförd energi'!$B$2:$AS$506,MATCH(T$3,'[1]Tillförd energi'!$B$1:$AQ$1,0),FALSE)</f>
        <v>0</v>
      </c>
      <c r="U207" s="30">
        <f>VLOOKUP($B207,'[1]Tillförd energi'!$B$2:$AS$506,MATCH(U$3,'[1]Tillförd energi'!$B$1:$AQ$1,0),FALSE)</f>
        <v>0</v>
      </c>
      <c r="V207" s="30">
        <f>VLOOKUP($B207,'[1]Tillförd energi'!$B$2:$AS$506,MATCH(V$3,'[1]Tillförd energi'!$B$1:$AQ$1,0),FALSE)</f>
        <v>0</v>
      </c>
      <c r="W207" s="30">
        <f>VLOOKUP($B207,'[1]Tillförd energi'!$B$2:$AS$506,MATCH(W$3,'[1]Tillförd energi'!$B$1:$AQ$1,0),FALSE)</f>
        <v>0</v>
      </c>
      <c r="X207" s="30">
        <f>VLOOKUP($B207,'[1]Tillförd energi'!$B$2:$AS$506,MATCH(X$3,'[1]Tillförd energi'!$B$1:$AQ$1,0),FALSE)</f>
        <v>0</v>
      </c>
      <c r="Y207" s="30">
        <f>VLOOKUP($B207,'[1]Tillförd energi'!$B$2:$AS$506,MATCH(Y$3,'[1]Tillförd energi'!$B$1:$AQ$1,0),FALSE)</f>
        <v>0</v>
      </c>
      <c r="Z207" s="30">
        <f>VLOOKUP($B207,'[1]Tillförd energi'!$B$2:$AS$506,MATCH(Z$3,'[1]Tillförd energi'!$B$1:$AQ$1,0),FALSE)</f>
        <v>0</v>
      </c>
      <c r="AA207" s="30">
        <f>VLOOKUP($B207,'[1]Tillförd energi'!$B$2:$AS$506,MATCH(AA$3,'[1]Tillförd energi'!$B$1:$AQ$1,0),FALSE)</f>
        <v>0</v>
      </c>
      <c r="AB207" s="30">
        <f>VLOOKUP($B207,'[1]Tillförd energi'!$B$2:$AS$506,MATCH(AB$3,'[1]Tillförd energi'!$B$1:$AQ$1,0),FALSE)</f>
        <v>0</v>
      </c>
      <c r="AC207" s="30">
        <f>VLOOKUP($B207,'[1]Tillförd energi'!$B$2:$AS$506,MATCH(AC$3,'[1]Tillförd energi'!$B$1:$AQ$1,0),FALSE)</f>
        <v>0</v>
      </c>
      <c r="AD207" s="30">
        <f>VLOOKUP($B207,'[1]Tillförd energi'!$B$2:$AS$506,MATCH(AD$3,'[1]Tillförd energi'!$B$1:$AQ$1,0),FALSE)</f>
        <v>0</v>
      </c>
      <c r="AF207" s="30">
        <f>VLOOKUP($B207,'[1]Tillförd energi'!$B$2:$AS$506,MATCH(AF$3,'[1]Tillförd energi'!$B$1:$AQ$1,0),FALSE)</f>
        <v>0.36299999999999999</v>
      </c>
      <c r="AH207" s="30">
        <f>IFERROR(VLOOKUP(B207,[1]Miljö!$B$1:$S$476,9,FALSE)/1,0)</f>
        <v>0</v>
      </c>
      <c r="AJ207" s="35" t="str">
        <f>IFERROR(VLOOKUP($B207,[1]Miljö!$B$1:$S$500,MATCH("hjälpel exklusive kraftvärme (GWh)",[1]Miljö!$B$1:$V$1,0),FALSE)/1,"")</f>
        <v/>
      </c>
      <c r="AK207" s="35">
        <f t="shared" si="12"/>
        <v>0.36299999999999999</v>
      </c>
      <c r="AL207" s="35">
        <f>VLOOKUP($B207,'[1]Slutlig allokering'!$B$2:$AL$462,MATCH("Hjälpel kraftvärme",'[1]Slutlig allokering'!$B$2:$AL$2,0),FALSE)</f>
        <v>0</v>
      </c>
      <c r="AN207" s="30">
        <f t="shared" si="13"/>
        <v>16.4481</v>
      </c>
      <c r="AO207" s="30">
        <f t="shared" si="14"/>
        <v>16.4481</v>
      </c>
      <c r="AP207" s="30">
        <f>IF(ISERROR(1/VLOOKUP($B207,[1]Leveranser!$B$1:$S$500,MATCH("såld värme (gwh)",[1]Leveranser!$B$1:$S$1,0),FALSE)),"",VLOOKUP($B207,[1]Leveranser!$B$1:$S$500,MATCH("såld värme (gwh)",[1]Leveranser!$B$1:$S$1,0),FALSE))</f>
        <v>12.1</v>
      </c>
      <c r="AQ207" s="30">
        <f>VLOOKUP($B207,[1]Leveranser!$B$1:$Y$500,MATCH("Totalt såld fjärrvärme till andra fjärrvärmeföretag",[1]Leveranser!$B$1:$AA$1,0),FALSE)</f>
        <v>0</v>
      </c>
      <c r="AR207" s="30">
        <f>IF(ISERROR(1/VLOOKUP($B207,[1]Miljö!$B$1:$S$500,MATCH("Såld mängd produktionsspecifik fjärrvärme (GWh)",[1]Miljö!$B$1:$R$1,0),FALSE)),0,VLOOKUP($B207,[1]Miljö!$B$1:$S$500,MATCH("Såld mängd produktionsspecifik fjärrvärme (GWh)",[1]Miljö!$B$1:$R$1,0),FALSE))</f>
        <v>0</v>
      </c>
      <c r="AS207" s="36">
        <f t="shared" si="15"/>
        <v>0.7356472784090563</v>
      </c>
      <c r="AU207" s="30" t="str">
        <f>VLOOKUP($B207,'[1]Miljövärden urval för publ'!$B$2:$I$486,7,FALSE)</f>
        <v>Ja</v>
      </c>
    </row>
    <row r="208" spans="1:47" ht="15">
      <c r="A208" t="s">
        <v>365</v>
      </c>
      <c r="B208" t="s">
        <v>367</v>
      </c>
      <c r="C208" s="30">
        <f>VLOOKUP($B208,'[1]Tillförd energi'!$B$2:$AS$506,MATCH(C$3,'[1]Tillförd energi'!$B$1:$AQ$1,0),FALSE)</f>
        <v>0</v>
      </c>
      <c r="D208" s="30">
        <f>VLOOKUP($B208,'[1]Tillförd energi'!$B$2:$AS$506,MATCH(D$3,'[1]Tillförd energi'!$B$1:$AQ$1,0),FALSE)</f>
        <v>6.6</v>
      </c>
      <c r="E208" s="30">
        <f>VLOOKUP($B208,'[1]Tillförd energi'!$B$2:$AS$506,MATCH(E$3,'[1]Tillförd energi'!$B$1:$AQ$1,0),FALSE)</f>
        <v>0</v>
      </c>
      <c r="F208" s="30">
        <f>VLOOKUP($B208,'[1]Tillförd energi'!$B$2:$AS$506,MATCH(F$3,'[1]Tillförd energi'!$B$1:$AQ$1,0),FALSE)</f>
        <v>0</v>
      </c>
      <c r="G208" s="30">
        <f>VLOOKUP($B208,'[1]Tillförd energi'!$B$2:$AS$506,MATCH(G$3,'[1]Tillförd energi'!$B$1:$AQ$1,0),FALSE)</f>
        <v>0</v>
      </c>
      <c r="H208" s="30">
        <f>VLOOKUP($B208,'[1]Tillförd energi'!$B$2:$AS$506,MATCH(H$3,'[1]Tillförd energi'!$B$1:$AQ$1,0),FALSE)</f>
        <v>0</v>
      </c>
      <c r="I208" s="30">
        <f>VLOOKUP($B208,'[1]Tillförd energi'!$B$2:$AS$506,MATCH(I$3,'[1]Tillförd energi'!$B$1:$AQ$1,0),FALSE)</f>
        <v>0</v>
      </c>
      <c r="J208" s="30">
        <f>VLOOKUP($B208,'[1]Tillförd energi'!$B$2:$AS$506,MATCH(J$3,'[1]Tillförd energi'!$B$1:$AQ$1,0),FALSE)</f>
        <v>0</v>
      </c>
      <c r="K208" s="30">
        <f>VLOOKUP($B208,'[1]Tillförd energi'!$B$2:$AS$506,MATCH(K$3,'[1]Tillförd energi'!$B$1:$AQ$1,0),FALSE)</f>
        <v>0</v>
      </c>
      <c r="L208" s="30">
        <f>VLOOKUP($B208,'[1]Tillförd energi'!$B$2:$AS$506,MATCH(L$3,'[1]Tillförd energi'!$B$1:$AQ$1,0),FALSE)</f>
        <v>0</v>
      </c>
      <c r="M208" s="30">
        <f>VLOOKUP($B208,'[1]Tillförd energi'!$B$2:$AS$506,MATCH(M$3,'[1]Tillförd energi'!$B$1:$AQ$1,0),FALSE)</f>
        <v>0</v>
      </c>
      <c r="N208" s="30">
        <f>VLOOKUP($B208,'[1]Tillförd energi'!$B$2:$AS$506,MATCH(N$3,'[1]Tillförd energi'!$B$1:$AQ$1,0),FALSE)</f>
        <v>0</v>
      </c>
      <c r="O208" s="30">
        <f>VLOOKUP($B208,'[1]Tillförd energi'!$B$2:$AS$506,MATCH(O$3,'[1]Tillförd energi'!$B$1:$AQ$1,0),FALSE)</f>
        <v>0</v>
      </c>
      <c r="P208" s="30">
        <f>VLOOKUP($B208,'[1]Tillförd energi'!$B$2:$AS$506,MATCH(P$3,'[1]Tillförd energi'!$B$1:$AQ$1,0),FALSE)</f>
        <v>0</v>
      </c>
      <c r="Q208" s="30">
        <f>VLOOKUP($B208,'[1]Tillförd energi'!$B$2:$AS$506,MATCH(Q$3,'[1]Tillförd energi'!$B$1:$AQ$1,0),FALSE)</f>
        <v>0</v>
      </c>
      <c r="R208" s="30">
        <f>VLOOKUP($B208,'[1]Tillförd energi'!$B$2:$AS$506,MATCH(R$3,'[1]Tillförd energi'!$B$1:$AQ$1,0),FALSE)</f>
        <v>0</v>
      </c>
      <c r="S208" s="30">
        <f>VLOOKUP($B208,'[1]Tillförd energi'!$B$2:$AS$506,MATCH(S$3,'[1]Tillförd energi'!$B$1:$AQ$1,0),FALSE)</f>
        <v>0</v>
      </c>
      <c r="T208" s="30">
        <f>VLOOKUP($B208,'[1]Tillförd energi'!$B$2:$AS$506,MATCH(T$3,'[1]Tillförd energi'!$B$1:$AQ$1,0),FALSE)</f>
        <v>0</v>
      </c>
      <c r="U208" s="30">
        <f>VLOOKUP($B208,'[1]Tillförd energi'!$B$2:$AS$506,MATCH(U$3,'[1]Tillförd energi'!$B$1:$AQ$1,0),FALSE)</f>
        <v>0</v>
      </c>
      <c r="V208" s="30">
        <f>VLOOKUP($B208,'[1]Tillförd energi'!$B$2:$AS$506,MATCH(V$3,'[1]Tillförd energi'!$B$1:$AQ$1,0),FALSE)</f>
        <v>0</v>
      </c>
      <c r="W208" s="30">
        <f>VLOOKUP($B208,'[1]Tillförd energi'!$B$2:$AS$506,MATCH(W$3,'[1]Tillförd energi'!$B$1:$AQ$1,0),FALSE)</f>
        <v>7.5294100000000004</v>
      </c>
      <c r="X208" s="30">
        <f>VLOOKUP($B208,'[1]Tillförd energi'!$B$2:$AS$506,MATCH(X$3,'[1]Tillförd energi'!$B$1:$AQ$1,0),FALSE)</f>
        <v>0</v>
      </c>
      <c r="Y208" s="30">
        <f>VLOOKUP($B208,'[1]Tillförd energi'!$B$2:$AS$506,MATCH(Y$3,'[1]Tillförd energi'!$B$1:$AQ$1,0),FALSE)</f>
        <v>0</v>
      </c>
      <c r="Z208" s="30">
        <f>VLOOKUP($B208,'[1]Tillförd energi'!$B$2:$AS$506,MATCH(Z$3,'[1]Tillförd energi'!$B$1:$AQ$1,0),FALSE)</f>
        <v>0</v>
      </c>
      <c r="AA208" s="30">
        <f>VLOOKUP($B208,'[1]Tillförd energi'!$B$2:$AS$506,MATCH(AA$3,'[1]Tillförd energi'!$B$1:$AQ$1,0),FALSE)</f>
        <v>0</v>
      </c>
      <c r="AB208" s="30">
        <f>VLOOKUP($B208,'[1]Tillförd energi'!$B$2:$AS$506,MATCH(AB$3,'[1]Tillförd energi'!$B$1:$AQ$1,0),FALSE)</f>
        <v>0</v>
      </c>
      <c r="AC208" s="30">
        <f>VLOOKUP($B208,'[1]Tillförd energi'!$B$2:$AS$506,MATCH(AC$3,'[1]Tillförd energi'!$B$1:$AQ$1,0),FALSE)</f>
        <v>77</v>
      </c>
      <c r="AD208" s="30">
        <f>VLOOKUP($B208,'[1]Tillförd energi'!$B$2:$AS$506,MATCH(AD$3,'[1]Tillförd energi'!$B$1:$AQ$1,0),FALSE)</f>
        <v>0</v>
      </c>
      <c r="AF208" s="30">
        <f>VLOOKUP($B208,'[1]Tillförd energi'!$B$2:$AS$506,MATCH(AF$3,'[1]Tillförd energi'!$B$1:$AQ$1,0),FALSE)</f>
        <v>1.3</v>
      </c>
      <c r="AH208" s="30">
        <f>IFERROR(VLOOKUP(B208,[1]Miljö!$B$1:$S$476,9,FALSE)/1,0)</f>
        <v>0</v>
      </c>
      <c r="AJ208" s="35">
        <f>IFERROR(VLOOKUP($B208,[1]Miljö!$B$1:$S$500,MATCH("hjälpel exklusive kraftvärme (GWh)",[1]Miljö!$B$1:$V$1,0),FALSE)/1,"")</f>
        <v>1.3</v>
      </c>
      <c r="AK208" s="35">
        <f t="shared" si="12"/>
        <v>1.3</v>
      </c>
      <c r="AL208" s="35">
        <f>VLOOKUP($B208,'[1]Slutlig allokering'!$B$2:$AL$462,MATCH("Hjälpel kraftvärme",'[1]Slutlig allokering'!$B$2:$AL$2,0),FALSE)</f>
        <v>0</v>
      </c>
      <c r="AN208" s="30">
        <f t="shared" si="13"/>
        <v>92.429410000000004</v>
      </c>
      <c r="AO208" s="30">
        <f t="shared" si="14"/>
        <v>92.429410000000004</v>
      </c>
      <c r="AP208" s="30">
        <f>IF(ISERROR(1/VLOOKUP($B208,[1]Leveranser!$B$1:$S$500,MATCH("såld värme (gwh)",[1]Leveranser!$B$1:$S$1,0),FALSE)),"",VLOOKUP($B208,[1]Leveranser!$B$1:$S$500,MATCH("såld värme (gwh)",[1]Leveranser!$B$1:$S$1,0),FALSE))</f>
        <v>80.465999999999994</v>
      </c>
      <c r="AQ208" s="30">
        <f>VLOOKUP($B208,[1]Leveranser!$B$1:$Y$500,MATCH("Totalt såld fjärrvärme till andra fjärrvärmeföretag",[1]Leveranser!$B$1:$AA$1,0),FALSE)</f>
        <v>0</v>
      </c>
      <c r="AR208" s="30">
        <f>IF(ISERROR(1/VLOOKUP($B208,[1]Miljö!$B$1:$S$500,MATCH("Såld mängd produktionsspecifik fjärrvärme (GWh)",[1]Miljö!$B$1:$R$1,0),FALSE)),0,VLOOKUP($B208,[1]Miljö!$B$1:$S$500,MATCH("Såld mängd produktionsspecifik fjärrvärme (GWh)",[1]Miljö!$B$1:$R$1,0),FALSE))</f>
        <v>0</v>
      </c>
      <c r="AS208" s="36">
        <f t="shared" si="15"/>
        <v>0.87056706301598152</v>
      </c>
      <c r="AU208" s="30" t="str">
        <f>VLOOKUP($B208,'[1]Miljövärden urval för publ'!$B$2:$I$486,7,FALSE)</f>
        <v>Ja</v>
      </c>
    </row>
    <row r="209" spans="1:47" ht="15">
      <c r="A209" t="s">
        <v>533</v>
      </c>
      <c r="B209" t="s">
        <v>537</v>
      </c>
      <c r="C209" s="30">
        <f>VLOOKUP($B209,'[1]Tillförd energi'!$B$2:$AS$506,MATCH(C$3,'[1]Tillförd energi'!$B$1:$AQ$1,0),FALSE)</f>
        <v>99.327200000000005</v>
      </c>
      <c r="D209" s="30">
        <f>VLOOKUP($B209,'[1]Tillförd energi'!$B$2:$AS$506,MATCH(D$3,'[1]Tillförd energi'!$B$1:$AQ$1,0),FALSE)</f>
        <v>9.9737600000000004</v>
      </c>
      <c r="E209" s="30">
        <f>VLOOKUP($B209,'[1]Tillförd energi'!$B$2:$AS$506,MATCH(E$3,'[1]Tillförd energi'!$B$1:$AQ$1,0),FALSE)</f>
        <v>0</v>
      </c>
      <c r="F209" s="30">
        <f>VLOOKUP($B209,'[1]Tillförd energi'!$B$2:$AS$506,MATCH(F$3,'[1]Tillförd energi'!$B$1:$AQ$1,0),FALSE)</f>
        <v>49.267400000000002</v>
      </c>
      <c r="G209" s="30">
        <f>VLOOKUP($B209,'[1]Tillförd energi'!$B$2:$AS$506,MATCH(G$3,'[1]Tillförd energi'!$B$1:$AQ$1,0),FALSE)</f>
        <v>0</v>
      </c>
      <c r="H209" s="30">
        <f>VLOOKUP($B209,'[1]Tillförd energi'!$B$2:$AS$506,MATCH(H$3,'[1]Tillförd energi'!$B$1:$AQ$1,0),FALSE)</f>
        <v>58.723799999999997</v>
      </c>
      <c r="I209" s="30">
        <f>VLOOKUP($B209,'[1]Tillförd energi'!$B$2:$AS$506,MATCH(I$3,'[1]Tillförd energi'!$B$1:$AQ$1,0),FALSE)</f>
        <v>721.471</v>
      </c>
      <c r="J209" s="30">
        <f>VLOOKUP($B209,'[1]Tillförd energi'!$B$2:$AS$506,MATCH(J$3,'[1]Tillförd energi'!$B$1:$AQ$1,0),FALSE)</f>
        <v>0</v>
      </c>
      <c r="K209" s="30">
        <f>VLOOKUP($B209,'[1]Tillförd energi'!$B$2:$AS$506,MATCH(K$3,'[1]Tillförd energi'!$B$1:$AQ$1,0),FALSE)</f>
        <v>306.714</v>
      </c>
      <c r="L209" s="30">
        <f>VLOOKUP($B209,'[1]Tillförd energi'!$B$2:$AS$506,MATCH(L$3,'[1]Tillförd energi'!$B$1:$AQ$1,0),FALSE)</f>
        <v>13.556800000000001</v>
      </c>
      <c r="M209" s="30">
        <f>VLOOKUP($B209,'[1]Tillförd energi'!$B$2:$AS$506,MATCH(M$3,'[1]Tillförd energi'!$B$1:$AQ$1,0),FALSE)</f>
        <v>19.027100000000001</v>
      </c>
      <c r="N209" s="30">
        <f>VLOOKUP($B209,'[1]Tillförd energi'!$B$2:$AS$506,MATCH(N$3,'[1]Tillförd energi'!$B$1:$AQ$1,0),FALSE)</f>
        <v>0</v>
      </c>
      <c r="O209" s="30">
        <f>VLOOKUP($B209,'[1]Tillförd energi'!$B$2:$AS$506,MATCH(O$3,'[1]Tillförd energi'!$B$1:$AQ$1,0),FALSE)</f>
        <v>27.4757</v>
      </c>
      <c r="P209" s="30">
        <f>VLOOKUP($B209,'[1]Tillförd energi'!$B$2:$AS$506,MATCH(P$3,'[1]Tillförd energi'!$B$1:$AQ$1,0),FALSE)</f>
        <v>23.189299999999999</v>
      </c>
      <c r="Q209" s="30">
        <f>VLOOKUP($B209,'[1]Tillförd energi'!$B$2:$AS$506,MATCH(Q$3,'[1]Tillförd energi'!$B$1:$AQ$1,0),FALSE)</f>
        <v>1.1000000000000001</v>
      </c>
      <c r="R209" s="30">
        <f>VLOOKUP($B209,'[1]Tillförd energi'!$B$2:$AS$506,MATCH(R$3,'[1]Tillförd energi'!$B$1:$AQ$1,0),FALSE)</f>
        <v>1.6</v>
      </c>
      <c r="S209" s="30">
        <f>VLOOKUP($B209,'[1]Tillförd energi'!$B$2:$AS$506,MATCH(S$3,'[1]Tillförd energi'!$B$1:$AQ$1,0),FALSE)</f>
        <v>0</v>
      </c>
      <c r="T209" s="30">
        <f>VLOOKUP($B209,'[1]Tillförd energi'!$B$2:$AS$506,MATCH(T$3,'[1]Tillförd energi'!$B$1:$AQ$1,0),FALSE)</f>
        <v>0</v>
      </c>
      <c r="U209" s="30">
        <f>VLOOKUP($B209,'[1]Tillförd energi'!$B$2:$AS$506,MATCH(U$3,'[1]Tillförd energi'!$B$1:$AQ$1,0),FALSE)</f>
        <v>0</v>
      </c>
      <c r="V209" s="30">
        <f>VLOOKUP($B209,'[1]Tillförd energi'!$B$2:$AS$506,MATCH(V$3,'[1]Tillförd energi'!$B$1:$AQ$1,0),FALSE)</f>
        <v>0</v>
      </c>
      <c r="W209" s="30">
        <f>VLOOKUP($B209,'[1]Tillförd energi'!$B$2:$AS$506,MATCH(W$3,'[1]Tillförd energi'!$B$1:$AQ$1,0),FALSE)</f>
        <v>0</v>
      </c>
      <c r="X209" s="30">
        <f>VLOOKUP($B209,'[1]Tillförd energi'!$B$2:$AS$506,MATCH(X$3,'[1]Tillförd energi'!$B$1:$AQ$1,0),FALSE)</f>
        <v>0</v>
      </c>
      <c r="Y209" s="30">
        <f>VLOOKUP($B209,'[1]Tillförd energi'!$B$2:$AS$506,MATCH(Y$3,'[1]Tillförd energi'!$B$1:$AQ$1,0),FALSE)</f>
        <v>0.53</v>
      </c>
      <c r="Z209" s="30">
        <f>VLOOKUP($B209,'[1]Tillförd energi'!$B$2:$AS$506,MATCH(Z$3,'[1]Tillförd energi'!$B$1:$AQ$1,0),FALSE)</f>
        <v>0</v>
      </c>
      <c r="AA209" s="30">
        <f>VLOOKUP($B209,'[1]Tillförd energi'!$B$2:$AS$506,MATCH(AA$3,'[1]Tillförd energi'!$B$1:$AQ$1,0),FALSE)</f>
        <v>0</v>
      </c>
      <c r="AB209" s="30">
        <f>VLOOKUP($B209,'[1]Tillförd energi'!$B$2:$AS$506,MATCH(AB$3,'[1]Tillförd energi'!$B$1:$AQ$1,0),FALSE)</f>
        <v>274</v>
      </c>
      <c r="AC209" s="30">
        <f>VLOOKUP($B209,'[1]Tillförd energi'!$B$2:$AS$506,MATCH(AC$3,'[1]Tillförd energi'!$B$1:$AQ$1,0),FALSE)</f>
        <v>0</v>
      </c>
      <c r="AD209" s="30">
        <f>VLOOKUP($B209,'[1]Tillförd energi'!$B$2:$AS$506,MATCH(AD$3,'[1]Tillförd energi'!$B$1:$AQ$1,0),FALSE)</f>
        <v>0</v>
      </c>
      <c r="AF209" s="30">
        <f>VLOOKUP($B209,'[1]Tillförd energi'!$B$2:$AS$506,MATCH(AF$3,'[1]Tillförd energi'!$B$1:$AQ$1,0),FALSE)</f>
        <v>64.263099999999994</v>
      </c>
      <c r="AH209" s="30">
        <f>IFERROR(VLOOKUP(B209,[1]Miljö!$B$1:$S$476,9,FALSE)/1,0)</f>
        <v>0</v>
      </c>
      <c r="AJ209" s="35">
        <f>IFERROR(VLOOKUP($B209,[1]Miljö!$B$1:$S$500,MATCH("hjälpel exklusive kraftvärme (GWh)",[1]Miljö!$B$1:$V$1,0),FALSE)/1,"")</f>
        <v>28.6</v>
      </c>
      <c r="AK209" s="35">
        <f t="shared" si="12"/>
        <v>28.6</v>
      </c>
      <c r="AL209" s="35">
        <f>VLOOKUP($B209,'[1]Slutlig allokering'!$B$2:$AL$462,MATCH("Hjälpel kraftvärme",'[1]Slutlig allokering'!$B$2:$AL$2,0),FALSE)</f>
        <v>35.6631</v>
      </c>
      <c r="AN209" s="30">
        <f t="shared" si="13"/>
        <v>1670.2191599999996</v>
      </c>
      <c r="AO209" s="30">
        <f t="shared" si="14"/>
        <v>1670.2191599999996</v>
      </c>
      <c r="AP209" s="30">
        <f>IF(ISERROR(1/VLOOKUP($B209,[1]Leveranser!$B$1:$S$500,MATCH("såld värme (gwh)",[1]Leveranser!$B$1:$S$1,0),FALSE)),"",VLOOKUP($B209,[1]Leveranser!$B$1:$S$500,MATCH("såld värme (gwh)",[1]Leveranser!$B$1:$S$1,0),FALSE))</f>
        <v>1353</v>
      </c>
      <c r="AQ209" s="30">
        <f>VLOOKUP($B209,[1]Leveranser!$B$1:$Y$500,MATCH("Totalt såld fjärrvärme till andra fjärrvärmeföretag",[1]Leveranser!$B$1:$AA$1,0),FALSE)</f>
        <v>92.3</v>
      </c>
      <c r="AR209" s="30">
        <f>IF(ISERROR(1/VLOOKUP($B209,[1]Miljö!$B$1:$S$500,MATCH("Såld mängd produktionsspecifik fjärrvärme (GWh)",[1]Miljö!$B$1:$R$1,0),FALSE)),0,VLOOKUP($B209,[1]Miljö!$B$1:$S$500,MATCH("Såld mängd produktionsspecifik fjärrvärme (GWh)",[1]Miljö!$B$1:$R$1,0),FALSE))</f>
        <v>0</v>
      </c>
      <c r="AS209" s="36">
        <f t="shared" si="15"/>
        <v>0.81007333193327768</v>
      </c>
      <c r="AU209" s="30" t="str">
        <f>VLOOKUP($B209,'[1]Miljövärden urval för publ'!$B$2:$I$486,7,FALSE)</f>
        <v>Ja</v>
      </c>
    </row>
    <row r="210" spans="1:47" ht="15">
      <c r="A210" t="s">
        <v>651</v>
      </c>
      <c r="B210" t="s">
        <v>653</v>
      </c>
      <c r="C210" s="30">
        <f>VLOOKUP($B210,'[1]Tillförd energi'!$B$2:$AS$506,MATCH(C$3,'[1]Tillförd energi'!$B$1:$AQ$1,0),FALSE)</f>
        <v>0</v>
      </c>
      <c r="D210" s="30">
        <f>VLOOKUP($B210,'[1]Tillförd energi'!$B$2:$AS$506,MATCH(D$3,'[1]Tillförd energi'!$B$1:$AQ$1,0),FALSE)</f>
        <v>0</v>
      </c>
      <c r="E210" s="30">
        <f>VLOOKUP($B210,'[1]Tillförd energi'!$B$2:$AS$506,MATCH(E$3,'[1]Tillförd energi'!$B$1:$AQ$1,0),FALSE)</f>
        <v>0</v>
      </c>
      <c r="F210" s="30">
        <f>VLOOKUP($B210,'[1]Tillförd energi'!$B$2:$AS$506,MATCH(F$3,'[1]Tillförd energi'!$B$1:$AQ$1,0),FALSE)</f>
        <v>0</v>
      </c>
      <c r="G210" s="30">
        <f>VLOOKUP($B210,'[1]Tillförd energi'!$B$2:$AS$506,MATCH(G$3,'[1]Tillförd energi'!$B$1:$AQ$1,0),FALSE)</f>
        <v>0</v>
      </c>
      <c r="H210" s="30">
        <f>VLOOKUP($B210,'[1]Tillförd energi'!$B$2:$AS$506,MATCH(H$3,'[1]Tillförd energi'!$B$1:$AQ$1,0),FALSE)</f>
        <v>0</v>
      </c>
      <c r="I210" s="30">
        <f>VLOOKUP($B210,'[1]Tillförd energi'!$B$2:$AS$506,MATCH(I$3,'[1]Tillförd energi'!$B$1:$AQ$1,0),FALSE)</f>
        <v>0</v>
      </c>
      <c r="J210" s="30">
        <f>VLOOKUP($B210,'[1]Tillförd energi'!$B$2:$AS$506,MATCH(J$3,'[1]Tillförd energi'!$B$1:$AQ$1,0),FALSE)</f>
        <v>0</v>
      </c>
      <c r="K210" s="30">
        <f>VLOOKUP($B210,'[1]Tillförd energi'!$B$2:$AS$506,MATCH(K$3,'[1]Tillförd energi'!$B$1:$AQ$1,0),FALSE)</f>
        <v>0</v>
      </c>
      <c r="L210" s="30">
        <f>VLOOKUP($B210,'[1]Tillförd energi'!$B$2:$AS$506,MATCH(L$3,'[1]Tillförd energi'!$B$1:$AQ$1,0),FALSE)</f>
        <v>0</v>
      </c>
      <c r="M210" s="30">
        <f>VLOOKUP($B210,'[1]Tillförd energi'!$B$2:$AS$506,MATCH(M$3,'[1]Tillförd energi'!$B$1:$AQ$1,0),FALSE)</f>
        <v>0</v>
      </c>
      <c r="N210" s="30">
        <f>VLOOKUP($B210,'[1]Tillförd energi'!$B$2:$AS$506,MATCH(N$3,'[1]Tillförd energi'!$B$1:$AQ$1,0),FALSE)</f>
        <v>0</v>
      </c>
      <c r="O210" s="30">
        <f>VLOOKUP($B210,'[1]Tillförd energi'!$B$2:$AS$506,MATCH(O$3,'[1]Tillförd energi'!$B$1:$AQ$1,0),FALSE)</f>
        <v>0</v>
      </c>
      <c r="P210" s="30">
        <f>VLOOKUP($B210,'[1]Tillförd energi'!$B$2:$AS$506,MATCH(P$3,'[1]Tillförd energi'!$B$1:$AQ$1,0),FALSE)</f>
        <v>0</v>
      </c>
      <c r="Q210" s="30">
        <f>VLOOKUP($B210,'[1]Tillförd energi'!$B$2:$AS$506,MATCH(Q$3,'[1]Tillförd energi'!$B$1:$AQ$1,0),FALSE)</f>
        <v>0</v>
      </c>
      <c r="R210" s="30">
        <f>VLOOKUP($B210,'[1]Tillförd energi'!$B$2:$AS$506,MATCH(R$3,'[1]Tillförd energi'!$B$1:$AQ$1,0),FALSE)</f>
        <v>0</v>
      </c>
      <c r="S210" s="30">
        <f>VLOOKUP($B210,'[1]Tillförd energi'!$B$2:$AS$506,MATCH(S$3,'[1]Tillförd energi'!$B$1:$AQ$1,0),FALSE)</f>
        <v>0</v>
      </c>
      <c r="T210" s="30">
        <f>VLOOKUP($B210,'[1]Tillförd energi'!$B$2:$AS$506,MATCH(T$3,'[1]Tillförd energi'!$B$1:$AQ$1,0),FALSE)</f>
        <v>0</v>
      </c>
      <c r="U210" s="30">
        <f>VLOOKUP($B210,'[1]Tillförd energi'!$B$2:$AS$506,MATCH(U$3,'[1]Tillförd energi'!$B$1:$AQ$1,0),FALSE)</f>
        <v>0</v>
      </c>
      <c r="V210" s="30">
        <f>VLOOKUP($B210,'[1]Tillförd energi'!$B$2:$AS$506,MATCH(V$3,'[1]Tillförd energi'!$B$1:$AQ$1,0),FALSE)</f>
        <v>0</v>
      </c>
      <c r="W210" s="30">
        <f>VLOOKUP($B210,'[1]Tillförd energi'!$B$2:$AS$506,MATCH(W$3,'[1]Tillförd energi'!$B$1:$AQ$1,0),FALSE)</f>
        <v>0</v>
      </c>
      <c r="X210" s="30">
        <f>VLOOKUP($B210,'[1]Tillförd energi'!$B$2:$AS$506,MATCH(X$3,'[1]Tillförd energi'!$B$1:$AQ$1,0),FALSE)</f>
        <v>0</v>
      </c>
      <c r="Y210" s="30">
        <f>VLOOKUP($B210,'[1]Tillförd energi'!$B$2:$AS$506,MATCH(Y$3,'[1]Tillförd energi'!$B$1:$AQ$1,0),FALSE)</f>
        <v>0</v>
      </c>
      <c r="Z210" s="30">
        <f>VLOOKUP($B210,'[1]Tillförd energi'!$B$2:$AS$506,MATCH(Z$3,'[1]Tillförd energi'!$B$1:$AQ$1,0),FALSE)</f>
        <v>0</v>
      </c>
      <c r="AA210" s="30">
        <f>VLOOKUP($B210,'[1]Tillförd energi'!$B$2:$AS$506,MATCH(AA$3,'[1]Tillförd energi'!$B$1:$AQ$1,0),FALSE)</f>
        <v>0</v>
      </c>
      <c r="AB210" s="30">
        <f>VLOOKUP($B210,'[1]Tillförd energi'!$B$2:$AS$506,MATCH(AB$3,'[1]Tillförd energi'!$B$1:$AQ$1,0),FALSE)</f>
        <v>0</v>
      </c>
      <c r="AC210" s="30">
        <f>VLOOKUP($B210,'[1]Tillförd energi'!$B$2:$AS$506,MATCH(AC$3,'[1]Tillförd energi'!$B$1:$AQ$1,0),FALSE)</f>
        <v>0</v>
      </c>
      <c r="AD210" s="30">
        <f>VLOOKUP($B210,'[1]Tillförd energi'!$B$2:$AS$506,MATCH(AD$3,'[1]Tillförd energi'!$B$1:$AQ$1,0),FALSE)</f>
        <v>0</v>
      </c>
      <c r="AF210" s="30">
        <f>VLOOKUP($B210,'[1]Tillförd energi'!$B$2:$AS$506,MATCH(AF$3,'[1]Tillförd energi'!$B$1:$AQ$1,0),FALSE)</f>
        <v>0</v>
      </c>
      <c r="AH210" s="30">
        <f>IFERROR(VLOOKUP(B210,[1]Miljö!$B$1:$S$476,9,FALSE)/1,0)</f>
        <v>0</v>
      </c>
      <c r="AJ210" s="35" t="str">
        <f>IFERROR(VLOOKUP($B210,[1]Miljö!$B$1:$S$500,MATCH("hjälpel exklusive kraftvärme (GWh)",[1]Miljö!$B$1:$V$1,0),FALSE)/1,"")</f>
        <v/>
      </c>
      <c r="AK210" s="35">
        <f t="shared" si="12"/>
        <v>0</v>
      </c>
      <c r="AL210" s="35">
        <f>VLOOKUP($B210,'[1]Slutlig allokering'!$B$2:$AL$462,MATCH("Hjälpel kraftvärme",'[1]Slutlig allokering'!$B$2:$AL$2,0),FALSE)</f>
        <v>0</v>
      </c>
      <c r="AN210" s="30">
        <f t="shared" si="13"/>
        <v>0</v>
      </c>
      <c r="AO210" s="30">
        <f t="shared" si="14"/>
        <v>0</v>
      </c>
      <c r="AP210" s="30" t="str">
        <f>IF(ISERROR(1/VLOOKUP($B210,[1]Leveranser!$B$1:$S$500,MATCH("såld värme (gwh)",[1]Leveranser!$B$1:$S$1,0),FALSE)),"",VLOOKUP($B210,[1]Leveranser!$B$1:$S$500,MATCH("såld värme (gwh)",[1]Leveranser!$B$1:$S$1,0),FALSE))</f>
        <v/>
      </c>
      <c r="AQ210" s="30">
        <f>VLOOKUP($B210,[1]Leveranser!$B$1:$Y$500,MATCH("Totalt såld fjärrvärme till andra fjärrvärmeföretag",[1]Leveranser!$B$1:$AA$1,0),FALSE)</f>
        <v>0</v>
      </c>
      <c r="AR210" s="30">
        <f>IF(ISERROR(1/VLOOKUP($B210,[1]Miljö!$B$1:$S$500,MATCH("Såld mängd produktionsspecifik fjärrvärme (GWh)",[1]Miljö!$B$1:$R$1,0),FALSE)),0,VLOOKUP($B210,[1]Miljö!$B$1:$S$500,MATCH("Såld mängd produktionsspecifik fjärrvärme (GWh)",[1]Miljö!$B$1:$R$1,0),FALSE))</f>
        <v>0</v>
      </c>
      <c r="AS210" s="36" t="str">
        <f t="shared" si="15"/>
        <v/>
      </c>
      <c r="AU210" s="30" t="str">
        <f>VLOOKUP($B210,'[1]Miljövärden urval för publ'!$B$2:$I$486,7,FALSE)</f>
        <v>Nej</v>
      </c>
    </row>
    <row r="211" spans="1:47" ht="15">
      <c r="A211" t="s">
        <v>370</v>
      </c>
      <c r="B211" t="s">
        <v>371</v>
      </c>
      <c r="C211" s="30">
        <f>VLOOKUP($B211,'[1]Tillförd energi'!$B$2:$AS$506,MATCH(C$3,'[1]Tillförd energi'!$B$1:$AQ$1,0),FALSE)</f>
        <v>0</v>
      </c>
      <c r="D211" s="30">
        <f>VLOOKUP($B211,'[1]Tillförd energi'!$B$2:$AS$506,MATCH(D$3,'[1]Tillförd energi'!$B$1:$AQ$1,0),FALSE)</f>
        <v>1.51525</v>
      </c>
      <c r="E211" s="30">
        <f>VLOOKUP($B211,'[1]Tillförd energi'!$B$2:$AS$506,MATCH(E$3,'[1]Tillförd energi'!$B$1:$AQ$1,0),FALSE)</f>
        <v>0</v>
      </c>
      <c r="F211" s="30">
        <f>VLOOKUP($B211,'[1]Tillförd energi'!$B$2:$AS$506,MATCH(F$3,'[1]Tillförd energi'!$B$1:$AQ$1,0),FALSE)</f>
        <v>0</v>
      </c>
      <c r="G211" s="30">
        <f>VLOOKUP($B211,'[1]Tillförd energi'!$B$2:$AS$506,MATCH(G$3,'[1]Tillförd energi'!$B$1:$AQ$1,0),FALSE)</f>
        <v>0</v>
      </c>
      <c r="H211" s="30">
        <f>VLOOKUP($B211,'[1]Tillförd energi'!$B$2:$AS$506,MATCH(H$3,'[1]Tillförd energi'!$B$1:$AQ$1,0),FALSE)</f>
        <v>1.75</v>
      </c>
      <c r="I211" s="30">
        <f>VLOOKUP($B211,'[1]Tillförd energi'!$B$2:$AS$506,MATCH(I$3,'[1]Tillförd energi'!$B$1:$AQ$1,0),FALSE)</f>
        <v>111.38500000000001</v>
      </c>
      <c r="J211" s="30">
        <f>VLOOKUP($B211,'[1]Tillförd energi'!$B$2:$AS$506,MATCH(J$3,'[1]Tillförd energi'!$B$1:$AQ$1,0),FALSE)</f>
        <v>0</v>
      </c>
      <c r="K211" s="30">
        <f>VLOOKUP($B211,'[1]Tillförd energi'!$B$2:$AS$506,MATCH(K$3,'[1]Tillförd energi'!$B$1:$AQ$1,0),FALSE)</f>
        <v>18.469899999999999</v>
      </c>
      <c r="L211" s="30">
        <f>VLOOKUP($B211,'[1]Tillförd energi'!$B$2:$AS$506,MATCH(L$3,'[1]Tillförd energi'!$B$1:$AQ$1,0),FALSE)</f>
        <v>0</v>
      </c>
      <c r="M211" s="30">
        <f>VLOOKUP($B211,'[1]Tillförd energi'!$B$2:$AS$506,MATCH(M$3,'[1]Tillförd energi'!$B$1:$AQ$1,0),FALSE)</f>
        <v>11.53</v>
      </c>
      <c r="N211" s="30">
        <f>VLOOKUP($B211,'[1]Tillförd energi'!$B$2:$AS$506,MATCH(N$3,'[1]Tillförd energi'!$B$1:$AQ$1,0),FALSE)</f>
        <v>0</v>
      </c>
      <c r="O211" s="30">
        <f>VLOOKUP($B211,'[1]Tillförd energi'!$B$2:$AS$506,MATCH(O$3,'[1]Tillförd energi'!$B$1:$AQ$1,0),FALSE)</f>
        <v>0</v>
      </c>
      <c r="P211" s="30">
        <f>VLOOKUP($B211,'[1]Tillförd energi'!$B$2:$AS$506,MATCH(P$3,'[1]Tillförd energi'!$B$1:$AQ$1,0),FALSE)</f>
        <v>0</v>
      </c>
      <c r="Q211" s="30">
        <f>VLOOKUP($B211,'[1]Tillförd energi'!$B$2:$AS$506,MATCH(Q$3,'[1]Tillförd energi'!$B$1:$AQ$1,0),FALSE)</f>
        <v>8.77</v>
      </c>
      <c r="R211" s="30">
        <f>VLOOKUP($B211,'[1]Tillförd energi'!$B$2:$AS$506,MATCH(R$3,'[1]Tillförd energi'!$B$1:$AQ$1,0),FALSE)</f>
        <v>0</v>
      </c>
      <c r="S211" s="30">
        <f>VLOOKUP($B211,'[1]Tillförd energi'!$B$2:$AS$506,MATCH(S$3,'[1]Tillförd energi'!$B$1:$AQ$1,0),FALSE)</f>
        <v>0</v>
      </c>
      <c r="T211" s="30">
        <f>VLOOKUP($B211,'[1]Tillförd energi'!$B$2:$AS$506,MATCH(T$3,'[1]Tillförd energi'!$B$1:$AQ$1,0),FALSE)</f>
        <v>0</v>
      </c>
      <c r="U211" s="30">
        <f>VLOOKUP($B211,'[1]Tillförd energi'!$B$2:$AS$506,MATCH(U$3,'[1]Tillförd energi'!$B$1:$AQ$1,0),FALSE)</f>
        <v>0</v>
      </c>
      <c r="V211" s="30">
        <f>VLOOKUP($B211,'[1]Tillförd energi'!$B$2:$AS$506,MATCH(V$3,'[1]Tillförd energi'!$B$1:$AQ$1,0),FALSE)</f>
        <v>0</v>
      </c>
      <c r="W211" s="30">
        <f>VLOOKUP($B211,'[1]Tillförd energi'!$B$2:$AS$506,MATCH(W$3,'[1]Tillförd energi'!$B$1:$AQ$1,0),FALSE)</f>
        <v>0</v>
      </c>
      <c r="X211" s="30">
        <f>VLOOKUP($B211,'[1]Tillförd energi'!$B$2:$AS$506,MATCH(X$3,'[1]Tillförd energi'!$B$1:$AQ$1,0),FALSE)</f>
        <v>32.403399999999998</v>
      </c>
      <c r="Y211" s="30">
        <f>VLOOKUP($B211,'[1]Tillförd energi'!$B$2:$AS$506,MATCH(Y$3,'[1]Tillförd energi'!$B$1:$AQ$1,0),FALSE)</f>
        <v>0</v>
      </c>
      <c r="Z211" s="30">
        <f>VLOOKUP($B211,'[1]Tillförd energi'!$B$2:$AS$506,MATCH(Z$3,'[1]Tillförd energi'!$B$1:$AQ$1,0),FALSE)</f>
        <v>0</v>
      </c>
      <c r="AA211" s="30">
        <f>VLOOKUP($B211,'[1]Tillförd energi'!$B$2:$AS$506,MATCH(AA$3,'[1]Tillförd energi'!$B$1:$AQ$1,0),FALSE)</f>
        <v>0</v>
      </c>
      <c r="AB211" s="30">
        <f>VLOOKUP($B211,'[1]Tillförd energi'!$B$2:$AS$506,MATCH(AB$3,'[1]Tillförd energi'!$B$1:$AQ$1,0),FALSE)</f>
        <v>0</v>
      </c>
      <c r="AC211" s="30">
        <f>VLOOKUP($B211,'[1]Tillförd energi'!$B$2:$AS$506,MATCH(AC$3,'[1]Tillförd energi'!$B$1:$AQ$1,0),FALSE)</f>
        <v>0</v>
      </c>
      <c r="AD211" s="30">
        <f>VLOOKUP($B211,'[1]Tillförd energi'!$B$2:$AS$506,MATCH(AD$3,'[1]Tillförd energi'!$B$1:$AQ$1,0),FALSE)</f>
        <v>0</v>
      </c>
      <c r="AF211" s="30">
        <f>VLOOKUP($B211,'[1]Tillförd energi'!$B$2:$AS$506,MATCH(AF$3,'[1]Tillförd energi'!$B$1:$AQ$1,0),FALSE)</f>
        <v>6</v>
      </c>
      <c r="AH211" s="30">
        <f>IFERROR(VLOOKUP(B211,[1]Miljö!$B$1:$S$476,9,FALSE)/1,0)</f>
        <v>0</v>
      </c>
      <c r="AJ211" s="35" t="str">
        <f>IFERROR(VLOOKUP($B211,[1]Miljö!$B$1:$S$500,MATCH("hjälpel exklusive kraftvärme (GWh)",[1]Miljö!$B$1:$V$1,0),FALSE)/1,"")</f>
        <v/>
      </c>
      <c r="AK211" s="35">
        <f t="shared" si="12"/>
        <v>4.3709999999999996</v>
      </c>
      <c r="AL211" s="35">
        <f>VLOOKUP($B211,'[1]Slutlig allokering'!$B$2:$AL$462,MATCH("Hjälpel kraftvärme",'[1]Slutlig allokering'!$B$2:$AL$2,0),FALSE)</f>
        <v>4.65585</v>
      </c>
      <c r="AN211" s="30">
        <f t="shared" si="13"/>
        <v>191.82355000000001</v>
      </c>
      <c r="AO211" s="30">
        <f t="shared" si="14"/>
        <v>191.82355000000001</v>
      </c>
      <c r="AP211" s="30">
        <f>IF(ISERROR(1/VLOOKUP($B211,[1]Leveranser!$B$1:$S$500,MATCH("såld värme (gwh)",[1]Leveranser!$B$1:$S$1,0),FALSE)),"",VLOOKUP($B211,[1]Leveranser!$B$1:$S$500,MATCH("såld värme (gwh)",[1]Leveranser!$B$1:$S$1,0),FALSE))</f>
        <v>145.69999999999999</v>
      </c>
      <c r="AQ211" s="30">
        <f>VLOOKUP($B211,[1]Leveranser!$B$1:$Y$500,MATCH("Totalt såld fjärrvärme till andra fjärrvärmeföretag",[1]Leveranser!$B$1:$AA$1,0),FALSE)</f>
        <v>0</v>
      </c>
      <c r="AR211" s="30">
        <f>IF(ISERROR(1/VLOOKUP($B211,[1]Miljö!$B$1:$S$500,MATCH("Såld mängd produktionsspecifik fjärrvärme (GWh)",[1]Miljö!$B$1:$R$1,0),FALSE)),0,VLOOKUP($B211,[1]Miljö!$B$1:$S$500,MATCH("Såld mängd produktionsspecifik fjärrvärme (GWh)",[1]Miljö!$B$1:$R$1,0),FALSE))</f>
        <v>0</v>
      </c>
      <c r="AS211" s="36">
        <f t="shared" si="15"/>
        <v>0.75955220305327464</v>
      </c>
      <c r="AU211" s="30" t="str">
        <f>VLOOKUP($B211,'[1]Miljövärden urval för publ'!$B$2:$I$486,7,FALSE)</f>
        <v>Ja</v>
      </c>
    </row>
    <row r="212" spans="1:47" ht="15">
      <c r="A212" t="s">
        <v>138</v>
      </c>
      <c r="B212" t="s">
        <v>159</v>
      </c>
      <c r="C212" s="30">
        <f>VLOOKUP($B212,'[1]Tillförd energi'!$B$2:$AS$506,MATCH(C$3,'[1]Tillförd energi'!$B$1:$AQ$1,0),FALSE)</f>
        <v>0</v>
      </c>
      <c r="D212" s="30">
        <f>VLOOKUP($B212,'[1]Tillförd energi'!$B$2:$AS$506,MATCH(D$3,'[1]Tillförd energi'!$B$1:$AQ$1,0),FALSE)</f>
        <v>0</v>
      </c>
      <c r="E212" s="30">
        <f>VLOOKUP($B212,'[1]Tillförd energi'!$B$2:$AS$506,MATCH(E$3,'[1]Tillförd energi'!$B$1:$AQ$1,0),FALSE)</f>
        <v>0</v>
      </c>
      <c r="F212" s="30">
        <f>VLOOKUP($B212,'[1]Tillförd energi'!$B$2:$AS$506,MATCH(F$3,'[1]Tillförd energi'!$B$1:$AQ$1,0),FALSE)</f>
        <v>0</v>
      </c>
      <c r="G212" s="30">
        <f>VLOOKUP($B212,'[1]Tillförd energi'!$B$2:$AS$506,MATCH(G$3,'[1]Tillförd energi'!$B$1:$AQ$1,0),FALSE)</f>
        <v>0</v>
      </c>
      <c r="H212" s="30">
        <f>VLOOKUP($B212,'[1]Tillförd energi'!$B$2:$AS$506,MATCH(H$3,'[1]Tillförd energi'!$B$1:$AQ$1,0),FALSE)</f>
        <v>0</v>
      </c>
      <c r="I212" s="30">
        <f>VLOOKUP($B212,'[1]Tillförd energi'!$B$2:$AS$506,MATCH(I$3,'[1]Tillförd energi'!$B$1:$AQ$1,0),FALSE)</f>
        <v>0</v>
      </c>
      <c r="J212" s="30">
        <f>VLOOKUP($B212,'[1]Tillförd energi'!$B$2:$AS$506,MATCH(J$3,'[1]Tillförd energi'!$B$1:$AQ$1,0),FALSE)</f>
        <v>0</v>
      </c>
      <c r="K212" s="30">
        <f>VLOOKUP($B212,'[1]Tillförd energi'!$B$2:$AS$506,MATCH(K$3,'[1]Tillförd energi'!$B$1:$AQ$1,0),FALSE)</f>
        <v>0</v>
      </c>
      <c r="L212" s="30">
        <f>VLOOKUP($B212,'[1]Tillförd energi'!$B$2:$AS$506,MATCH(L$3,'[1]Tillförd energi'!$B$1:$AQ$1,0),FALSE)</f>
        <v>0</v>
      </c>
      <c r="M212" s="30">
        <f>VLOOKUP($B212,'[1]Tillförd energi'!$B$2:$AS$506,MATCH(M$3,'[1]Tillförd energi'!$B$1:$AQ$1,0),FALSE)</f>
        <v>0</v>
      </c>
      <c r="N212" s="30">
        <f>VLOOKUP($B212,'[1]Tillförd energi'!$B$2:$AS$506,MATCH(N$3,'[1]Tillförd energi'!$B$1:$AQ$1,0),FALSE)</f>
        <v>0</v>
      </c>
      <c r="O212" s="30">
        <f>VLOOKUP($B212,'[1]Tillförd energi'!$B$2:$AS$506,MATCH(O$3,'[1]Tillförd energi'!$B$1:$AQ$1,0),FALSE)</f>
        <v>0</v>
      </c>
      <c r="P212" s="30">
        <f>VLOOKUP($B212,'[1]Tillförd energi'!$B$2:$AS$506,MATCH(P$3,'[1]Tillförd energi'!$B$1:$AQ$1,0),FALSE)</f>
        <v>0</v>
      </c>
      <c r="Q212" s="30">
        <f>VLOOKUP($B212,'[1]Tillförd energi'!$B$2:$AS$506,MATCH(Q$3,'[1]Tillförd energi'!$B$1:$AQ$1,0),FALSE)</f>
        <v>0</v>
      </c>
      <c r="R212" s="30">
        <f>VLOOKUP($B212,'[1]Tillförd energi'!$B$2:$AS$506,MATCH(R$3,'[1]Tillförd energi'!$B$1:$AQ$1,0),FALSE)</f>
        <v>0</v>
      </c>
      <c r="S212" s="30">
        <f>VLOOKUP($B212,'[1]Tillförd energi'!$B$2:$AS$506,MATCH(S$3,'[1]Tillförd energi'!$B$1:$AQ$1,0),FALSE)</f>
        <v>0</v>
      </c>
      <c r="T212" s="30">
        <f>VLOOKUP($B212,'[1]Tillförd energi'!$B$2:$AS$506,MATCH(T$3,'[1]Tillförd energi'!$B$1:$AQ$1,0),FALSE)</f>
        <v>0</v>
      </c>
      <c r="U212" s="30">
        <f>VLOOKUP($B212,'[1]Tillförd energi'!$B$2:$AS$506,MATCH(U$3,'[1]Tillförd energi'!$B$1:$AQ$1,0),FALSE)</f>
        <v>0</v>
      </c>
      <c r="V212" s="30">
        <f>VLOOKUP($B212,'[1]Tillförd energi'!$B$2:$AS$506,MATCH(V$3,'[1]Tillförd energi'!$B$1:$AQ$1,0),FALSE)</f>
        <v>0</v>
      </c>
      <c r="W212" s="30">
        <f>VLOOKUP($B212,'[1]Tillförd energi'!$B$2:$AS$506,MATCH(W$3,'[1]Tillförd energi'!$B$1:$AQ$1,0),FALSE)</f>
        <v>0</v>
      </c>
      <c r="X212" s="30">
        <f>VLOOKUP($B212,'[1]Tillförd energi'!$B$2:$AS$506,MATCH(X$3,'[1]Tillförd energi'!$B$1:$AQ$1,0),FALSE)</f>
        <v>0</v>
      </c>
      <c r="Y212" s="30">
        <f>VLOOKUP($B212,'[1]Tillförd energi'!$B$2:$AS$506,MATCH(Y$3,'[1]Tillförd energi'!$B$1:$AQ$1,0),FALSE)</f>
        <v>0</v>
      </c>
      <c r="Z212" s="30">
        <f>VLOOKUP($B212,'[1]Tillförd energi'!$B$2:$AS$506,MATCH(Z$3,'[1]Tillförd energi'!$B$1:$AQ$1,0),FALSE)</f>
        <v>0</v>
      </c>
      <c r="AA212" s="30">
        <f>VLOOKUP($B212,'[1]Tillförd energi'!$B$2:$AS$506,MATCH(AA$3,'[1]Tillförd energi'!$B$1:$AQ$1,0),FALSE)</f>
        <v>0</v>
      </c>
      <c r="AB212" s="30">
        <f>VLOOKUP($B212,'[1]Tillförd energi'!$B$2:$AS$506,MATCH(AB$3,'[1]Tillförd energi'!$B$1:$AQ$1,0),FALSE)</f>
        <v>0</v>
      </c>
      <c r="AC212" s="30">
        <f>VLOOKUP($B212,'[1]Tillförd energi'!$B$2:$AS$506,MATCH(AC$3,'[1]Tillförd energi'!$B$1:$AQ$1,0),FALSE)</f>
        <v>0</v>
      </c>
      <c r="AD212" s="30">
        <f>VLOOKUP($B212,'[1]Tillförd energi'!$B$2:$AS$506,MATCH(AD$3,'[1]Tillförd energi'!$B$1:$AQ$1,0),FALSE)</f>
        <v>0</v>
      </c>
      <c r="AF212" s="30">
        <f>VLOOKUP($B212,'[1]Tillförd energi'!$B$2:$AS$506,MATCH(AF$3,'[1]Tillförd energi'!$B$1:$AQ$1,0),FALSE)</f>
        <v>0</v>
      </c>
      <c r="AH212" s="30">
        <f>IFERROR(VLOOKUP(B212,[1]Miljö!$B$1:$S$476,9,FALSE)/1,0)</f>
        <v>0</v>
      </c>
      <c r="AJ212" s="35" t="str">
        <f>IFERROR(VLOOKUP($B212,[1]Miljö!$B$1:$S$500,MATCH("hjälpel exklusive kraftvärme (GWh)",[1]Miljö!$B$1:$V$1,0),FALSE)/1,"")</f>
        <v/>
      </c>
      <c r="AK212" s="35">
        <f t="shared" si="12"/>
        <v>0</v>
      </c>
      <c r="AL212" s="35">
        <f>VLOOKUP($B212,'[1]Slutlig allokering'!$B$2:$AL$462,MATCH("Hjälpel kraftvärme",'[1]Slutlig allokering'!$B$2:$AL$2,0),FALSE)</f>
        <v>0</v>
      </c>
      <c r="AN212" s="30">
        <f t="shared" si="13"/>
        <v>0</v>
      </c>
      <c r="AO212" s="30">
        <f t="shared" si="14"/>
        <v>0</v>
      </c>
      <c r="AP212" s="30" t="str">
        <f>IF(ISERROR(1/VLOOKUP($B212,[1]Leveranser!$B$1:$S$500,MATCH("såld värme (gwh)",[1]Leveranser!$B$1:$S$1,0),FALSE)),"",VLOOKUP($B212,[1]Leveranser!$B$1:$S$500,MATCH("såld värme (gwh)",[1]Leveranser!$B$1:$S$1,0),FALSE))</f>
        <v/>
      </c>
      <c r="AQ212" s="30">
        <f>VLOOKUP($B212,[1]Leveranser!$B$1:$Y$500,MATCH("Totalt såld fjärrvärme till andra fjärrvärmeföretag",[1]Leveranser!$B$1:$AA$1,0),FALSE)</f>
        <v>0</v>
      </c>
      <c r="AR212" s="30">
        <f>IF(ISERROR(1/VLOOKUP($B212,[1]Miljö!$B$1:$S$500,MATCH("Såld mängd produktionsspecifik fjärrvärme (GWh)",[1]Miljö!$B$1:$R$1,0),FALSE)),0,VLOOKUP($B212,[1]Miljö!$B$1:$S$500,MATCH("Såld mängd produktionsspecifik fjärrvärme (GWh)",[1]Miljö!$B$1:$R$1,0),FALSE))</f>
        <v>0</v>
      </c>
      <c r="AS212" s="36" t="str">
        <f t="shared" si="15"/>
        <v/>
      </c>
      <c r="AU212" s="30" t="str">
        <f>VLOOKUP($B212,'[1]Miljövärden urval för publ'!$B$2:$I$486,7,FALSE)</f>
        <v>Nej</v>
      </c>
    </row>
    <row r="213" spans="1:47" ht="15">
      <c r="A213" t="s">
        <v>557</v>
      </c>
      <c r="B213" t="s">
        <v>558</v>
      </c>
      <c r="C213" s="30">
        <f>VLOOKUP($B213,'[1]Tillförd energi'!$B$2:$AS$506,MATCH(C$3,'[1]Tillförd energi'!$B$1:$AQ$1,0),FALSE)</f>
        <v>0</v>
      </c>
      <c r="D213" s="30">
        <f>VLOOKUP($B213,'[1]Tillförd energi'!$B$2:$AS$506,MATCH(D$3,'[1]Tillförd energi'!$B$1:$AQ$1,0),FALSE)</f>
        <v>0</v>
      </c>
      <c r="E213" s="30">
        <f>VLOOKUP($B213,'[1]Tillförd energi'!$B$2:$AS$506,MATCH(E$3,'[1]Tillförd energi'!$B$1:$AQ$1,0),FALSE)</f>
        <v>0</v>
      </c>
      <c r="F213" s="30">
        <f>VLOOKUP($B213,'[1]Tillförd energi'!$B$2:$AS$506,MATCH(F$3,'[1]Tillförd energi'!$B$1:$AQ$1,0),FALSE)</f>
        <v>0</v>
      </c>
      <c r="G213" s="30">
        <f>VLOOKUP($B213,'[1]Tillförd energi'!$B$2:$AS$506,MATCH(G$3,'[1]Tillförd energi'!$B$1:$AQ$1,0),FALSE)</f>
        <v>0</v>
      </c>
      <c r="H213" s="30">
        <f>VLOOKUP($B213,'[1]Tillförd energi'!$B$2:$AS$506,MATCH(H$3,'[1]Tillförd energi'!$B$1:$AQ$1,0),FALSE)</f>
        <v>0</v>
      </c>
      <c r="I213" s="30">
        <f>VLOOKUP($B213,'[1]Tillförd energi'!$B$2:$AS$506,MATCH(I$3,'[1]Tillförd energi'!$B$1:$AQ$1,0),FALSE)</f>
        <v>0</v>
      </c>
      <c r="J213" s="30">
        <f>VLOOKUP($B213,'[1]Tillförd energi'!$B$2:$AS$506,MATCH(J$3,'[1]Tillförd energi'!$B$1:$AQ$1,0),FALSE)</f>
        <v>0</v>
      </c>
      <c r="K213" s="30">
        <f>VLOOKUP($B213,'[1]Tillförd energi'!$B$2:$AS$506,MATCH(K$3,'[1]Tillförd energi'!$B$1:$AQ$1,0),FALSE)</f>
        <v>0</v>
      </c>
      <c r="L213" s="30">
        <f>VLOOKUP($B213,'[1]Tillförd energi'!$B$2:$AS$506,MATCH(L$3,'[1]Tillförd energi'!$B$1:$AQ$1,0),FALSE)</f>
        <v>0</v>
      </c>
      <c r="M213" s="30">
        <f>VLOOKUP($B213,'[1]Tillförd energi'!$B$2:$AS$506,MATCH(M$3,'[1]Tillförd energi'!$B$1:$AQ$1,0),FALSE)</f>
        <v>0</v>
      </c>
      <c r="N213" s="30">
        <f>VLOOKUP($B213,'[1]Tillförd energi'!$B$2:$AS$506,MATCH(N$3,'[1]Tillförd energi'!$B$1:$AQ$1,0),FALSE)</f>
        <v>0</v>
      </c>
      <c r="O213" s="30">
        <f>VLOOKUP($B213,'[1]Tillförd energi'!$B$2:$AS$506,MATCH(O$3,'[1]Tillförd energi'!$B$1:$AQ$1,0),FALSE)</f>
        <v>1.96</v>
      </c>
      <c r="P213" s="30">
        <f>VLOOKUP($B213,'[1]Tillförd energi'!$B$2:$AS$506,MATCH(P$3,'[1]Tillförd energi'!$B$1:$AQ$1,0),FALSE)</f>
        <v>0</v>
      </c>
      <c r="Q213" s="30">
        <f>VLOOKUP($B213,'[1]Tillförd energi'!$B$2:$AS$506,MATCH(Q$3,'[1]Tillförd energi'!$B$1:$AQ$1,0),FALSE)</f>
        <v>0</v>
      </c>
      <c r="R213" s="30">
        <f>VLOOKUP($B213,'[1]Tillförd energi'!$B$2:$AS$506,MATCH(R$3,'[1]Tillförd energi'!$B$1:$AQ$1,0),FALSE)</f>
        <v>3.33</v>
      </c>
      <c r="S213" s="30">
        <f>VLOOKUP($B213,'[1]Tillförd energi'!$B$2:$AS$506,MATCH(S$3,'[1]Tillförd energi'!$B$1:$AQ$1,0),FALSE)</f>
        <v>0</v>
      </c>
      <c r="T213" s="30">
        <f>VLOOKUP($B213,'[1]Tillförd energi'!$B$2:$AS$506,MATCH(T$3,'[1]Tillförd energi'!$B$1:$AQ$1,0),FALSE)</f>
        <v>0</v>
      </c>
      <c r="U213" s="30">
        <f>VLOOKUP($B213,'[1]Tillförd energi'!$B$2:$AS$506,MATCH(U$3,'[1]Tillförd energi'!$B$1:$AQ$1,0),FALSE)</f>
        <v>0</v>
      </c>
      <c r="V213" s="30">
        <f>VLOOKUP($B213,'[1]Tillförd energi'!$B$2:$AS$506,MATCH(V$3,'[1]Tillförd energi'!$B$1:$AQ$1,0),FALSE)</f>
        <v>0.2</v>
      </c>
      <c r="W213" s="30">
        <f>VLOOKUP($B213,'[1]Tillförd energi'!$B$2:$AS$506,MATCH(W$3,'[1]Tillförd energi'!$B$1:$AQ$1,0),FALSE)</f>
        <v>0</v>
      </c>
      <c r="X213" s="30">
        <f>VLOOKUP($B213,'[1]Tillförd energi'!$B$2:$AS$506,MATCH(X$3,'[1]Tillförd energi'!$B$1:$AQ$1,0),FALSE)</f>
        <v>0</v>
      </c>
      <c r="Y213" s="30">
        <f>VLOOKUP($B213,'[1]Tillförd energi'!$B$2:$AS$506,MATCH(Y$3,'[1]Tillförd energi'!$B$1:$AQ$1,0),FALSE)</f>
        <v>0</v>
      </c>
      <c r="Z213" s="30">
        <f>VLOOKUP($B213,'[1]Tillförd energi'!$B$2:$AS$506,MATCH(Z$3,'[1]Tillförd energi'!$B$1:$AQ$1,0),FALSE)</f>
        <v>0</v>
      </c>
      <c r="AA213" s="30">
        <f>VLOOKUP($B213,'[1]Tillförd energi'!$B$2:$AS$506,MATCH(AA$3,'[1]Tillförd energi'!$B$1:$AQ$1,0),FALSE)</f>
        <v>0</v>
      </c>
      <c r="AB213" s="30">
        <f>VLOOKUP($B213,'[1]Tillförd energi'!$B$2:$AS$506,MATCH(AB$3,'[1]Tillförd energi'!$B$1:$AQ$1,0),FALSE)</f>
        <v>0</v>
      </c>
      <c r="AC213" s="30">
        <f>VLOOKUP($B213,'[1]Tillförd energi'!$B$2:$AS$506,MATCH(AC$3,'[1]Tillförd energi'!$B$1:$AQ$1,0),FALSE)</f>
        <v>0</v>
      </c>
      <c r="AD213" s="30">
        <f>VLOOKUP($B213,'[1]Tillförd energi'!$B$2:$AS$506,MATCH(AD$3,'[1]Tillförd energi'!$B$1:$AQ$1,0),FALSE)</f>
        <v>0</v>
      </c>
      <c r="AF213" s="30">
        <f>VLOOKUP($B213,'[1]Tillförd energi'!$B$2:$AS$506,MATCH(AF$3,'[1]Tillförd energi'!$B$1:$AQ$1,0),FALSE)</f>
        <v>9.2999999999999999E-2</v>
      </c>
      <c r="AH213" s="30">
        <f>IFERROR(VLOOKUP(B213,[1]Miljö!$B$1:$S$476,9,FALSE)/1,0)</f>
        <v>0</v>
      </c>
      <c r="AJ213" s="35">
        <f>IFERROR(VLOOKUP($B213,[1]Miljö!$B$1:$S$500,MATCH("hjälpel exklusive kraftvärme (GWh)",[1]Miljö!$B$1:$V$1,0),FALSE)/1,"")</f>
        <v>9.2999999999999999E-2</v>
      </c>
      <c r="AK213" s="35">
        <f t="shared" si="12"/>
        <v>9.2999999999999999E-2</v>
      </c>
      <c r="AL213" s="35">
        <f>VLOOKUP($B213,'[1]Slutlig allokering'!$B$2:$AL$462,MATCH("Hjälpel kraftvärme",'[1]Slutlig allokering'!$B$2:$AL$2,0),FALSE)</f>
        <v>0</v>
      </c>
      <c r="AN213" s="30">
        <f t="shared" si="13"/>
        <v>5.5830000000000002</v>
      </c>
      <c r="AO213" s="30">
        <f t="shared" si="14"/>
        <v>5.5830000000000002</v>
      </c>
      <c r="AP213" s="30">
        <f>IF(ISERROR(1/VLOOKUP($B213,[1]Leveranser!$B$1:$S$500,MATCH("såld värme (gwh)",[1]Leveranser!$B$1:$S$1,0),FALSE)),"",VLOOKUP($B213,[1]Leveranser!$B$1:$S$500,MATCH("såld värme (gwh)",[1]Leveranser!$B$1:$S$1,0),FALSE))</f>
        <v>4.25</v>
      </c>
      <c r="AQ213" s="30">
        <f>VLOOKUP($B213,[1]Leveranser!$B$1:$Y$500,MATCH("Totalt såld fjärrvärme till andra fjärrvärmeföretag",[1]Leveranser!$B$1:$AA$1,0),FALSE)</f>
        <v>0</v>
      </c>
      <c r="AR213" s="30">
        <f>IF(ISERROR(1/VLOOKUP($B213,[1]Miljö!$B$1:$S$500,MATCH("Såld mängd produktionsspecifik fjärrvärme (GWh)",[1]Miljö!$B$1:$R$1,0),FALSE)),0,VLOOKUP($B213,[1]Miljö!$B$1:$S$500,MATCH("Såld mängd produktionsspecifik fjärrvärme (GWh)",[1]Miljö!$B$1:$R$1,0),FALSE))</f>
        <v>0</v>
      </c>
      <c r="AS213" s="36">
        <f t="shared" si="15"/>
        <v>0.76123947698370054</v>
      </c>
      <c r="AU213" s="30" t="str">
        <f>VLOOKUP($B213,'[1]Miljövärden urval för publ'!$B$2:$I$486,7,FALSE)</f>
        <v>Ja</v>
      </c>
    </row>
    <row r="214" spans="1:47" ht="15">
      <c r="A214" t="s">
        <v>372</v>
      </c>
      <c r="B214" t="s">
        <v>375</v>
      </c>
      <c r="C214" s="30">
        <f>VLOOKUP($B214,'[1]Tillförd energi'!$B$2:$AS$506,MATCH(C$3,'[1]Tillförd energi'!$B$1:$AQ$1,0),FALSE)</f>
        <v>0</v>
      </c>
      <c r="D214" s="30">
        <f>VLOOKUP($B214,'[1]Tillförd energi'!$B$2:$AS$506,MATCH(D$3,'[1]Tillförd energi'!$B$1:$AQ$1,0),FALSE)</f>
        <v>4.7850000000000001</v>
      </c>
      <c r="E214" s="30">
        <f>VLOOKUP($B214,'[1]Tillförd energi'!$B$2:$AS$506,MATCH(E$3,'[1]Tillförd energi'!$B$1:$AQ$1,0),FALSE)</f>
        <v>0</v>
      </c>
      <c r="F214" s="30">
        <f>VLOOKUP($B214,'[1]Tillförd energi'!$B$2:$AS$506,MATCH(F$3,'[1]Tillförd energi'!$B$1:$AQ$1,0),FALSE)</f>
        <v>0</v>
      </c>
      <c r="G214" s="30">
        <f>VLOOKUP($B214,'[1]Tillförd energi'!$B$2:$AS$506,MATCH(G$3,'[1]Tillförd energi'!$B$1:$AQ$1,0),FALSE)</f>
        <v>0</v>
      </c>
      <c r="H214" s="30">
        <f>VLOOKUP($B214,'[1]Tillförd energi'!$B$2:$AS$506,MATCH(H$3,'[1]Tillförd energi'!$B$1:$AQ$1,0),FALSE)</f>
        <v>0</v>
      </c>
      <c r="I214" s="30">
        <f>VLOOKUP($B214,'[1]Tillförd energi'!$B$2:$AS$506,MATCH(I$3,'[1]Tillförd energi'!$B$1:$AQ$1,0),FALSE)</f>
        <v>0</v>
      </c>
      <c r="J214" s="30">
        <f>VLOOKUP($B214,'[1]Tillförd energi'!$B$2:$AS$506,MATCH(J$3,'[1]Tillförd energi'!$B$1:$AQ$1,0),FALSE)</f>
        <v>0</v>
      </c>
      <c r="K214" s="30">
        <f>VLOOKUP($B214,'[1]Tillförd energi'!$B$2:$AS$506,MATCH(K$3,'[1]Tillförd energi'!$B$1:$AQ$1,0),FALSE)</f>
        <v>0</v>
      </c>
      <c r="L214" s="30">
        <f>VLOOKUP($B214,'[1]Tillförd energi'!$B$2:$AS$506,MATCH(L$3,'[1]Tillförd energi'!$B$1:$AQ$1,0),FALSE)</f>
        <v>7.5010000000000003</v>
      </c>
      <c r="M214" s="30">
        <f>VLOOKUP($B214,'[1]Tillförd energi'!$B$2:$AS$506,MATCH(M$3,'[1]Tillförd energi'!$B$1:$AQ$1,0),FALSE)</f>
        <v>26.992999999999999</v>
      </c>
      <c r="N214" s="30">
        <f>VLOOKUP($B214,'[1]Tillförd energi'!$B$2:$AS$506,MATCH(N$3,'[1]Tillförd energi'!$B$1:$AQ$1,0),FALSE)</f>
        <v>39.252000000000002</v>
      </c>
      <c r="O214" s="30">
        <f>VLOOKUP($B214,'[1]Tillförd energi'!$B$2:$AS$506,MATCH(O$3,'[1]Tillförd energi'!$B$1:$AQ$1,0),FALSE)</f>
        <v>1.2170000000000001</v>
      </c>
      <c r="P214" s="30">
        <f>VLOOKUP($B214,'[1]Tillförd energi'!$B$2:$AS$506,MATCH(P$3,'[1]Tillförd energi'!$B$1:$AQ$1,0),FALSE)</f>
        <v>5.8849999999999998</v>
      </c>
      <c r="Q214" s="30">
        <f>VLOOKUP($B214,'[1]Tillförd energi'!$B$2:$AS$506,MATCH(Q$3,'[1]Tillförd energi'!$B$1:$AQ$1,0),FALSE)</f>
        <v>0</v>
      </c>
      <c r="R214" s="30">
        <f>VLOOKUP($B214,'[1]Tillförd energi'!$B$2:$AS$506,MATCH(R$3,'[1]Tillförd energi'!$B$1:$AQ$1,0),FALSE)</f>
        <v>0</v>
      </c>
      <c r="S214" s="30">
        <f>VLOOKUP($B214,'[1]Tillförd energi'!$B$2:$AS$506,MATCH(S$3,'[1]Tillförd energi'!$B$1:$AQ$1,0),FALSE)</f>
        <v>0</v>
      </c>
      <c r="T214" s="30">
        <f>VLOOKUP($B214,'[1]Tillförd energi'!$B$2:$AS$506,MATCH(T$3,'[1]Tillförd energi'!$B$1:$AQ$1,0),FALSE)</f>
        <v>0</v>
      </c>
      <c r="U214" s="30">
        <f>VLOOKUP($B214,'[1]Tillförd energi'!$B$2:$AS$506,MATCH(U$3,'[1]Tillförd energi'!$B$1:$AQ$1,0),FALSE)</f>
        <v>0</v>
      </c>
      <c r="V214" s="30">
        <f>VLOOKUP($B214,'[1]Tillförd energi'!$B$2:$AS$506,MATCH(V$3,'[1]Tillförd energi'!$B$1:$AQ$1,0),FALSE)</f>
        <v>0</v>
      </c>
      <c r="W214" s="30">
        <f>VLOOKUP($B214,'[1]Tillförd energi'!$B$2:$AS$506,MATCH(W$3,'[1]Tillförd energi'!$B$1:$AQ$1,0),FALSE)</f>
        <v>0</v>
      </c>
      <c r="X214" s="30">
        <f>VLOOKUP($B214,'[1]Tillförd energi'!$B$2:$AS$506,MATCH(X$3,'[1]Tillförd energi'!$B$1:$AQ$1,0),FALSE)</f>
        <v>0</v>
      </c>
      <c r="Y214" s="30">
        <f>VLOOKUP($B214,'[1]Tillförd energi'!$B$2:$AS$506,MATCH(Y$3,'[1]Tillförd energi'!$B$1:$AQ$1,0),FALSE)</f>
        <v>0</v>
      </c>
      <c r="Z214" s="30">
        <f>VLOOKUP($B214,'[1]Tillförd energi'!$B$2:$AS$506,MATCH(Z$3,'[1]Tillförd energi'!$B$1:$AQ$1,0),FALSE)</f>
        <v>0</v>
      </c>
      <c r="AA214" s="30">
        <f>VLOOKUP($B214,'[1]Tillförd energi'!$B$2:$AS$506,MATCH(AA$3,'[1]Tillförd energi'!$B$1:$AQ$1,0),FALSE)</f>
        <v>0</v>
      </c>
      <c r="AB214" s="30">
        <f>VLOOKUP($B214,'[1]Tillförd energi'!$B$2:$AS$506,MATCH(AB$3,'[1]Tillförd energi'!$B$1:$AQ$1,0),FALSE)</f>
        <v>0</v>
      </c>
      <c r="AC214" s="30">
        <f>VLOOKUP($B214,'[1]Tillförd energi'!$B$2:$AS$506,MATCH(AC$3,'[1]Tillförd energi'!$B$1:$AQ$1,0),FALSE)</f>
        <v>0</v>
      </c>
      <c r="AD214" s="30">
        <f>VLOOKUP($B214,'[1]Tillförd energi'!$B$2:$AS$506,MATCH(AD$3,'[1]Tillförd energi'!$B$1:$AQ$1,0),FALSE)</f>
        <v>0</v>
      </c>
      <c r="AF214" s="30">
        <f>VLOOKUP($B214,'[1]Tillförd energi'!$B$2:$AS$506,MATCH(AF$3,'[1]Tillförd energi'!$B$1:$AQ$1,0),FALSE)</f>
        <v>2.15</v>
      </c>
      <c r="AH214" s="30">
        <f>IFERROR(VLOOKUP(B214,[1]Miljö!$B$1:$S$476,9,FALSE)/1,0)</f>
        <v>0</v>
      </c>
      <c r="AJ214" s="35">
        <f>IFERROR(VLOOKUP($B214,[1]Miljö!$B$1:$S$500,MATCH("hjälpel exklusive kraftvärme (GWh)",[1]Miljö!$B$1:$V$1,0),FALSE)/1,"")</f>
        <v>2.15</v>
      </c>
      <c r="AK214" s="35">
        <f t="shared" si="12"/>
        <v>2.15</v>
      </c>
      <c r="AL214" s="35">
        <f>VLOOKUP($B214,'[1]Slutlig allokering'!$B$2:$AL$462,MATCH("Hjälpel kraftvärme",'[1]Slutlig allokering'!$B$2:$AL$2,0),FALSE)</f>
        <v>0</v>
      </c>
      <c r="AN214" s="30">
        <f t="shared" si="13"/>
        <v>87.783000000000015</v>
      </c>
      <c r="AO214" s="30">
        <f t="shared" si="14"/>
        <v>87.783000000000015</v>
      </c>
      <c r="AP214" s="30">
        <f>IF(ISERROR(1/VLOOKUP($B214,[1]Leveranser!$B$1:$S$500,MATCH("såld värme (gwh)",[1]Leveranser!$B$1:$S$1,0),FALSE)),"",VLOOKUP($B214,[1]Leveranser!$B$1:$S$500,MATCH("såld värme (gwh)",[1]Leveranser!$B$1:$S$1,0),FALSE))</f>
        <v>63.1</v>
      </c>
      <c r="AQ214" s="30">
        <f>VLOOKUP($B214,[1]Leveranser!$B$1:$Y$500,MATCH("Totalt såld fjärrvärme till andra fjärrvärmeföretag",[1]Leveranser!$B$1:$AA$1,0),FALSE)</f>
        <v>0</v>
      </c>
      <c r="AR214" s="30">
        <f>IF(ISERROR(1/VLOOKUP($B214,[1]Miljö!$B$1:$S$500,MATCH("Såld mängd produktionsspecifik fjärrvärme (GWh)",[1]Miljö!$B$1:$R$1,0),FALSE)),0,VLOOKUP($B214,[1]Miljö!$B$1:$S$500,MATCH("Såld mängd produktionsspecifik fjärrvärme (GWh)",[1]Miljö!$B$1:$R$1,0),FALSE))</f>
        <v>0</v>
      </c>
      <c r="AS214" s="36">
        <f t="shared" si="15"/>
        <v>0.71881799437248661</v>
      </c>
      <c r="AU214" s="30" t="str">
        <f>VLOOKUP($B214,'[1]Miljövärden urval för publ'!$B$2:$I$486,7,FALSE)</f>
        <v>Ja</v>
      </c>
    </row>
    <row r="215" spans="1:47" ht="15">
      <c r="A215" t="s">
        <v>523</v>
      </c>
      <c r="B215" t="s">
        <v>524</v>
      </c>
      <c r="C215" s="30">
        <f>VLOOKUP($B215,'[1]Tillförd energi'!$B$2:$AS$506,MATCH(C$3,'[1]Tillförd energi'!$B$1:$AQ$1,0),FALSE)</f>
        <v>0</v>
      </c>
      <c r="D215" s="30">
        <f>VLOOKUP($B215,'[1]Tillförd energi'!$B$2:$AS$506,MATCH(D$3,'[1]Tillförd energi'!$B$1:$AQ$1,0),FALSE)</f>
        <v>0</v>
      </c>
      <c r="E215" s="30">
        <f>VLOOKUP($B215,'[1]Tillförd energi'!$B$2:$AS$506,MATCH(E$3,'[1]Tillförd energi'!$B$1:$AQ$1,0),FALSE)</f>
        <v>0</v>
      </c>
      <c r="F215" s="30">
        <f>VLOOKUP($B215,'[1]Tillförd energi'!$B$2:$AS$506,MATCH(F$3,'[1]Tillförd energi'!$B$1:$AQ$1,0),FALSE)</f>
        <v>0</v>
      </c>
      <c r="G215" s="30">
        <f>VLOOKUP($B215,'[1]Tillförd energi'!$B$2:$AS$506,MATCH(G$3,'[1]Tillförd energi'!$B$1:$AQ$1,0),FALSE)</f>
        <v>0</v>
      </c>
      <c r="H215" s="30">
        <f>VLOOKUP($B215,'[1]Tillförd energi'!$B$2:$AS$506,MATCH(H$3,'[1]Tillförd energi'!$B$1:$AQ$1,0),FALSE)</f>
        <v>0.83499999999999996</v>
      </c>
      <c r="I215" s="30">
        <f>VLOOKUP($B215,'[1]Tillförd energi'!$B$2:$AS$506,MATCH(I$3,'[1]Tillförd energi'!$B$1:$AQ$1,0),FALSE)</f>
        <v>0</v>
      </c>
      <c r="J215" s="30">
        <f>VLOOKUP($B215,'[1]Tillförd energi'!$B$2:$AS$506,MATCH(J$3,'[1]Tillförd energi'!$B$1:$AQ$1,0),FALSE)</f>
        <v>0</v>
      </c>
      <c r="K215" s="30">
        <f>VLOOKUP($B215,'[1]Tillförd energi'!$B$2:$AS$506,MATCH(K$3,'[1]Tillförd energi'!$B$1:$AQ$1,0),FALSE)</f>
        <v>0</v>
      </c>
      <c r="L215" s="30">
        <f>VLOOKUP($B215,'[1]Tillförd energi'!$B$2:$AS$506,MATCH(L$3,'[1]Tillförd energi'!$B$1:$AQ$1,0),FALSE)</f>
        <v>0</v>
      </c>
      <c r="M215" s="30">
        <f>VLOOKUP($B215,'[1]Tillförd energi'!$B$2:$AS$506,MATCH(M$3,'[1]Tillförd energi'!$B$1:$AQ$1,0),FALSE)</f>
        <v>0</v>
      </c>
      <c r="N215" s="30">
        <f>VLOOKUP($B215,'[1]Tillförd energi'!$B$2:$AS$506,MATCH(N$3,'[1]Tillförd energi'!$B$1:$AQ$1,0),FALSE)</f>
        <v>0</v>
      </c>
      <c r="O215" s="30">
        <f>VLOOKUP($B215,'[1]Tillförd energi'!$B$2:$AS$506,MATCH(O$3,'[1]Tillförd energi'!$B$1:$AQ$1,0),FALSE)</f>
        <v>0</v>
      </c>
      <c r="P215" s="30">
        <f>VLOOKUP($B215,'[1]Tillförd energi'!$B$2:$AS$506,MATCH(P$3,'[1]Tillförd energi'!$B$1:$AQ$1,0),FALSE)</f>
        <v>15.024699999999999</v>
      </c>
      <c r="Q215" s="30">
        <f>VLOOKUP($B215,'[1]Tillförd energi'!$B$2:$AS$506,MATCH(Q$3,'[1]Tillförd energi'!$B$1:$AQ$1,0),FALSE)</f>
        <v>0</v>
      </c>
      <c r="R215" s="30">
        <f>VLOOKUP($B215,'[1]Tillförd energi'!$B$2:$AS$506,MATCH(R$3,'[1]Tillförd energi'!$B$1:$AQ$1,0),FALSE)</f>
        <v>0</v>
      </c>
      <c r="S215" s="30">
        <f>VLOOKUP($B215,'[1]Tillförd energi'!$B$2:$AS$506,MATCH(S$3,'[1]Tillförd energi'!$B$1:$AQ$1,0),FALSE)</f>
        <v>0</v>
      </c>
      <c r="T215" s="30">
        <f>VLOOKUP($B215,'[1]Tillförd energi'!$B$2:$AS$506,MATCH(T$3,'[1]Tillförd energi'!$B$1:$AQ$1,0),FALSE)</f>
        <v>0</v>
      </c>
      <c r="U215" s="30">
        <f>VLOOKUP($B215,'[1]Tillförd energi'!$B$2:$AS$506,MATCH(U$3,'[1]Tillförd energi'!$B$1:$AQ$1,0),FALSE)</f>
        <v>0</v>
      </c>
      <c r="V215" s="30">
        <f>VLOOKUP($B215,'[1]Tillförd energi'!$B$2:$AS$506,MATCH(V$3,'[1]Tillförd energi'!$B$1:$AQ$1,0),FALSE)</f>
        <v>0</v>
      </c>
      <c r="W215" s="30">
        <f>VLOOKUP($B215,'[1]Tillförd energi'!$B$2:$AS$506,MATCH(W$3,'[1]Tillförd energi'!$B$1:$AQ$1,0),FALSE)</f>
        <v>0</v>
      </c>
      <c r="X215" s="30">
        <f>VLOOKUP($B215,'[1]Tillförd energi'!$B$2:$AS$506,MATCH(X$3,'[1]Tillförd energi'!$B$1:$AQ$1,0),FALSE)</f>
        <v>0</v>
      </c>
      <c r="Y215" s="30">
        <f>VLOOKUP($B215,'[1]Tillförd energi'!$B$2:$AS$506,MATCH(Y$3,'[1]Tillförd energi'!$B$1:$AQ$1,0),FALSE)</f>
        <v>0</v>
      </c>
      <c r="Z215" s="30">
        <f>VLOOKUP($B215,'[1]Tillförd energi'!$B$2:$AS$506,MATCH(Z$3,'[1]Tillförd energi'!$B$1:$AQ$1,0),FALSE)</f>
        <v>0</v>
      </c>
      <c r="AA215" s="30">
        <f>VLOOKUP($B215,'[1]Tillförd energi'!$B$2:$AS$506,MATCH(AA$3,'[1]Tillförd energi'!$B$1:$AQ$1,0),FALSE)</f>
        <v>0</v>
      </c>
      <c r="AB215" s="30">
        <f>VLOOKUP($B215,'[1]Tillförd energi'!$B$2:$AS$506,MATCH(AB$3,'[1]Tillförd energi'!$B$1:$AQ$1,0),FALSE)</f>
        <v>0</v>
      </c>
      <c r="AC215" s="30">
        <f>VLOOKUP($B215,'[1]Tillförd energi'!$B$2:$AS$506,MATCH(AC$3,'[1]Tillförd energi'!$B$1:$AQ$1,0),FALSE)</f>
        <v>0</v>
      </c>
      <c r="AD215" s="30">
        <f>VLOOKUP($B215,'[1]Tillförd energi'!$B$2:$AS$506,MATCH(AD$3,'[1]Tillförd energi'!$B$1:$AQ$1,0),FALSE)</f>
        <v>0</v>
      </c>
      <c r="AF215" s="30">
        <f>VLOOKUP($B215,'[1]Tillförd energi'!$B$2:$AS$506,MATCH(AF$3,'[1]Tillförd energi'!$B$1:$AQ$1,0),FALSE)</f>
        <v>0.143229</v>
      </c>
      <c r="AH215" s="30">
        <f>IFERROR(VLOOKUP(B215,[1]Miljö!$B$1:$S$476,9,FALSE)/1,0)</f>
        <v>0</v>
      </c>
      <c r="AJ215" s="35">
        <f>IFERROR(VLOOKUP($B215,[1]Miljö!$B$1:$S$500,MATCH("hjälpel exklusive kraftvärme (GWh)",[1]Miljö!$B$1:$V$1,0),FALSE)/1,"")</f>
        <v>0.143229</v>
      </c>
      <c r="AK215" s="35">
        <f t="shared" si="12"/>
        <v>0.143229</v>
      </c>
      <c r="AL215" s="35">
        <f>VLOOKUP($B215,'[1]Slutlig allokering'!$B$2:$AL$462,MATCH("Hjälpel kraftvärme",'[1]Slutlig allokering'!$B$2:$AL$2,0),FALSE)</f>
        <v>0</v>
      </c>
      <c r="AN215" s="30">
        <f t="shared" si="13"/>
        <v>16.002929000000002</v>
      </c>
      <c r="AO215" s="30">
        <f t="shared" si="14"/>
        <v>16.002929000000002</v>
      </c>
      <c r="AP215" s="30">
        <f>IF(ISERROR(1/VLOOKUP($B215,[1]Leveranser!$B$1:$S$500,MATCH("såld värme (gwh)",[1]Leveranser!$B$1:$S$1,0),FALSE)),"",VLOOKUP($B215,[1]Leveranser!$B$1:$S$500,MATCH("såld värme (gwh)",[1]Leveranser!$B$1:$S$1,0),FALSE))</f>
        <v>11.084535000000001</v>
      </c>
      <c r="AQ215" s="30">
        <f>VLOOKUP($B215,[1]Leveranser!$B$1:$Y$500,MATCH("Totalt såld fjärrvärme till andra fjärrvärmeföretag",[1]Leveranser!$B$1:$AA$1,0),FALSE)</f>
        <v>0</v>
      </c>
      <c r="AR215" s="30">
        <f>IF(ISERROR(1/VLOOKUP($B215,[1]Miljö!$B$1:$S$500,MATCH("Såld mängd produktionsspecifik fjärrvärme (GWh)",[1]Miljö!$B$1:$R$1,0),FALSE)),0,VLOOKUP($B215,[1]Miljö!$B$1:$S$500,MATCH("Såld mängd produktionsspecifik fjärrvärme (GWh)",[1]Miljö!$B$1:$R$1,0),FALSE))</f>
        <v>0</v>
      </c>
      <c r="AS215" s="36">
        <f t="shared" si="15"/>
        <v>0.69265663804419797</v>
      </c>
      <c r="AU215" s="30" t="str">
        <f>VLOOKUP($B215,'[1]Miljövärden urval för publ'!$B$2:$I$486,7,FALSE)</f>
        <v>Ja</v>
      </c>
    </row>
    <row r="216" spans="1:47" ht="15">
      <c r="A216" t="s">
        <v>635</v>
      </c>
      <c r="B216" t="s">
        <v>638</v>
      </c>
      <c r="C216" s="30">
        <f>VLOOKUP($B216,'[1]Tillförd energi'!$B$2:$AS$506,MATCH(C$3,'[1]Tillförd energi'!$B$1:$AQ$1,0),FALSE)</f>
        <v>0</v>
      </c>
      <c r="D216" s="30">
        <f>VLOOKUP($B216,'[1]Tillförd energi'!$B$2:$AS$506,MATCH(D$3,'[1]Tillförd energi'!$B$1:$AQ$1,0),FALSE)</f>
        <v>8.4499999999999993</v>
      </c>
      <c r="E216" s="30">
        <f>VLOOKUP($B216,'[1]Tillförd energi'!$B$2:$AS$506,MATCH(E$3,'[1]Tillförd energi'!$B$1:$AQ$1,0),FALSE)</f>
        <v>0</v>
      </c>
      <c r="F216" s="30">
        <f>VLOOKUP($B216,'[1]Tillförd energi'!$B$2:$AS$506,MATCH(F$3,'[1]Tillförd energi'!$B$1:$AQ$1,0),FALSE)</f>
        <v>0</v>
      </c>
      <c r="G216" s="30">
        <f>VLOOKUP($B216,'[1]Tillförd energi'!$B$2:$AS$506,MATCH(G$3,'[1]Tillförd energi'!$B$1:$AQ$1,0),FALSE)</f>
        <v>0</v>
      </c>
      <c r="H216" s="30">
        <f>VLOOKUP($B216,'[1]Tillförd energi'!$B$2:$AS$506,MATCH(H$3,'[1]Tillförd energi'!$B$1:$AQ$1,0),FALSE)</f>
        <v>0</v>
      </c>
      <c r="I216" s="30">
        <f>VLOOKUP($B216,'[1]Tillförd energi'!$B$2:$AS$506,MATCH(I$3,'[1]Tillförd energi'!$B$1:$AQ$1,0),FALSE)</f>
        <v>0</v>
      </c>
      <c r="J216" s="30">
        <f>VLOOKUP($B216,'[1]Tillförd energi'!$B$2:$AS$506,MATCH(J$3,'[1]Tillförd energi'!$B$1:$AQ$1,0),FALSE)</f>
        <v>1.29647</v>
      </c>
      <c r="K216" s="30">
        <f>VLOOKUP($B216,'[1]Tillförd energi'!$B$2:$AS$506,MATCH(K$3,'[1]Tillförd energi'!$B$1:$AQ$1,0),FALSE)</f>
        <v>91.15</v>
      </c>
      <c r="L216" s="30">
        <f>VLOOKUP($B216,'[1]Tillförd energi'!$B$2:$AS$506,MATCH(L$3,'[1]Tillförd energi'!$B$1:$AQ$1,0),FALSE)</f>
        <v>9.59</v>
      </c>
      <c r="M216" s="30">
        <f>VLOOKUP($B216,'[1]Tillförd energi'!$B$2:$AS$506,MATCH(M$3,'[1]Tillförd energi'!$B$1:$AQ$1,0),FALSE)</f>
        <v>3.25</v>
      </c>
      <c r="N216" s="30">
        <f>VLOOKUP($B216,'[1]Tillförd energi'!$B$2:$AS$506,MATCH(N$3,'[1]Tillförd energi'!$B$1:$AQ$1,0),FALSE)</f>
        <v>3.63</v>
      </c>
      <c r="O216" s="30">
        <f>VLOOKUP($B216,'[1]Tillförd energi'!$B$2:$AS$506,MATCH(O$3,'[1]Tillförd energi'!$B$1:$AQ$1,0),FALSE)</f>
        <v>6.19</v>
      </c>
      <c r="P216" s="30">
        <f>VLOOKUP($B216,'[1]Tillförd energi'!$B$2:$AS$506,MATCH(P$3,'[1]Tillförd energi'!$B$1:$AQ$1,0),FALSE)</f>
        <v>0</v>
      </c>
      <c r="Q216" s="30">
        <f>VLOOKUP($B216,'[1]Tillförd energi'!$B$2:$AS$506,MATCH(Q$3,'[1]Tillförd energi'!$B$1:$AQ$1,0),FALSE)</f>
        <v>0</v>
      </c>
      <c r="R216" s="30">
        <f>VLOOKUP($B216,'[1]Tillförd energi'!$B$2:$AS$506,MATCH(R$3,'[1]Tillförd energi'!$B$1:$AQ$1,0),FALSE)</f>
        <v>0</v>
      </c>
      <c r="S216" s="30">
        <f>VLOOKUP($B216,'[1]Tillförd energi'!$B$2:$AS$506,MATCH(S$3,'[1]Tillförd energi'!$B$1:$AQ$1,0),FALSE)</f>
        <v>0</v>
      </c>
      <c r="T216" s="30">
        <f>VLOOKUP($B216,'[1]Tillförd energi'!$B$2:$AS$506,MATCH(T$3,'[1]Tillförd energi'!$B$1:$AQ$1,0),FALSE)</f>
        <v>0</v>
      </c>
      <c r="U216" s="30">
        <f>VLOOKUP($B216,'[1]Tillförd energi'!$B$2:$AS$506,MATCH(U$3,'[1]Tillförd energi'!$B$1:$AQ$1,0),FALSE)</f>
        <v>0</v>
      </c>
      <c r="V216" s="30">
        <f>VLOOKUP($B216,'[1]Tillförd energi'!$B$2:$AS$506,MATCH(V$3,'[1]Tillförd energi'!$B$1:$AQ$1,0),FALSE)</f>
        <v>0</v>
      </c>
      <c r="W216" s="30">
        <f>VLOOKUP($B216,'[1]Tillförd energi'!$B$2:$AS$506,MATCH(W$3,'[1]Tillförd energi'!$B$1:$AQ$1,0),FALSE)</f>
        <v>1.71</v>
      </c>
      <c r="X216" s="30">
        <f>VLOOKUP($B216,'[1]Tillförd energi'!$B$2:$AS$506,MATCH(X$3,'[1]Tillförd energi'!$B$1:$AQ$1,0),FALSE)</f>
        <v>0</v>
      </c>
      <c r="Y216" s="30">
        <f>VLOOKUP($B216,'[1]Tillförd energi'!$B$2:$AS$506,MATCH(Y$3,'[1]Tillförd energi'!$B$1:$AQ$1,0),FALSE)</f>
        <v>0</v>
      </c>
      <c r="Z216" s="30">
        <f>VLOOKUP($B216,'[1]Tillförd energi'!$B$2:$AS$506,MATCH(Z$3,'[1]Tillförd energi'!$B$1:$AQ$1,0),FALSE)</f>
        <v>0</v>
      </c>
      <c r="AA216" s="30">
        <f>VLOOKUP($B216,'[1]Tillförd energi'!$B$2:$AS$506,MATCH(AA$3,'[1]Tillförd energi'!$B$1:$AQ$1,0),FALSE)</f>
        <v>0</v>
      </c>
      <c r="AB216" s="30">
        <f>VLOOKUP($B216,'[1]Tillförd energi'!$B$2:$AS$506,MATCH(AB$3,'[1]Tillförd energi'!$B$1:$AQ$1,0),FALSE)</f>
        <v>18.190000000000001</v>
      </c>
      <c r="AC216" s="30">
        <f>VLOOKUP($B216,'[1]Tillförd energi'!$B$2:$AS$506,MATCH(AC$3,'[1]Tillförd energi'!$B$1:$AQ$1,0),FALSE)</f>
        <v>0.26700000000000002</v>
      </c>
      <c r="AD216" s="30">
        <f>VLOOKUP($B216,'[1]Tillförd energi'!$B$2:$AS$506,MATCH(AD$3,'[1]Tillförd energi'!$B$1:$AQ$1,0),FALSE)</f>
        <v>0</v>
      </c>
      <c r="AF216" s="30">
        <f>VLOOKUP($B216,'[1]Tillförd energi'!$B$2:$AS$506,MATCH(AF$3,'[1]Tillförd energi'!$B$1:$AQ$1,0),FALSE)</f>
        <v>4.0119999999999996</v>
      </c>
      <c r="AH216" s="30">
        <f>IFERROR(VLOOKUP(B216,[1]Miljö!$B$1:$S$476,9,FALSE)/1,0)</f>
        <v>0</v>
      </c>
      <c r="AJ216" s="35">
        <f>IFERROR(VLOOKUP($B216,[1]Miljö!$B$1:$S$500,MATCH("hjälpel exklusive kraftvärme (GWh)",[1]Miljö!$B$1:$V$1,0),FALSE)/1,"")</f>
        <v>4.0119999999999996</v>
      </c>
      <c r="AK216" s="35">
        <f t="shared" si="12"/>
        <v>4.0119999999999996</v>
      </c>
      <c r="AL216" s="35">
        <f>VLOOKUP($B216,'[1]Slutlig allokering'!$B$2:$AL$462,MATCH("Hjälpel kraftvärme",'[1]Slutlig allokering'!$B$2:$AL$2,0),FALSE)</f>
        <v>0</v>
      </c>
      <c r="AN216" s="30">
        <f t="shared" si="13"/>
        <v>147.73546999999999</v>
      </c>
      <c r="AO216" s="30">
        <f t="shared" si="14"/>
        <v>147.73546999999999</v>
      </c>
      <c r="AP216" s="30">
        <f>IF(ISERROR(1/VLOOKUP($B216,[1]Leveranser!$B$1:$S$500,MATCH("såld värme (gwh)",[1]Leveranser!$B$1:$S$1,0),FALSE)),"",VLOOKUP($B216,[1]Leveranser!$B$1:$S$500,MATCH("såld värme (gwh)",[1]Leveranser!$B$1:$S$1,0),FALSE))</f>
        <v>102.261</v>
      </c>
      <c r="AQ216" s="30">
        <f>VLOOKUP($B216,[1]Leveranser!$B$1:$Y$500,MATCH("Totalt såld fjärrvärme till andra fjärrvärmeföretag",[1]Leveranser!$B$1:$AA$1,0),FALSE)</f>
        <v>0</v>
      </c>
      <c r="AR216" s="30">
        <f>IF(ISERROR(1/VLOOKUP($B216,[1]Miljö!$B$1:$S$500,MATCH("Såld mängd produktionsspecifik fjärrvärme (GWh)",[1]Miljö!$B$1:$R$1,0),FALSE)),0,VLOOKUP($B216,[1]Miljö!$B$1:$S$500,MATCH("Såld mängd produktionsspecifik fjärrvärme (GWh)",[1]Miljö!$B$1:$R$1,0),FALSE))</f>
        <v>0</v>
      </c>
      <c r="AS216" s="36">
        <f t="shared" si="15"/>
        <v>0.69218989860728775</v>
      </c>
      <c r="AU216" s="30" t="str">
        <f>VLOOKUP($B216,'[1]Miljövärden urval för publ'!$B$2:$I$486,7,FALSE)</f>
        <v>Ja</v>
      </c>
    </row>
    <row r="217" spans="1:47" ht="15">
      <c r="A217" t="s">
        <v>376</v>
      </c>
      <c r="B217" t="s">
        <v>377</v>
      </c>
      <c r="C217" s="30">
        <f>VLOOKUP($B217,'[1]Tillförd energi'!$B$2:$AS$506,MATCH(C$3,'[1]Tillförd energi'!$B$1:$AQ$1,0),FALSE)</f>
        <v>0</v>
      </c>
      <c r="D217" s="30">
        <f>VLOOKUP($B217,'[1]Tillförd energi'!$B$2:$AS$506,MATCH(D$3,'[1]Tillförd energi'!$B$1:$AQ$1,0),FALSE)</f>
        <v>0.1</v>
      </c>
      <c r="E217" s="30">
        <f>VLOOKUP($B217,'[1]Tillförd energi'!$B$2:$AS$506,MATCH(E$3,'[1]Tillförd energi'!$B$1:$AQ$1,0),FALSE)</f>
        <v>45.7</v>
      </c>
      <c r="F217" s="30">
        <f>VLOOKUP($B217,'[1]Tillförd energi'!$B$2:$AS$506,MATCH(F$3,'[1]Tillförd energi'!$B$1:$AQ$1,0),FALSE)</f>
        <v>0</v>
      </c>
      <c r="G217" s="30">
        <f>VLOOKUP($B217,'[1]Tillförd energi'!$B$2:$AS$506,MATCH(G$3,'[1]Tillförd energi'!$B$1:$AQ$1,0),FALSE)</f>
        <v>0</v>
      </c>
      <c r="H217" s="30">
        <f>VLOOKUP($B217,'[1]Tillförd energi'!$B$2:$AS$506,MATCH(H$3,'[1]Tillförd energi'!$B$1:$AQ$1,0),FALSE)</f>
        <v>0</v>
      </c>
      <c r="I217" s="30">
        <f>VLOOKUP($B217,'[1]Tillförd energi'!$B$2:$AS$506,MATCH(I$3,'[1]Tillförd energi'!$B$1:$AQ$1,0),FALSE)</f>
        <v>0</v>
      </c>
      <c r="J217" s="39">
        <v>0</v>
      </c>
      <c r="K217" s="30">
        <f>VLOOKUP($B217,'[1]Tillförd energi'!$B$2:$AS$506,MATCH(K$3,'[1]Tillförd energi'!$B$1:$AQ$1,0),FALSE)</f>
        <v>0</v>
      </c>
      <c r="L217" s="30">
        <f>VLOOKUP($B217,'[1]Tillförd energi'!$B$2:$AS$506,MATCH(L$3,'[1]Tillförd energi'!$B$1:$AQ$1,0),FALSE)</f>
        <v>0</v>
      </c>
      <c r="M217" s="30">
        <f>VLOOKUP($B217,'[1]Tillförd energi'!$B$2:$AS$506,MATCH(M$3,'[1]Tillförd energi'!$B$1:$AQ$1,0),FALSE)</f>
        <v>0</v>
      </c>
      <c r="N217" s="30">
        <f>VLOOKUP($B217,'[1]Tillförd energi'!$B$2:$AS$506,MATCH(N$3,'[1]Tillförd energi'!$B$1:$AQ$1,0),FALSE)</f>
        <v>0</v>
      </c>
      <c r="O217" s="30">
        <f>VLOOKUP($B217,'[1]Tillförd energi'!$B$2:$AS$506,MATCH(O$3,'[1]Tillförd energi'!$B$1:$AQ$1,0),FALSE)</f>
        <v>0</v>
      </c>
      <c r="P217" s="30">
        <f>VLOOKUP($B217,'[1]Tillförd energi'!$B$2:$AS$506,MATCH(P$3,'[1]Tillförd energi'!$B$1:$AQ$1,0),FALSE)</f>
        <v>0</v>
      </c>
      <c r="Q217" s="30">
        <f>VLOOKUP($B217,'[1]Tillförd energi'!$B$2:$AS$506,MATCH(Q$3,'[1]Tillförd energi'!$B$1:$AQ$1,0),FALSE)</f>
        <v>41.6</v>
      </c>
      <c r="R217" s="30">
        <f>VLOOKUP($B217,'[1]Tillförd energi'!$B$2:$AS$506,MATCH(R$3,'[1]Tillförd energi'!$B$1:$AQ$1,0),FALSE)</f>
        <v>0</v>
      </c>
      <c r="S217" s="30">
        <f>VLOOKUP($B217,'[1]Tillförd energi'!$B$2:$AS$506,MATCH(S$3,'[1]Tillförd energi'!$B$1:$AQ$1,0),FALSE)</f>
        <v>0</v>
      </c>
      <c r="T217" s="30">
        <f>VLOOKUP($B217,'[1]Tillförd energi'!$B$2:$AS$506,MATCH(T$3,'[1]Tillförd energi'!$B$1:$AQ$1,0),FALSE)</f>
        <v>0</v>
      </c>
      <c r="U217" s="30">
        <f>VLOOKUP($B217,'[1]Tillförd energi'!$B$2:$AS$506,MATCH(U$3,'[1]Tillförd energi'!$B$1:$AQ$1,0),FALSE)</f>
        <v>0</v>
      </c>
      <c r="V217" s="30">
        <f>VLOOKUP($B217,'[1]Tillförd energi'!$B$2:$AS$506,MATCH(V$3,'[1]Tillförd energi'!$B$1:$AQ$1,0),FALSE)</f>
        <v>0</v>
      </c>
      <c r="W217" s="30">
        <f>VLOOKUP($B217,'[1]Tillförd energi'!$B$2:$AS$506,MATCH(W$3,'[1]Tillförd energi'!$B$1:$AQ$1,0),FALSE)</f>
        <v>0</v>
      </c>
      <c r="X217" s="30">
        <f>VLOOKUP($B217,'[1]Tillförd energi'!$B$2:$AS$506,MATCH(X$3,'[1]Tillförd energi'!$B$1:$AQ$1,0),FALSE)</f>
        <v>0</v>
      </c>
      <c r="Y217" s="30">
        <f>VLOOKUP($B217,'[1]Tillförd energi'!$B$2:$AS$506,MATCH(Y$3,'[1]Tillförd energi'!$B$1:$AQ$1,0),FALSE)</f>
        <v>22.9</v>
      </c>
      <c r="Z217" s="30">
        <f>VLOOKUP($B217,'[1]Tillförd energi'!$B$2:$AS$506,MATCH(Z$3,'[1]Tillförd energi'!$B$1:$AQ$1,0),FALSE)</f>
        <v>0</v>
      </c>
      <c r="AA217" s="30">
        <f>VLOOKUP($B217,'[1]Tillförd energi'!$B$2:$AS$506,MATCH(AA$3,'[1]Tillförd energi'!$B$1:$AQ$1,0),FALSE)</f>
        <v>0</v>
      </c>
      <c r="AB217" s="30">
        <f>VLOOKUP($B217,'[1]Tillförd energi'!$B$2:$AS$506,MATCH(AB$3,'[1]Tillförd energi'!$B$1:$AQ$1,0),FALSE)</f>
        <v>0</v>
      </c>
      <c r="AC217" s="39">
        <f>VLOOKUP($B217,'[1]Tillförd energi'!$B$2:$AS$506,MATCH(AC$3,'[1]Tillförd energi'!$B$1:$AQ$1,0),FALSE)</f>
        <v>0</v>
      </c>
      <c r="AD217" s="30">
        <f>VLOOKUP($B217,'[1]Tillförd energi'!$B$2:$AS$506,MATCH(AD$3,'[1]Tillförd energi'!$B$1:$AQ$1,0),FALSE)</f>
        <v>0</v>
      </c>
      <c r="AE217" s="39">
        <v>738</v>
      </c>
      <c r="AF217" s="30">
        <f>VLOOKUP($B217,'[1]Tillförd energi'!$B$2:$AS$506,MATCH(AF$3,'[1]Tillförd energi'!$B$1:$AQ$1,0),FALSE)</f>
        <v>41.9</v>
      </c>
      <c r="AH217" s="30">
        <f>IFERROR(VLOOKUP(B217,[1]Miljö!$B$1:$S$476,9,FALSE)/1,0)</f>
        <v>0</v>
      </c>
      <c r="AJ217" s="35">
        <f>IFERROR(VLOOKUP($B217,[1]Miljö!$B$1:$S$500,MATCH("hjälpel exklusive kraftvärme (GWh)",[1]Miljö!$B$1:$V$1,0),FALSE)/1,"")</f>
        <v>41.9</v>
      </c>
      <c r="AK217" s="35">
        <f t="shared" si="12"/>
        <v>41.9</v>
      </c>
      <c r="AL217" s="35">
        <f>VLOOKUP($B217,'[1]Slutlig allokering'!$B$2:$AL$462,MATCH("Hjälpel kraftvärme",'[1]Slutlig allokering'!$B$2:$AL$2,0),FALSE)</f>
        <v>0</v>
      </c>
      <c r="AN217" s="30">
        <f t="shared" si="13"/>
        <v>890.19999999999993</v>
      </c>
      <c r="AO217" s="30">
        <f t="shared" si="14"/>
        <v>890.19999999999993</v>
      </c>
      <c r="AP217" s="30">
        <f>IF(ISERROR(1/VLOOKUP($B217,[1]Leveranser!$B$1:$S$500,MATCH("såld värme (gwh)",[1]Leveranser!$B$1:$S$1,0),FALSE)),"",VLOOKUP($B217,[1]Leveranser!$B$1:$S$500,MATCH("såld värme (gwh)",[1]Leveranser!$B$1:$S$1,0),FALSE))</f>
        <v>775.1</v>
      </c>
      <c r="AQ217" s="30">
        <f>VLOOKUP($B217,[1]Leveranser!$B$1:$Y$500,MATCH("Totalt såld fjärrvärme till andra fjärrvärmeföretag",[1]Leveranser!$B$1:$AA$1,0),FALSE)</f>
        <v>0</v>
      </c>
      <c r="AR217" s="30">
        <f>IF(ISERROR(1/VLOOKUP($B217,[1]Miljö!$B$1:$S$500,MATCH("Såld mängd produktionsspecifik fjärrvärme (GWh)",[1]Miljö!$B$1:$R$1,0),FALSE)),0,VLOOKUP($B217,[1]Miljö!$B$1:$S$500,MATCH("Såld mängd produktionsspecifik fjärrvärme (GWh)",[1]Miljö!$B$1:$R$1,0),FALSE))</f>
        <v>0</v>
      </c>
      <c r="AS217" s="36">
        <f t="shared" si="15"/>
        <v>0.87070321276117735</v>
      </c>
      <c r="AU217" s="30" t="str">
        <f>VLOOKUP($B217,'[1]Miljövärden urval för publ'!$B$2:$I$486,7,FALSE)</f>
        <v>Ja</v>
      </c>
    </row>
    <row r="218" spans="1:47" ht="15">
      <c r="A218" t="s">
        <v>463</v>
      </c>
      <c r="B218" t="s">
        <v>472</v>
      </c>
      <c r="C218" s="30">
        <f>VLOOKUP($B218,'[1]Tillförd energi'!$B$2:$AS$506,MATCH(C$3,'[1]Tillförd energi'!$B$1:$AQ$1,0),FALSE)</f>
        <v>0</v>
      </c>
      <c r="D218" s="30">
        <f>VLOOKUP($B218,'[1]Tillförd energi'!$B$2:$AS$506,MATCH(D$3,'[1]Tillförd energi'!$B$1:$AQ$1,0),FALSE)</f>
        <v>8.1035800000000005E-2</v>
      </c>
      <c r="E218" s="30">
        <f>VLOOKUP($B218,'[1]Tillförd energi'!$B$2:$AS$506,MATCH(E$3,'[1]Tillförd energi'!$B$1:$AQ$1,0),FALSE)</f>
        <v>0.46500000000000002</v>
      </c>
      <c r="F218" s="30">
        <f>VLOOKUP($B218,'[1]Tillförd energi'!$B$2:$AS$506,MATCH(F$3,'[1]Tillförd energi'!$B$1:$AQ$1,0),FALSE)</f>
        <v>0</v>
      </c>
      <c r="G218" s="30">
        <f>VLOOKUP($B218,'[1]Tillförd energi'!$B$2:$AS$506,MATCH(G$3,'[1]Tillförd energi'!$B$1:$AQ$1,0),FALSE)</f>
        <v>0</v>
      </c>
      <c r="H218" s="30">
        <f>VLOOKUP($B218,'[1]Tillförd energi'!$B$2:$AS$506,MATCH(H$3,'[1]Tillförd energi'!$B$1:$AQ$1,0),FALSE)</f>
        <v>0</v>
      </c>
      <c r="I218" s="30">
        <f>VLOOKUP($B218,'[1]Tillförd energi'!$B$2:$AS$506,MATCH(I$3,'[1]Tillförd energi'!$B$1:$AQ$1,0),FALSE)</f>
        <v>0</v>
      </c>
      <c r="J218" s="30">
        <f>VLOOKUP($B218,'[1]Tillförd energi'!$B$2:$AS$506,MATCH(J$3,'[1]Tillförd energi'!$B$1:$AQ$1,0),FALSE)</f>
        <v>0</v>
      </c>
      <c r="K218" s="30">
        <f>VLOOKUP($B218,'[1]Tillförd energi'!$B$2:$AS$506,MATCH(K$3,'[1]Tillförd energi'!$B$1:$AQ$1,0),FALSE)</f>
        <v>0</v>
      </c>
      <c r="L218" s="30">
        <f>VLOOKUP($B218,'[1]Tillförd energi'!$B$2:$AS$506,MATCH(L$3,'[1]Tillförd energi'!$B$1:$AQ$1,0),FALSE)</f>
        <v>12.7773</v>
      </c>
      <c r="M218" s="30">
        <f>VLOOKUP($B218,'[1]Tillförd energi'!$B$2:$AS$506,MATCH(M$3,'[1]Tillförd energi'!$B$1:$AQ$1,0),FALSE)</f>
        <v>31.2393</v>
      </c>
      <c r="N218" s="30">
        <f>VLOOKUP($B218,'[1]Tillförd energi'!$B$2:$AS$506,MATCH(N$3,'[1]Tillförd energi'!$B$1:$AQ$1,0),FALSE)</f>
        <v>26.221699999999998</v>
      </c>
      <c r="O218" s="30">
        <f>VLOOKUP($B218,'[1]Tillförd energi'!$B$2:$AS$506,MATCH(O$3,'[1]Tillförd energi'!$B$1:$AQ$1,0),FALSE)</f>
        <v>5.7669800000000002</v>
      </c>
      <c r="P218" s="30">
        <f>VLOOKUP($B218,'[1]Tillförd energi'!$B$2:$AS$506,MATCH(P$3,'[1]Tillförd energi'!$B$1:$AQ$1,0),FALSE)</f>
        <v>0</v>
      </c>
      <c r="Q218" s="30">
        <f>VLOOKUP($B218,'[1]Tillförd energi'!$B$2:$AS$506,MATCH(Q$3,'[1]Tillförd energi'!$B$1:$AQ$1,0),FALSE)</f>
        <v>0</v>
      </c>
      <c r="R218" s="30">
        <f>VLOOKUP($B218,'[1]Tillförd energi'!$B$2:$AS$506,MATCH(R$3,'[1]Tillförd energi'!$B$1:$AQ$1,0),FALSE)</f>
        <v>0</v>
      </c>
      <c r="S218" s="30">
        <f>VLOOKUP($B218,'[1]Tillförd energi'!$B$2:$AS$506,MATCH(S$3,'[1]Tillförd energi'!$B$1:$AQ$1,0),FALSE)</f>
        <v>0</v>
      </c>
      <c r="T218" s="30">
        <f>VLOOKUP($B218,'[1]Tillförd energi'!$B$2:$AS$506,MATCH(T$3,'[1]Tillförd energi'!$B$1:$AQ$1,0),FALSE)</f>
        <v>0</v>
      </c>
      <c r="U218" s="30">
        <f>VLOOKUP($B218,'[1]Tillförd energi'!$B$2:$AS$506,MATCH(U$3,'[1]Tillförd energi'!$B$1:$AQ$1,0),FALSE)</f>
        <v>0</v>
      </c>
      <c r="V218" s="30">
        <f>VLOOKUP($B218,'[1]Tillförd energi'!$B$2:$AS$506,MATCH(V$3,'[1]Tillförd energi'!$B$1:$AQ$1,0),FALSE)</f>
        <v>0</v>
      </c>
      <c r="W218" s="30">
        <f>VLOOKUP($B218,'[1]Tillförd energi'!$B$2:$AS$506,MATCH(W$3,'[1]Tillförd energi'!$B$1:$AQ$1,0),FALSE)</f>
        <v>0</v>
      </c>
      <c r="X218" s="30">
        <f>VLOOKUP($B218,'[1]Tillförd energi'!$B$2:$AS$506,MATCH(X$3,'[1]Tillförd energi'!$B$1:$AQ$1,0),FALSE)</f>
        <v>26.226299999999998</v>
      </c>
      <c r="Y218" s="30">
        <f>VLOOKUP($B218,'[1]Tillförd energi'!$B$2:$AS$506,MATCH(Y$3,'[1]Tillförd energi'!$B$1:$AQ$1,0),FALSE)</f>
        <v>0</v>
      </c>
      <c r="Z218" s="30">
        <f>VLOOKUP($B218,'[1]Tillförd energi'!$B$2:$AS$506,MATCH(Z$3,'[1]Tillförd energi'!$B$1:$AQ$1,0),FALSE)</f>
        <v>0</v>
      </c>
      <c r="AA218" s="30">
        <f>VLOOKUP($B218,'[1]Tillförd energi'!$B$2:$AS$506,MATCH(AA$3,'[1]Tillförd energi'!$B$1:$AQ$1,0),FALSE)</f>
        <v>0</v>
      </c>
      <c r="AB218" s="30">
        <f>VLOOKUP($B218,'[1]Tillförd energi'!$B$2:$AS$506,MATCH(AB$3,'[1]Tillförd energi'!$B$1:$AQ$1,0),FALSE)</f>
        <v>0</v>
      </c>
      <c r="AC218" s="30">
        <f>VLOOKUP($B218,'[1]Tillförd energi'!$B$2:$AS$506,MATCH(AC$3,'[1]Tillförd energi'!$B$1:$AQ$1,0),FALSE)</f>
        <v>0</v>
      </c>
      <c r="AD218" s="30">
        <f>VLOOKUP($B218,'[1]Tillförd energi'!$B$2:$AS$506,MATCH(AD$3,'[1]Tillförd energi'!$B$1:$AQ$1,0),FALSE)</f>
        <v>0</v>
      </c>
      <c r="AF218" s="30">
        <f>VLOOKUP($B218,'[1]Tillförd energi'!$B$2:$AS$506,MATCH(AF$3,'[1]Tillförd energi'!$B$1:$AQ$1,0),FALSE)</f>
        <v>3.5662600000000002</v>
      </c>
      <c r="AH218" s="30">
        <f>IFERROR(VLOOKUP(B218,[1]Miljö!$B$1:$S$476,9,FALSE)/1,0)</f>
        <v>0</v>
      </c>
      <c r="AJ218" s="35">
        <f>IFERROR(VLOOKUP($B218,[1]Miljö!$B$1:$S$500,MATCH("hjälpel exklusive kraftvärme (GWh)",[1]Miljö!$B$1:$V$1,0),FALSE)/1,"")</f>
        <v>1.1233</v>
      </c>
      <c r="AK218" s="35">
        <f t="shared" si="12"/>
        <v>1.1233</v>
      </c>
      <c r="AL218" s="35">
        <f>VLOOKUP($B218,'[1]Slutlig allokering'!$B$2:$AL$462,MATCH("Hjälpel kraftvärme",'[1]Slutlig allokering'!$B$2:$AL$2,0),FALSE)</f>
        <v>2.4429599999999998</v>
      </c>
      <c r="AN218" s="30">
        <f t="shared" si="13"/>
        <v>106.34387580000001</v>
      </c>
      <c r="AO218" s="30">
        <f t="shared" si="14"/>
        <v>106.34387580000001</v>
      </c>
      <c r="AP218" s="30">
        <f>IF(ISERROR(1/VLOOKUP($B218,[1]Leveranser!$B$1:$S$500,MATCH("såld värme (gwh)",[1]Leveranser!$B$1:$S$1,0),FALSE)),"",VLOOKUP($B218,[1]Leveranser!$B$1:$S$500,MATCH("såld värme (gwh)",[1]Leveranser!$B$1:$S$1,0),FALSE))</f>
        <v>102.925</v>
      </c>
      <c r="AQ218" s="30">
        <f>VLOOKUP($B218,[1]Leveranser!$B$1:$Y$500,MATCH("Totalt såld fjärrvärme till andra fjärrvärmeföretag",[1]Leveranser!$B$1:$AA$1,0),FALSE)</f>
        <v>0</v>
      </c>
      <c r="AR218" s="30">
        <f>IF(ISERROR(1/VLOOKUP($B218,[1]Miljö!$B$1:$S$500,MATCH("Såld mängd produktionsspecifik fjärrvärme (GWh)",[1]Miljö!$B$1:$R$1,0),FALSE)),0,VLOOKUP($B218,[1]Miljö!$B$1:$S$500,MATCH("Såld mängd produktionsspecifik fjärrvärme (GWh)",[1]Miljö!$B$1:$R$1,0),FALSE))</f>
        <v>0</v>
      </c>
      <c r="AS218" s="36">
        <f t="shared" si="15"/>
        <v>0.96785075046136315</v>
      </c>
      <c r="AU218" s="30" t="str">
        <f>VLOOKUP($B218,'[1]Miljövärden urval för publ'!$B$2:$I$486,7,FALSE)</f>
        <v>Ja</v>
      </c>
    </row>
    <row r="219" spans="1:47" ht="15">
      <c r="A219" t="s">
        <v>606</v>
      </c>
      <c r="B219" t="s">
        <v>607</v>
      </c>
      <c r="C219" s="30">
        <f>VLOOKUP($B219,'[1]Tillförd energi'!$B$2:$AS$506,MATCH(C$3,'[1]Tillförd energi'!$B$1:$AQ$1,0),FALSE)</f>
        <v>0</v>
      </c>
      <c r="D219" s="30">
        <f>VLOOKUP($B219,'[1]Tillförd energi'!$B$2:$AS$506,MATCH(D$3,'[1]Tillförd energi'!$B$1:$AQ$1,0),FALSE)</f>
        <v>0.4</v>
      </c>
      <c r="E219" s="30">
        <f>VLOOKUP($B219,'[1]Tillförd energi'!$B$2:$AS$506,MATCH(E$3,'[1]Tillförd energi'!$B$1:$AQ$1,0),FALSE)</f>
        <v>0</v>
      </c>
      <c r="F219" s="30">
        <f>VLOOKUP($B219,'[1]Tillförd energi'!$B$2:$AS$506,MATCH(F$3,'[1]Tillförd energi'!$B$1:$AQ$1,0),FALSE)</f>
        <v>0</v>
      </c>
      <c r="G219" s="30">
        <f>VLOOKUP($B219,'[1]Tillförd energi'!$B$2:$AS$506,MATCH(G$3,'[1]Tillförd energi'!$B$1:$AQ$1,0),FALSE)</f>
        <v>0</v>
      </c>
      <c r="H219" s="30">
        <f>VLOOKUP($B219,'[1]Tillförd energi'!$B$2:$AS$506,MATCH(H$3,'[1]Tillförd energi'!$B$1:$AQ$1,0),FALSE)</f>
        <v>0</v>
      </c>
      <c r="I219" s="30">
        <f>VLOOKUP($B219,'[1]Tillförd energi'!$B$2:$AS$506,MATCH(I$3,'[1]Tillförd energi'!$B$1:$AQ$1,0),FALSE)</f>
        <v>0</v>
      </c>
      <c r="J219" s="30">
        <f>VLOOKUP($B219,'[1]Tillförd energi'!$B$2:$AS$506,MATCH(J$3,'[1]Tillförd energi'!$B$1:$AQ$1,0),FALSE)</f>
        <v>0</v>
      </c>
      <c r="K219" s="30">
        <f>VLOOKUP($B219,'[1]Tillförd energi'!$B$2:$AS$506,MATCH(K$3,'[1]Tillförd energi'!$B$1:$AQ$1,0),FALSE)</f>
        <v>0</v>
      </c>
      <c r="L219" s="30">
        <f>VLOOKUP($B219,'[1]Tillförd energi'!$B$2:$AS$506,MATCH(L$3,'[1]Tillförd energi'!$B$1:$AQ$1,0),FALSE)</f>
        <v>0</v>
      </c>
      <c r="M219" s="30">
        <f>VLOOKUP($B219,'[1]Tillförd energi'!$B$2:$AS$506,MATCH(M$3,'[1]Tillförd energi'!$B$1:$AQ$1,0),FALSE)</f>
        <v>0</v>
      </c>
      <c r="N219" s="30">
        <f>VLOOKUP($B219,'[1]Tillförd energi'!$B$2:$AS$506,MATCH(N$3,'[1]Tillförd energi'!$B$1:$AQ$1,0),FALSE)</f>
        <v>0</v>
      </c>
      <c r="O219" s="30">
        <f>VLOOKUP($B219,'[1]Tillförd energi'!$B$2:$AS$506,MATCH(O$3,'[1]Tillförd energi'!$B$1:$AQ$1,0),FALSE)</f>
        <v>0</v>
      </c>
      <c r="P219" s="30">
        <f>VLOOKUP($B219,'[1]Tillförd energi'!$B$2:$AS$506,MATCH(P$3,'[1]Tillförd energi'!$B$1:$AQ$1,0),FALSE)</f>
        <v>0</v>
      </c>
      <c r="Q219" s="30">
        <f>VLOOKUP($B219,'[1]Tillförd energi'!$B$2:$AS$506,MATCH(Q$3,'[1]Tillförd energi'!$B$1:$AQ$1,0),FALSE)</f>
        <v>2.7</v>
      </c>
      <c r="R219" s="30">
        <f>VLOOKUP($B219,'[1]Tillförd energi'!$B$2:$AS$506,MATCH(R$3,'[1]Tillförd energi'!$B$1:$AQ$1,0),FALSE)</f>
        <v>0</v>
      </c>
      <c r="S219" s="30">
        <f>VLOOKUP($B219,'[1]Tillförd energi'!$B$2:$AS$506,MATCH(S$3,'[1]Tillförd energi'!$B$1:$AQ$1,0),FALSE)</f>
        <v>0</v>
      </c>
      <c r="T219" s="30">
        <f>VLOOKUP($B219,'[1]Tillförd energi'!$B$2:$AS$506,MATCH(T$3,'[1]Tillförd energi'!$B$1:$AQ$1,0),FALSE)</f>
        <v>0</v>
      </c>
      <c r="U219" s="30">
        <f>VLOOKUP($B219,'[1]Tillförd energi'!$B$2:$AS$506,MATCH(U$3,'[1]Tillförd energi'!$B$1:$AQ$1,0),FALSE)</f>
        <v>0</v>
      </c>
      <c r="V219" s="30">
        <f>VLOOKUP($B219,'[1]Tillförd energi'!$B$2:$AS$506,MATCH(V$3,'[1]Tillförd energi'!$B$1:$AQ$1,0),FALSE)</f>
        <v>0</v>
      </c>
      <c r="W219" s="30">
        <f>VLOOKUP($B219,'[1]Tillförd energi'!$B$2:$AS$506,MATCH(W$3,'[1]Tillförd energi'!$B$1:$AQ$1,0),FALSE)</f>
        <v>0</v>
      </c>
      <c r="X219" s="30">
        <f>VLOOKUP($B219,'[1]Tillförd energi'!$B$2:$AS$506,MATCH(X$3,'[1]Tillförd energi'!$B$1:$AQ$1,0),FALSE)</f>
        <v>0</v>
      </c>
      <c r="Y219" s="30">
        <f>VLOOKUP($B219,'[1]Tillförd energi'!$B$2:$AS$506,MATCH(Y$3,'[1]Tillförd energi'!$B$1:$AQ$1,0),FALSE)</f>
        <v>0</v>
      </c>
      <c r="Z219" s="30">
        <f>VLOOKUP($B219,'[1]Tillförd energi'!$B$2:$AS$506,MATCH(Z$3,'[1]Tillförd energi'!$B$1:$AQ$1,0),FALSE)</f>
        <v>0</v>
      </c>
      <c r="AA219" s="30">
        <f>VLOOKUP($B219,'[1]Tillförd energi'!$B$2:$AS$506,MATCH(AA$3,'[1]Tillförd energi'!$B$1:$AQ$1,0),FALSE)</f>
        <v>0</v>
      </c>
      <c r="AB219" s="30">
        <f>VLOOKUP($B219,'[1]Tillförd energi'!$B$2:$AS$506,MATCH(AB$3,'[1]Tillförd energi'!$B$1:$AQ$1,0),FALSE)</f>
        <v>0</v>
      </c>
      <c r="AC219" s="30">
        <f>VLOOKUP($B219,'[1]Tillförd energi'!$B$2:$AS$506,MATCH(AC$3,'[1]Tillförd energi'!$B$1:$AQ$1,0),FALSE)</f>
        <v>0</v>
      </c>
      <c r="AD219" s="30">
        <f>VLOOKUP($B219,'[1]Tillförd energi'!$B$2:$AS$506,MATCH(AD$3,'[1]Tillförd energi'!$B$1:$AQ$1,0),FALSE)</f>
        <v>0</v>
      </c>
      <c r="AF219" s="30">
        <f>VLOOKUP($B219,'[1]Tillförd energi'!$B$2:$AS$506,MATCH(AF$3,'[1]Tillförd energi'!$B$1:$AQ$1,0),FALSE)</f>
        <v>0.04</v>
      </c>
      <c r="AH219" s="30">
        <f>IFERROR(VLOOKUP(B219,[1]Miljö!$B$1:$S$476,9,FALSE)/1,0)</f>
        <v>0</v>
      </c>
      <c r="AJ219" s="35">
        <f>IFERROR(VLOOKUP($B219,[1]Miljö!$B$1:$S$500,MATCH("hjälpel exklusive kraftvärme (GWh)",[1]Miljö!$B$1:$V$1,0),FALSE)/1,"")</f>
        <v>0.04</v>
      </c>
      <c r="AK219" s="35">
        <f t="shared" si="12"/>
        <v>0.04</v>
      </c>
      <c r="AL219" s="35">
        <f>VLOOKUP($B219,'[1]Slutlig allokering'!$B$2:$AL$462,MATCH("Hjälpel kraftvärme",'[1]Slutlig allokering'!$B$2:$AL$2,0),FALSE)</f>
        <v>0</v>
      </c>
      <c r="AN219" s="30">
        <f t="shared" si="13"/>
        <v>3.14</v>
      </c>
      <c r="AO219" s="30">
        <f t="shared" si="14"/>
        <v>3.14</v>
      </c>
      <c r="AP219" s="30">
        <f>IF(ISERROR(1/VLOOKUP($B219,[1]Leveranser!$B$1:$S$500,MATCH("såld värme (gwh)",[1]Leveranser!$B$1:$S$1,0),FALSE)),"",VLOOKUP($B219,[1]Leveranser!$B$1:$S$500,MATCH("såld värme (gwh)",[1]Leveranser!$B$1:$S$1,0),FALSE))</f>
        <v>2.4449999999999998</v>
      </c>
      <c r="AQ219" s="30">
        <f>VLOOKUP($B219,[1]Leveranser!$B$1:$Y$500,MATCH("Totalt såld fjärrvärme till andra fjärrvärmeföretag",[1]Leveranser!$B$1:$AA$1,0),FALSE)</f>
        <v>0</v>
      </c>
      <c r="AR219" s="30">
        <f>IF(ISERROR(1/VLOOKUP($B219,[1]Miljö!$B$1:$S$500,MATCH("Såld mängd produktionsspecifik fjärrvärme (GWh)",[1]Miljö!$B$1:$R$1,0),FALSE)),0,VLOOKUP($B219,[1]Miljö!$B$1:$S$500,MATCH("Såld mängd produktionsspecifik fjärrvärme (GWh)",[1]Miljö!$B$1:$R$1,0),FALSE))</f>
        <v>0</v>
      </c>
      <c r="AS219" s="36">
        <f t="shared" si="15"/>
        <v>0.77866242038216549</v>
      </c>
      <c r="AU219" s="30" t="str">
        <f>VLOOKUP($B219,'[1]Miljövärden urval för publ'!$B$2:$I$486,7,FALSE)</f>
        <v>Ja</v>
      </c>
    </row>
    <row r="220" spans="1:47" ht="15">
      <c r="A220" t="s">
        <v>359</v>
      </c>
      <c r="B220" t="s">
        <v>360</v>
      </c>
      <c r="C220" s="30">
        <f>VLOOKUP($B220,'[1]Tillförd energi'!$B$2:$AS$506,MATCH(C$3,'[1]Tillförd energi'!$B$1:$AQ$1,0),FALSE)</f>
        <v>0</v>
      </c>
      <c r="D220" s="30">
        <f>VLOOKUP($B220,'[1]Tillförd energi'!$B$2:$AS$506,MATCH(D$3,'[1]Tillförd energi'!$B$1:$AQ$1,0),FALSE)</f>
        <v>10.269</v>
      </c>
      <c r="E220" s="30">
        <f>VLOOKUP($B220,'[1]Tillförd energi'!$B$2:$AS$506,MATCH(E$3,'[1]Tillförd energi'!$B$1:$AQ$1,0),FALSE)</f>
        <v>0</v>
      </c>
      <c r="F220" s="30">
        <f>VLOOKUP($B220,'[1]Tillförd energi'!$B$2:$AS$506,MATCH(F$3,'[1]Tillförd energi'!$B$1:$AQ$1,0),FALSE)</f>
        <v>0</v>
      </c>
      <c r="G220" s="30">
        <f>VLOOKUP($B220,'[1]Tillförd energi'!$B$2:$AS$506,MATCH(G$3,'[1]Tillförd energi'!$B$1:$AQ$1,0),FALSE)</f>
        <v>0</v>
      </c>
      <c r="H220" s="30">
        <f>VLOOKUP($B220,'[1]Tillförd energi'!$B$2:$AS$506,MATCH(H$3,'[1]Tillförd energi'!$B$1:$AQ$1,0),FALSE)</f>
        <v>0</v>
      </c>
      <c r="I220" s="30">
        <f>VLOOKUP($B220,'[1]Tillförd energi'!$B$2:$AS$506,MATCH(I$3,'[1]Tillförd energi'!$B$1:$AQ$1,0),FALSE)</f>
        <v>0</v>
      </c>
      <c r="J220" s="30">
        <f>VLOOKUP($B220,'[1]Tillförd energi'!$B$2:$AS$506,MATCH(J$3,'[1]Tillförd energi'!$B$1:$AQ$1,0),FALSE)</f>
        <v>0</v>
      </c>
      <c r="K220" s="30">
        <f>VLOOKUP($B220,'[1]Tillförd energi'!$B$2:$AS$506,MATCH(K$3,'[1]Tillförd energi'!$B$1:$AQ$1,0),FALSE)</f>
        <v>0</v>
      </c>
      <c r="L220" s="30">
        <f>VLOOKUP($B220,'[1]Tillförd energi'!$B$2:$AS$506,MATCH(L$3,'[1]Tillförd energi'!$B$1:$AQ$1,0),FALSE)</f>
        <v>0</v>
      </c>
      <c r="M220" s="30">
        <f>VLOOKUP($B220,'[1]Tillförd energi'!$B$2:$AS$506,MATCH(M$3,'[1]Tillförd energi'!$B$1:$AQ$1,0),FALSE)</f>
        <v>0</v>
      </c>
      <c r="N220" s="30">
        <f>VLOOKUP($B220,'[1]Tillförd energi'!$B$2:$AS$506,MATCH(N$3,'[1]Tillförd energi'!$B$1:$AQ$1,0),FALSE)</f>
        <v>0</v>
      </c>
      <c r="O220" s="30">
        <f>VLOOKUP($B220,'[1]Tillförd energi'!$B$2:$AS$506,MATCH(O$3,'[1]Tillförd energi'!$B$1:$AQ$1,0),FALSE)</f>
        <v>0</v>
      </c>
      <c r="P220" s="30">
        <f>VLOOKUP($B220,'[1]Tillförd energi'!$B$2:$AS$506,MATCH(P$3,'[1]Tillförd energi'!$B$1:$AQ$1,0),FALSE)</f>
        <v>0</v>
      </c>
      <c r="Q220" s="30">
        <f>VLOOKUP($B220,'[1]Tillförd energi'!$B$2:$AS$506,MATCH(Q$3,'[1]Tillförd energi'!$B$1:$AQ$1,0),FALSE)</f>
        <v>0</v>
      </c>
      <c r="R220" s="30">
        <f>VLOOKUP($B220,'[1]Tillförd energi'!$B$2:$AS$506,MATCH(R$3,'[1]Tillförd energi'!$B$1:$AQ$1,0),FALSE)</f>
        <v>0</v>
      </c>
      <c r="S220" s="30">
        <f>VLOOKUP($B220,'[1]Tillförd energi'!$B$2:$AS$506,MATCH(S$3,'[1]Tillförd energi'!$B$1:$AQ$1,0),FALSE)</f>
        <v>0</v>
      </c>
      <c r="T220" s="30">
        <f>VLOOKUP($B220,'[1]Tillförd energi'!$B$2:$AS$506,MATCH(T$3,'[1]Tillförd energi'!$B$1:$AQ$1,0),FALSE)</f>
        <v>0</v>
      </c>
      <c r="U220" s="30">
        <f>VLOOKUP($B220,'[1]Tillförd energi'!$B$2:$AS$506,MATCH(U$3,'[1]Tillförd energi'!$B$1:$AQ$1,0),FALSE)</f>
        <v>0</v>
      </c>
      <c r="V220" s="30">
        <f>VLOOKUP($B220,'[1]Tillförd energi'!$B$2:$AS$506,MATCH(V$3,'[1]Tillförd energi'!$B$1:$AQ$1,0),FALSE)</f>
        <v>0</v>
      </c>
      <c r="W220" s="30">
        <f>VLOOKUP($B220,'[1]Tillförd energi'!$B$2:$AS$506,MATCH(W$3,'[1]Tillförd energi'!$B$1:$AQ$1,0),FALSE)</f>
        <v>0</v>
      </c>
      <c r="X220" s="30">
        <f>VLOOKUP($B220,'[1]Tillförd energi'!$B$2:$AS$506,MATCH(X$3,'[1]Tillförd energi'!$B$1:$AQ$1,0),FALSE)</f>
        <v>0</v>
      </c>
      <c r="Y220" s="30">
        <f>VLOOKUP($B220,'[1]Tillförd energi'!$B$2:$AS$506,MATCH(Y$3,'[1]Tillförd energi'!$B$1:$AQ$1,0),FALSE)</f>
        <v>0</v>
      </c>
      <c r="Z220" s="30">
        <f>VLOOKUP($B220,'[1]Tillförd energi'!$B$2:$AS$506,MATCH(Z$3,'[1]Tillförd energi'!$B$1:$AQ$1,0),FALSE)</f>
        <v>0</v>
      </c>
      <c r="AA220" s="30">
        <f>VLOOKUP($B220,'[1]Tillförd energi'!$B$2:$AS$506,MATCH(AA$3,'[1]Tillförd energi'!$B$1:$AQ$1,0),FALSE)</f>
        <v>0</v>
      </c>
      <c r="AB220" s="30">
        <f>VLOOKUP($B220,'[1]Tillförd energi'!$B$2:$AS$506,MATCH(AB$3,'[1]Tillförd energi'!$B$1:$AQ$1,0),FALSE)</f>
        <v>0</v>
      </c>
      <c r="AC220" s="30">
        <f>VLOOKUP($B220,'[1]Tillförd energi'!$B$2:$AS$506,MATCH(AC$3,'[1]Tillförd energi'!$B$1:$AQ$1,0),FALSE)</f>
        <v>42.923999999999999</v>
      </c>
      <c r="AD220" s="30">
        <f>VLOOKUP($B220,'[1]Tillförd energi'!$B$2:$AS$506,MATCH(AD$3,'[1]Tillförd energi'!$B$1:$AQ$1,0),FALSE)</f>
        <v>0</v>
      </c>
      <c r="AF220" s="30">
        <f>VLOOKUP($B220,'[1]Tillförd energi'!$B$2:$AS$506,MATCH(AF$3,'[1]Tillförd energi'!$B$1:$AQ$1,0),FALSE)</f>
        <v>1.2989999999999999</v>
      </c>
      <c r="AH220" s="30">
        <f>IFERROR(VLOOKUP(B220,[1]Miljö!$B$1:$S$476,9,FALSE)/1,0)</f>
        <v>0</v>
      </c>
      <c r="AJ220" s="35">
        <f>IFERROR(VLOOKUP($B220,[1]Miljö!$B$1:$S$500,MATCH("hjälpel exklusive kraftvärme (GWh)",[1]Miljö!$B$1:$V$1,0),FALSE)/1,"")</f>
        <v>1.2989999999999999</v>
      </c>
      <c r="AK220" s="35">
        <f t="shared" si="12"/>
        <v>1.2989999999999999</v>
      </c>
      <c r="AL220" s="35">
        <f>VLOOKUP($B220,'[1]Slutlig allokering'!$B$2:$AL$462,MATCH("Hjälpel kraftvärme",'[1]Slutlig allokering'!$B$2:$AL$2,0),FALSE)</f>
        <v>0</v>
      </c>
      <c r="AN220" s="30">
        <f t="shared" si="13"/>
        <v>54.491999999999997</v>
      </c>
      <c r="AO220" s="30">
        <f t="shared" si="14"/>
        <v>54.491999999999997</v>
      </c>
      <c r="AP220" s="30">
        <f>IF(ISERROR(1/VLOOKUP($B220,[1]Leveranser!$B$1:$S$500,MATCH("såld värme (gwh)",[1]Leveranser!$B$1:$S$1,0),FALSE)),"",VLOOKUP($B220,[1]Leveranser!$B$1:$S$500,MATCH("såld värme (gwh)",[1]Leveranser!$B$1:$S$1,0),FALSE))</f>
        <v>43.305999999999997</v>
      </c>
      <c r="AQ220" s="30">
        <f>VLOOKUP($B220,[1]Leveranser!$B$1:$Y$500,MATCH("Totalt såld fjärrvärme till andra fjärrvärmeföretag",[1]Leveranser!$B$1:$AA$1,0),FALSE)</f>
        <v>0</v>
      </c>
      <c r="AR220" s="30">
        <f>IF(ISERROR(1/VLOOKUP($B220,[1]Miljö!$B$1:$S$500,MATCH("Såld mängd produktionsspecifik fjärrvärme (GWh)",[1]Miljö!$B$1:$R$1,0),FALSE)),0,VLOOKUP($B220,[1]Miljö!$B$1:$S$500,MATCH("Såld mängd produktionsspecifik fjärrvärme (GWh)",[1]Miljö!$B$1:$R$1,0),FALSE))</f>
        <v>0</v>
      </c>
      <c r="AS220" s="36">
        <f t="shared" si="15"/>
        <v>0.79472216105116344</v>
      </c>
      <c r="AU220" s="30" t="str">
        <f>VLOOKUP($B220,'[1]Miljövärden urval för publ'!$B$2:$I$486,7,FALSE)</f>
        <v>Ja</v>
      </c>
    </row>
    <row r="221" spans="1:47" ht="15">
      <c r="A221" t="s">
        <v>203</v>
      </c>
      <c r="B221" t="s">
        <v>207</v>
      </c>
      <c r="C221" s="30">
        <f>VLOOKUP($B221,'[1]Tillförd energi'!$B$2:$AS$506,MATCH(C$3,'[1]Tillförd energi'!$B$1:$AQ$1,0),FALSE)</f>
        <v>0</v>
      </c>
      <c r="D221" s="30">
        <f>VLOOKUP($B221,'[1]Tillförd energi'!$B$2:$AS$506,MATCH(D$3,'[1]Tillförd energi'!$B$1:$AQ$1,0),FALSE)</f>
        <v>0</v>
      </c>
      <c r="E221" s="30">
        <f>VLOOKUP($B221,'[1]Tillförd energi'!$B$2:$AS$506,MATCH(E$3,'[1]Tillförd energi'!$B$1:$AQ$1,0),FALSE)</f>
        <v>0</v>
      </c>
      <c r="F221" s="30">
        <f>VLOOKUP($B221,'[1]Tillförd energi'!$B$2:$AS$506,MATCH(F$3,'[1]Tillförd energi'!$B$1:$AQ$1,0),FALSE)</f>
        <v>0</v>
      </c>
      <c r="G221" s="30">
        <f>VLOOKUP($B221,'[1]Tillförd energi'!$B$2:$AS$506,MATCH(G$3,'[1]Tillförd energi'!$B$1:$AQ$1,0),FALSE)</f>
        <v>0</v>
      </c>
      <c r="H221" s="30">
        <f>VLOOKUP($B221,'[1]Tillförd energi'!$B$2:$AS$506,MATCH(H$3,'[1]Tillförd energi'!$B$1:$AQ$1,0),FALSE)</f>
        <v>0</v>
      </c>
      <c r="I221" s="30">
        <f>VLOOKUP($B221,'[1]Tillförd energi'!$B$2:$AS$506,MATCH(I$3,'[1]Tillförd energi'!$B$1:$AQ$1,0),FALSE)</f>
        <v>0</v>
      </c>
      <c r="J221" s="30">
        <f>VLOOKUP($B221,'[1]Tillförd energi'!$B$2:$AS$506,MATCH(J$3,'[1]Tillförd energi'!$B$1:$AQ$1,0),FALSE)</f>
        <v>0</v>
      </c>
      <c r="K221" s="30">
        <f>VLOOKUP($B221,'[1]Tillförd energi'!$B$2:$AS$506,MATCH(K$3,'[1]Tillförd energi'!$B$1:$AQ$1,0),FALSE)</f>
        <v>0</v>
      </c>
      <c r="L221" s="30">
        <f>VLOOKUP($B221,'[1]Tillförd energi'!$B$2:$AS$506,MATCH(L$3,'[1]Tillförd energi'!$B$1:$AQ$1,0),FALSE)</f>
        <v>0</v>
      </c>
      <c r="M221" s="30">
        <f>VLOOKUP($B221,'[1]Tillförd energi'!$B$2:$AS$506,MATCH(M$3,'[1]Tillförd energi'!$B$1:$AQ$1,0),FALSE)</f>
        <v>0</v>
      </c>
      <c r="N221" s="30">
        <f>VLOOKUP($B221,'[1]Tillförd energi'!$B$2:$AS$506,MATCH(N$3,'[1]Tillförd energi'!$B$1:$AQ$1,0),FALSE)</f>
        <v>0</v>
      </c>
      <c r="O221" s="30">
        <f>VLOOKUP($B221,'[1]Tillförd energi'!$B$2:$AS$506,MATCH(O$3,'[1]Tillförd energi'!$B$1:$AQ$1,0),FALSE)</f>
        <v>0</v>
      </c>
      <c r="P221" s="30">
        <f>VLOOKUP($B221,'[1]Tillförd energi'!$B$2:$AS$506,MATCH(P$3,'[1]Tillförd energi'!$B$1:$AQ$1,0),FALSE)</f>
        <v>0</v>
      </c>
      <c r="Q221" s="30">
        <f>VLOOKUP($B221,'[1]Tillförd energi'!$B$2:$AS$506,MATCH(Q$3,'[1]Tillförd energi'!$B$1:$AQ$1,0),FALSE)</f>
        <v>0</v>
      </c>
      <c r="R221" s="30">
        <f>VLOOKUP($B221,'[1]Tillförd energi'!$B$2:$AS$506,MATCH(R$3,'[1]Tillförd energi'!$B$1:$AQ$1,0),FALSE)</f>
        <v>0</v>
      </c>
      <c r="S221" s="30">
        <f>VLOOKUP($B221,'[1]Tillförd energi'!$B$2:$AS$506,MATCH(S$3,'[1]Tillförd energi'!$B$1:$AQ$1,0),FALSE)</f>
        <v>0</v>
      </c>
      <c r="T221" s="30">
        <f>VLOOKUP($B221,'[1]Tillförd energi'!$B$2:$AS$506,MATCH(T$3,'[1]Tillförd energi'!$B$1:$AQ$1,0),FALSE)</f>
        <v>0</v>
      </c>
      <c r="U221" s="30">
        <f>VLOOKUP($B221,'[1]Tillförd energi'!$B$2:$AS$506,MATCH(U$3,'[1]Tillförd energi'!$B$1:$AQ$1,0),FALSE)</f>
        <v>0</v>
      </c>
      <c r="V221" s="30">
        <f>VLOOKUP($B221,'[1]Tillförd energi'!$B$2:$AS$506,MATCH(V$3,'[1]Tillförd energi'!$B$1:$AQ$1,0),FALSE)</f>
        <v>0</v>
      </c>
      <c r="W221" s="30">
        <f>VLOOKUP($B221,'[1]Tillförd energi'!$B$2:$AS$506,MATCH(W$3,'[1]Tillförd energi'!$B$1:$AQ$1,0),FALSE)</f>
        <v>0</v>
      </c>
      <c r="X221" s="30">
        <f>VLOOKUP($B221,'[1]Tillförd energi'!$B$2:$AS$506,MATCH(X$3,'[1]Tillförd energi'!$B$1:$AQ$1,0),FALSE)</f>
        <v>0</v>
      </c>
      <c r="Y221" s="30">
        <f>VLOOKUP($B221,'[1]Tillförd energi'!$B$2:$AS$506,MATCH(Y$3,'[1]Tillförd energi'!$B$1:$AQ$1,0),FALSE)</f>
        <v>0</v>
      </c>
      <c r="Z221" s="30">
        <f>VLOOKUP($B221,'[1]Tillförd energi'!$B$2:$AS$506,MATCH(Z$3,'[1]Tillförd energi'!$B$1:$AQ$1,0),FALSE)</f>
        <v>0</v>
      </c>
      <c r="AA221" s="30">
        <f>VLOOKUP($B221,'[1]Tillförd energi'!$B$2:$AS$506,MATCH(AA$3,'[1]Tillförd energi'!$B$1:$AQ$1,0),FALSE)</f>
        <v>0</v>
      </c>
      <c r="AB221" s="30">
        <f>VLOOKUP($B221,'[1]Tillförd energi'!$B$2:$AS$506,MATCH(AB$3,'[1]Tillförd energi'!$B$1:$AQ$1,0),FALSE)</f>
        <v>0</v>
      </c>
      <c r="AC221" s="30">
        <f>VLOOKUP($B221,'[1]Tillförd energi'!$B$2:$AS$506,MATCH(AC$3,'[1]Tillförd energi'!$B$1:$AQ$1,0),FALSE)</f>
        <v>0</v>
      </c>
      <c r="AD221" s="30">
        <f>VLOOKUP($B221,'[1]Tillförd energi'!$B$2:$AS$506,MATCH(AD$3,'[1]Tillförd energi'!$B$1:$AQ$1,0),FALSE)</f>
        <v>0</v>
      </c>
      <c r="AF221" s="30">
        <f>VLOOKUP($B221,'[1]Tillförd energi'!$B$2:$AS$506,MATCH(AF$3,'[1]Tillförd energi'!$B$1:$AQ$1,0),FALSE)</f>
        <v>0</v>
      </c>
      <c r="AH221" s="30">
        <f>IFERROR(VLOOKUP(B221,[1]Miljö!$B$1:$S$476,9,FALSE)/1,0)</f>
        <v>0</v>
      </c>
      <c r="AJ221" s="35" t="str">
        <f>IFERROR(VLOOKUP($B221,[1]Miljö!$B$1:$S$500,MATCH("hjälpel exklusive kraftvärme (GWh)",[1]Miljö!$B$1:$V$1,0),FALSE)/1,"")</f>
        <v/>
      </c>
      <c r="AK221" s="35">
        <f t="shared" si="12"/>
        <v>0</v>
      </c>
      <c r="AL221" s="35">
        <f>VLOOKUP($B221,'[1]Slutlig allokering'!$B$2:$AL$462,MATCH("Hjälpel kraftvärme",'[1]Slutlig allokering'!$B$2:$AL$2,0),FALSE)</f>
        <v>0</v>
      </c>
      <c r="AN221" s="30">
        <f t="shared" si="13"/>
        <v>0</v>
      </c>
      <c r="AO221" s="30">
        <f t="shared" si="14"/>
        <v>0</v>
      </c>
      <c r="AP221" s="30" t="str">
        <f>IF(ISERROR(1/VLOOKUP($B221,[1]Leveranser!$B$1:$S$500,MATCH("såld värme (gwh)",[1]Leveranser!$B$1:$S$1,0),FALSE)),"",VLOOKUP($B221,[1]Leveranser!$B$1:$S$500,MATCH("såld värme (gwh)",[1]Leveranser!$B$1:$S$1,0),FALSE))</f>
        <v/>
      </c>
      <c r="AQ221" s="30">
        <f>VLOOKUP($B221,[1]Leveranser!$B$1:$Y$500,MATCH("Totalt såld fjärrvärme till andra fjärrvärmeföretag",[1]Leveranser!$B$1:$AA$1,0),FALSE)</f>
        <v>0</v>
      </c>
      <c r="AR221" s="30">
        <f>IF(ISERROR(1/VLOOKUP($B221,[1]Miljö!$B$1:$S$500,MATCH("Såld mängd produktionsspecifik fjärrvärme (GWh)",[1]Miljö!$B$1:$R$1,0),FALSE)),0,VLOOKUP($B221,[1]Miljö!$B$1:$S$500,MATCH("Såld mängd produktionsspecifik fjärrvärme (GWh)",[1]Miljö!$B$1:$R$1,0),FALSE))</f>
        <v>0</v>
      </c>
      <c r="AS221" s="36" t="str">
        <f t="shared" si="15"/>
        <v/>
      </c>
      <c r="AU221" s="30" t="str">
        <f>VLOOKUP($B221,'[1]Miljövärden urval för publ'!$B$2:$I$486,7,FALSE)</f>
        <v>Nej</v>
      </c>
    </row>
    <row r="222" spans="1:47" ht="15">
      <c r="A222" t="s">
        <v>211</v>
      </c>
      <c r="B222" t="s">
        <v>216</v>
      </c>
      <c r="C222" s="30">
        <f>VLOOKUP($B222,'[1]Tillförd energi'!$B$2:$AS$506,MATCH(C$3,'[1]Tillförd energi'!$B$1:$AQ$1,0),FALSE)</f>
        <v>0</v>
      </c>
      <c r="D222" s="30">
        <f>VLOOKUP($B222,'[1]Tillförd energi'!$B$2:$AS$506,MATCH(D$3,'[1]Tillförd energi'!$B$1:$AQ$1,0),FALSE)</f>
        <v>0</v>
      </c>
      <c r="E222" s="30">
        <f>VLOOKUP($B222,'[1]Tillförd energi'!$B$2:$AS$506,MATCH(E$3,'[1]Tillförd energi'!$B$1:$AQ$1,0),FALSE)</f>
        <v>0</v>
      </c>
      <c r="F222" s="30">
        <f>VLOOKUP($B222,'[1]Tillförd energi'!$B$2:$AS$506,MATCH(F$3,'[1]Tillförd energi'!$B$1:$AQ$1,0),FALSE)</f>
        <v>0</v>
      </c>
      <c r="G222" s="30">
        <f>VLOOKUP($B222,'[1]Tillförd energi'!$B$2:$AS$506,MATCH(G$3,'[1]Tillförd energi'!$B$1:$AQ$1,0),FALSE)</f>
        <v>0</v>
      </c>
      <c r="H222" s="30">
        <f>VLOOKUP($B222,'[1]Tillförd energi'!$B$2:$AS$506,MATCH(H$3,'[1]Tillförd energi'!$B$1:$AQ$1,0),FALSE)</f>
        <v>0</v>
      </c>
      <c r="I222" s="30">
        <f>VLOOKUP($B222,'[1]Tillförd energi'!$B$2:$AS$506,MATCH(I$3,'[1]Tillförd energi'!$B$1:$AQ$1,0),FALSE)</f>
        <v>0</v>
      </c>
      <c r="J222" s="30">
        <f>VLOOKUP($B222,'[1]Tillförd energi'!$B$2:$AS$506,MATCH(J$3,'[1]Tillförd energi'!$B$1:$AQ$1,0),FALSE)</f>
        <v>0</v>
      </c>
      <c r="K222" s="30">
        <f>VLOOKUP($B222,'[1]Tillförd energi'!$B$2:$AS$506,MATCH(K$3,'[1]Tillförd energi'!$B$1:$AQ$1,0),FALSE)</f>
        <v>0</v>
      </c>
      <c r="L222" s="30">
        <f>VLOOKUP($B222,'[1]Tillförd energi'!$B$2:$AS$506,MATCH(L$3,'[1]Tillförd energi'!$B$1:$AQ$1,0),FALSE)</f>
        <v>0</v>
      </c>
      <c r="M222" s="30">
        <f>VLOOKUP($B222,'[1]Tillförd energi'!$B$2:$AS$506,MATCH(M$3,'[1]Tillförd energi'!$B$1:$AQ$1,0),FALSE)</f>
        <v>0</v>
      </c>
      <c r="N222" s="30">
        <f>VLOOKUP($B222,'[1]Tillförd energi'!$B$2:$AS$506,MATCH(N$3,'[1]Tillförd energi'!$B$1:$AQ$1,0),FALSE)</f>
        <v>0</v>
      </c>
      <c r="O222" s="30">
        <f>VLOOKUP($B222,'[1]Tillförd energi'!$B$2:$AS$506,MATCH(O$3,'[1]Tillförd energi'!$B$1:$AQ$1,0),FALSE)</f>
        <v>0</v>
      </c>
      <c r="P222" s="30">
        <f>VLOOKUP($B222,'[1]Tillförd energi'!$B$2:$AS$506,MATCH(P$3,'[1]Tillförd energi'!$B$1:$AQ$1,0),FALSE)</f>
        <v>0</v>
      </c>
      <c r="Q222" s="30">
        <f>VLOOKUP($B222,'[1]Tillförd energi'!$B$2:$AS$506,MATCH(Q$3,'[1]Tillförd energi'!$B$1:$AQ$1,0),FALSE)</f>
        <v>4.51</v>
      </c>
      <c r="R222" s="30">
        <f>VLOOKUP($B222,'[1]Tillförd energi'!$B$2:$AS$506,MATCH(R$3,'[1]Tillförd energi'!$B$1:$AQ$1,0),FALSE)</f>
        <v>0</v>
      </c>
      <c r="S222" s="30">
        <f>VLOOKUP($B222,'[1]Tillförd energi'!$B$2:$AS$506,MATCH(S$3,'[1]Tillförd energi'!$B$1:$AQ$1,0),FALSE)</f>
        <v>0</v>
      </c>
      <c r="T222" s="30">
        <f>VLOOKUP($B222,'[1]Tillförd energi'!$B$2:$AS$506,MATCH(T$3,'[1]Tillförd energi'!$B$1:$AQ$1,0),FALSE)</f>
        <v>0</v>
      </c>
      <c r="U222" s="30">
        <f>VLOOKUP($B222,'[1]Tillförd energi'!$B$2:$AS$506,MATCH(U$3,'[1]Tillförd energi'!$B$1:$AQ$1,0),FALSE)</f>
        <v>0</v>
      </c>
      <c r="V222" s="30">
        <f>VLOOKUP($B222,'[1]Tillförd energi'!$B$2:$AS$506,MATCH(V$3,'[1]Tillförd energi'!$B$1:$AQ$1,0),FALSE)</f>
        <v>0</v>
      </c>
      <c r="W222" s="30">
        <f>VLOOKUP($B222,'[1]Tillförd energi'!$B$2:$AS$506,MATCH(W$3,'[1]Tillförd energi'!$B$1:$AQ$1,0),FALSE)</f>
        <v>0</v>
      </c>
      <c r="X222" s="30">
        <f>VLOOKUP($B222,'[1]Tillförd energi'!$B$2:$AS$506,MATCH(X$3,'[1]Tillförd energi'!$B$1:$AQ$1,0),FALSE)</f>
        <v>0</v>
      </c>
      <c r="Y222" s="30">
        <f>VLOOKUP($B222,'[1]Tillförd energi'!$B$2:$AS$506,MATCH(Y$3,'[1]Tillförd energi'!$B$1:$AQ$1,0),FALSE)</f>
        <v>0.3</v>
      </c>
      <c r="Z222" s="30">
        <f>VLOOKUP($B222,'[1]Tillförd energi'!$B$2:$AS$506,MATCH(Z$3,'[1]Tillförd energi'!$B$1:$AQ$1,0),FALSE)</f>
        <v>0</v>
      </c>
      <c r="AA222" s="30">
        <f>VLOOKUP($B222,'[1]Tillförd energi'!$B$2:$AS$506,MATCH(AA$3,'[1]Tillförd energi'!$B$1:$AQ$1,0),FALSE)</f>
        <v>0</v>
      </c>
      <c r="AB222" s="30">
        <f>VLOOKUP($B222,'[1]Tillförd energi'!$B$2:$AS$506,MATCH(AB$3,'[1]Tillförd energi'!$B$1:$AQ$1,0),FALSE)</f>
        <v>0</v>
      </c>
      <c r="AC222" s="30">
        <f>VLOOKUP($B222,'[1]Tillförd energi'!$B$2:$AS$506,MATCH(AC$3,'[1]Tillförd energi'!$B$1:$AQ$1,0),FALSE)</f>
        <v>0</v>
      </c>
      <c r="AD222" s="30">
        <f>VLOOKUP($B222,'[1]Tillförd energi'!$B$2:$AS$506,MATCH(AD$3,'[1]Tillförd energi'!$B$1:$AQ$1,0),FALSE)</f>
        <v>0</v>
      </c>
      <c r="AF222" s="30">
        <f>VLOOKUP($B222,'[1]Tillförd energi'!$B$2:$AS$506,MATCH(AF$3,'[1]Tillförd energi'!$B$1:$AQ$1,0),FALSE)</f>
        <v>0.11436</v>
      </c>
      <c r="AH222" s="30">
        <f>IFERROR(VLOOKUP(B222,[1]Miljö!$B$1:$S$476,9,FALSE)/1,0)</f>
        <v>0</v>
      </c>
      <c r="AJ222" s="35" t="str">
        <f>IFERROR(VLOOKUP($B222,[1]Miljö!$B$1:$S$500,MATCH("hjälpel exklusive kraftvärme (GWh)",[1]Miljö!$B$1:$V$1,0),FALSE)/1,"")</f>
        <v/>
      </c>
      <c r="AK222" s="35">
        <f t="shared" si="12"/>
        <v>0.11435999999999999</v>
      </c>
      <c r="AL222" s="35">
        <f>VLOOKUP($B222,'[1]Slutlig allokering'!$B$2:$AL$462,MATCH("Hjälpel kraftvärme",'[1]Slutlig allokering'!$B$2:$AL$2,0),FALSE)</f>
        <v>0</v>
      </c>
      <c r="AN222" s="30">
        <f t="shared" si="13"/>
        <v>4.9243599999999992</v>
      </c>
      <c r="AO222" s="30">
        <f t="shared" si="14"/>
        <v>4.9243599999999992</v>
      </c>
      <c r="AP222" s="30">
        <f>IF(ISERROR(1/VLOOKUP($B222,[1]Leveranser!$B$1:$S$500,MATCH("såld värme (gwh)",[1]Leveranser!$B$1:$S$1,0),FALSE)),"",VLOOKUP($B222,[1]Leveranser!$B$1:$S$500,MATCH("såld värme (gwh)",[1]Leveranser!$B$1:$S$1,0),FALSE))</f>
        <v>3.8119999999999998</v>
      </c>
      <c r="AQ222" s="30">
        <f>VLOOKUP($B222,[1]Leveranser!$B$1:$Y$500,MATCH("Totalt såld fjärrvärme till andra fjärrvärmeföretag",[1]Leveranser!$B$1:$AA$1,0),FALSE)</f>
        <v>0</v>
      </c>
      <c r="AR222" s="30">
        <f>IF(ISERROR(1/VLOOKUP($B222,[1]Miljö!$B$1:$S$500,MATCH("Såld mängd produktionsspecifik fjärrvärme (GWh)",[1]Miljö!$B$1:$R$1,0),FALSE)),0,VLOOKUP($B222,[1]Miljö!$B$1:$S$500,MATCH("Såld mängd produktionsspecifik fjärrvärme (GWh)",[1]Miljö!$B$1:$R$1,0),FALSE))</f>
        <v>0</v>
      </c>
      <c r="AS222" s="36">
        <f t="shared" si="15"/>
        <v>0.77411074738646246</v>
      </c>
      <c r="AU222" s="30" t="str">
        <f>VLOOKUP($B222,'[1]Miljövärden urval för publ'!$B$2:$I$486,7,FALSE)</f>
        <v>Ja</v>
      </c>
    </row>
    <row r="223" spans="1:47" ht="15">
      <c r="A223" t="s">
        <v>284</v>
      </c>
      <c r="B223" t="s">
        <v>287</v>
      </c>
      <c r="C223" s="30">
        <f>VLOOKUP($B223,'[1]Tillförd energi'!$B$2:$AS$506,MATCH(C$3,'[1]Tillförd energi'!$B$1:$AQ$1,0),FALSE)</f>
        <v>0</v>
      </c>
      <c r="D223" s="30">
        <f>VLOOKUP($B223,'[1]Tillförd energi'!$B$2:$AS$506,MATCH(D$3,'[1]Tillförd energi'!$B$1:$AQ$1,0),FALSE)</f>
        <v>0.38800000000000001</v>
      </c>
      <c r="E223" s="30">
        <f>VLOOKUP($B223,'[1]Tillförd energi'!$B$2:$AS$506,MATCH(E$3,'[1]Tillförd energi'!$B$1:$AQ$1,0),FALSE)</f>
        <v>0</v>
      </c>
      <c r="F223" s="30">
        <f>VLOOKUP($B223,'[1]Tillförd energi'!$B$2:$AS$506,MATCH(F$3,'[1]Tillförd energi'!$B$1:$AQ$1,0),FALSE)</f>
        <v>0</v>
      </c>
      <c r="G223" s="30">
        <f>VLOOKUP($B223,'[1]Tillförd energi'!$B$2:$AS$506,MATCH(G$3,'[1]Tillförd energi'!$B$1:$AQ$1,0),FALSE)</f>
        <v>0</v>
      </c>
      <c r="H223" s="30">
        <f>VLOOKUP($B223,'[1]Tillförd energi'!$B$2:$AS$506,MATCH(H$3,'[1]Tillförd energi'!$B$1:$AQ$1,0),FALSE)</f>
        <v>0</v>
      </c>
      <c r="I223" s="30">
        <f>VLOOKUP($B223,'[1]Tillförd energi'!$B$2:$AS$506,MATCH(I$3,'[1]Tillförd energi'!$B$1:$AQ$1,0),FALSE)</f>
        <v>0</v>
      </c>
      <c r="J223" s="30">
        <f>VLOOKUP($B223,'[1]Tillförd energi'!$B$2:$AS$506,MATCH(J$3,'[1]Tillförd energi'!$B$1:$AQ$1,0),FALSE)</f>
        <v>0</v>
      </c>
      <c r="K223" s="30">
        <f>VLOOKUP($B223,'[1]Tillförd energi'!$B$2:$AS$506,MATCH(K$3,'[1]Tillförd energi'!$B$1:$AQ$1,0),FALSE)</f>
        <v>0</v>
      </c>
      <c r="L223" s="30">
        <f>VLOOKUP($B223,'[1]Tillförd energi'!$B$2:$AS$506,MATCH(L$3,'[1]Tillförd energi'!$B$1:$AQ$1,0),FALSE)</f>
        <v>0</v>
      </c>
      <c r="M223" s="30">
        <f>VLOOKUP($B223,'[1]Tillförd energi'!$B$2:$AS$506,MATCH(M$3,'[1]Tillförd energi'!$B$1:$AQ$1,0),FALSE)</f>
        <v>0</v>
      </c>
      <c r="N223" s="30">
        <f>VLOOKUP($B223,'[1]Tillförd energi'!$B$2:$AS$506,MATCH(N$3,'[1]Tillförd energi'!$B$1:$AQ$1,0),FALSE)</f>
        <v>0</v>
      </c>
      <c r="O223" s="30">
        <f>VLOOKUP($B223,'[1]Tillförd energi'!$B$2:$AS$506,MATCH(O$3,'[1]Tillförd energi'!$B$1:$AQ$1,0),FALSE)</f>
        <v>6.4850000000000003</v>
      </c>
      <c r="P223" s="30">
        <f>VLOOKUP($B223,'[1]Tillförd energi'!$B$2:$AS$506,MATCH(P$3,'[1]Tillförd energi'!$B$1:$AQ$1,0),FALSE)</f>
        <v>0</v>
      </c>
      <c r="Q223" s="30">
        <f>VLOOKUP($B223,'[1]Tillförd energi'!$B$2:$AS$506,MATCH(Q$3,'[1]Tillförd energi'!$B$1:$AQ$1,0),FALSE)</f>
        <v>0</v>
      </c>
      <c r="R223" s="30">
        <f>VLOOKUP($B223,'[1]Tillförd energi'!$B$2:$AS$506,MATCH(R$3,'[1]Tillförd energi'!$B$1:$AQ$1,0),FALSE)</f>
        <v>0</v>
      </c>
      <c r="S223" s="30">
        <f>VLOOKUP($B223,'[1]Tillförd energi'!$B$2:$AS$506,MATCH(S$3,'[1]Tillförd energi'!$B$1:$AQ$1,0),FALSE)</f>
        <v>0</v>
      </c>
      <c r="T223" s="30">
        <f>VLOOKUP($B223,'[1]Tillförd energi'!$B$2:$AS$506,MATCH(T$3,'[1]Tillförd energi'!$B$1:$AQ$1,0),FALSE)</f>
        <v>0</v>
      </c>
      <c r="U223" s="30">
        <f>VLOOKUP($B223,'[1]Tillförd energi'!$B$2:$AS$506,MATCH(U$3,'[1]Tillförd energi'!$B$1:$AQ$1,0),FALSE)</f>
        <v>0</v>
      </c>
      <c r="V223" s="30">
        <f>VLOOKUP($B223,'[1]Tillförd energi'!$B$2:$AS$506,MATCH(V$3,'[1]Tillförd energi'!$B$1:$AQ$1,0),FALSE)</f>
        <v>0</v>
      </c>
      <c r="W223" s="30">
        <f>VLOOKUP($B223,'[1]Tillförd energi'!$B$2:$AS$506,MATCH(W$3,'[1]Tillförd energi'!$B$1:$AQ$1,0),FALSE)</f>
        <v>0</v>
      </c>
      <c r="X223" s="30">
        <f>VLOOKUP($B223,'[1]Tillförd energi'!$B$2:$AS$506,MATCH(X$3,'[1]Tillförd energi'!$B$1:$AQ$1,0),FALSE)</f>
        <v>0</v>
      </c>
      <c r="Y223" s="30">
        <f>VLOOKUP($B223,'[1]Tillförd energi'!$B$2:$AS$506,MATCH(Y$3,'[1]Tillförd energi'!$B$1:$AQ$1,0),FALSE)</f>
        <v>0</v>
      </c>
      <c r="Z223" s="30">
        <f>VLOOKUP($B223,'[1]Tillförd energi'!$B$2:$AS$506,MATCH(Z$3,'[1]Tillförd energi'!$B$1:$AQ$1,0),FALSE)</f>
        <v>0</v>
      </c>
      <c r="AA223" s="30">
        <f>VLOOKUP($B223,'[1]Tillförd energi'!$B$2:$AS$506,MATCH(AA$3,'[1]Tillförd energi'!$B$1:$AQ$1,0),FALSE)</f>
        <v>0</v>
      </c>
      <c r="AB223" s="30">
        <f>VLOOKUP($B223,'[1]Tillförd energi'!$B$2:$AS$506,MATCH(AB$3,'[1]Tillförd energi'!$B$1:$AQ$1,0),FALSE)</f>
        <v>0</v>
      </c>
      <c r="AC223" s="30">
        <f>VLOOKUP($B223,'[1]Tillförd energi'!$B$2:$AS$506,MATCH(AC$3,'[1]Tillförd energi'!$B$1:$AQ$1,0),FALSE)</f>
        <v>0</v>
      </c>
      <c r="AD223" s="30">
        <f>VLOOKUP($B223,'[1]Tillförd energi'!$B$2:$AS$506,MATCH(AD$3,'[1]Tillförd energi'!$B$1:$AQ$1,0),FALSE)</f>
        <v>0</v>
      </c>
      <c r="AF223" s="30">
        <f>VLOOKUP($B223,'[1]Tillförd energi'!$B$2:$AS$506,MATCH(AF$3,'[1]Tillförd energi'!$B$1:$AQ$1,0),FALSE)</f>
        <v>0.18731999999999999</v>
      </c>
      <c r="AH223" s="30">
        <f>IFERROR(VLOOKUP(B223,[1]Miljö!$B$1:$S$476,9,FALSE)/1,0)</f>
        <v>0</v>
      </c>
      <c r="AJ223" s="35" t="str">
        <f>IFERROR(VLOOKUP($B223,[1]Miljö!$B$1:$S$500,MATCH("hjälpel exklusive kraftvärme (GWh)",[1]Miljö!$B$1:$V$1,0),FALSE)/1,"")</f>
        <v/>
      </c>
      <c r="AK223" s="35">
        <f t="shared" si="12"/>
        <v>0.18731999999999999</v>
      </c>
      <c r="AL223" s="35">
        <f>VLOOKUP($B223,'[1]Slutlig allokering'!$B$2:$AL$462,MATCH("Hjälpel kraftvärme",'[1]Slutlig allokering'!$B$2:$AL$2,0),FALSE)</f>
        <v>0</v>
      </c>
      <c r="AN223" s="30">
        <f t="shared" si="13"/>
        <v>7.0603199999999999</v>
      </c>
      <c r="AO223" s="30">
        <f t="shared" si="14"/>
        <v>7.0603199999999999</v>
      </c>
      <c r="AP223" s="30">
        <f>IF(ISERROR(1/VLOOKUP($B223,[1]Leveranser!$B$1:$S$500,MATCH("såld värme (gwh)",[1]Leveranser!$B$1:$S$1,0),FALSE)),"",VLOOKUP($B223,[1]Leveranser!$B$1:$S$500,MATCH("såld värme (gwh)",[1]Leveranser!$B$1:$S$1,0),FALSE))</f>
        <v>6.2439999999999998</v>
      </c>
      <c r="AQ223" s="30">
        <f>VLOOKUP($B223,[1]Leveranser!$B$1:$Y$500,MATCH("Totalt såld fjärrvärme till andra fjärrvärmeföretag",[1]Leveranser!$B$1:$AA$1,0),FALSE)</f>
        <v>0</v>
      </c>
      <c r="AR223" s="30">
        <f>IF(ISERROR(1/VLOOKUP($B223,[1]Miljö!$B$1:$S$500,MATCH("Såld mängd produktionsspecifik fjärrvärme (GWh)",[1]Miljö!$B$1:$R$1,0),FALSE)),0,VLOOKUP($B223,[1]Miljö!$B$1:$S$500,MATCH("Såld mängd produktionsspecifik fjärrvärme (GWh)",[1]Miljö!$B$1:$R$1,0),FALSE))</f>
        <v>0</v>
      </c>
      <c r="AS223" s="36">
        <f t="shared" si="15"/>
        <v>0.88437917828087109</v>
      </c>
      <c r="AU223" s="30" t="str">
        <f>VLOOKUP($B223,'[1]Miljövärden urval för publ'!$B$2:$I$486,7,FALSE)</f>
        <v>Ja</v>
      </c>
    </row>
    <row r="224" spans="1:47" ht="15">
      <c r="A224" t="s">
        <v>108</v>
      </c>
      <c r="B224" t="s">
        <v>110</v>
      </c>
      <c r="C224" s="30">
        <f>VLOOKUP($B224,'[1]Tillförd energi'!$B$2:$AS$506,MATCH(C$3,'[1]Tillförd energi'!$B$1:$AQ$1,0),FALSE)</f>
        <v>0</v>
      </c>
      <c r="D224" s="30">
        <f>VLOOKUP($B224,'[1]Tillförd energi'!$B$2:$AS$506,MATCH(D$3,'[1]Tillförd energi'!$B$1:$AQ$1,0),FALSE)</f>
        <v>0.1</v>
      </c>
      <c r="E224" s="30">
        <f>VLOOKUP($B224,'[1]Tillförd energi'!$B$2:$AS$506,MATCH(E$3,'[1]Tillförd energi'!$B$1:$AQ$1,0),FALSE)</f>
        <v>0</v>
      </c>
      <c r="F224" s="30">
        <f>VLOOKUP($B224,'[1]Tillförd energi'!$B$2:$AS$506,MATCH(F$3,'[1]Tillförd energi'!$B$1:$AQ$1,0),FALSE)</f>
        <v>0</v>
      </c>
      <c r="G224" s="30">
        <f>VLOOKUP($B224,'[1]Tillförd energi'!$B$2:$AS$506,MATCH(G$3,'[1]Tillförd energi'!$B$1:$AQ$1,0),FALSE)</f>
        <v>0</v>
      </c>
      <c r="H224" s="30">
        <f>VLOOKUP($B224,'[1]Tillförd energi'!$B$2:$AS$506,MATCH(H$3,'[1]Tillförd energi'!$B$1:$AQ$1,0),FALSE)</f>
        <v>0</v>
      </c>
      <c r="I224" s="30">
        <f>VLOOKUP($B224,'[1]Tillförd energi'!$B$2:$AS$506,MATCH(I$3,'[1]Tillförd energi'!$B$1:$AQ$1,0),FALSE)</f>
        <v>0</v>
      </c>
      <c r="J224" s="30">
        <f>VLOOKUP($B224,'[1]Tillförd energi'!$B$2:$AS$506,MATCH(J$3,'[1]Tillförd energi'!$B$1:$AQ$1,0),FALSE)</f>
        <v>0</v>
      </c>
      <c r="K224" s="30">
        <f>VLOOKUP($B224,'[1]Tillförd energi'!$B$2:$AS$506,MATCH(K$3,'[1]Tillförd energi'!$B$1:$AQ$1,0),FALSE)</f>
        <v>0</v>
      </c>
      <c r="L224" s="30">
        <f>VLOOKUP($B224,'[1]Tillförd energi'!$B$2:$AS$506,MATCH(L$3,'[1]Tillförd energi'!$B$1:$AQ$1,0),FALSE)</f>
        <v>0</v>
      </c>
      <c r="M224" s="30">
        <f>VLOOKUP($B224,'[1]Tillförd energi'!$B$2:$AS$506,MATCH(M$3,'[1]Tillförd energi'!$B$1:$AQ$1,0),FALSE)</f>
        <v>0</v>
      </c>
      <c r="N224" s="30">
        <f>VLOOKUP($B224,'[1]Tillförd energi'!$B$2:$AS$506,MATCH(N$3,'[1]Tillförd energi'!$B$1:$AQ$1,0),FALSE)</f>
        <v>0</v>
      </c>
      <c r="O224" s="30">
        <f>VLOOKUP($B224,'[1]Tillförd energi'!$B$2:$AS$506,MATCH(O$3,'[1]Tillförd energi'!$B$1:$AQ$1,0),FALSE)</f>
        <v>2.8</v>
      </c>
      <c r="P224" s="30">
        <f>VLOOKUP($B224,'[1]Tillförd energi'!$B$2:$AS$506,MATCH(P$3,'[1]Tillförd energi'!$B$1:$AQ$1,0),FALSE)</f>
        <v>0</v>
      </c>
      <c r="Q224" s="30">
        <f>VLOOKUP($B224,'[1]Tillförd energi'!$B$2:$AS$506,MATCH(Q$3,'[1]Tillförd energi'!$B$1:$AQ$1,0),FALSE)</f>
        <v>0</v>
      </c>
      <c r="R224" s="30">
        <f>VLOOKUP($B224,'[1]Tillförd energi'!$B$2:$AS$506,MATCH(R$3,'[1]Tillförd energi'!$B$1:$AQ$1,0),FALSE)</f>
        <v>0</v>
      </c>
      <c r="S224" s="30">
        <f>VLOOKUP($B224,'[1]Tillförd energi'!$B$2:$AS$506,MATCH(S$3,'[1]Tillförd energi'!$B$1:$AQ$1,0),FALSE)</f>
        <v>0</v>
      </c>
      <c r="T224" s="30">
        <f>VLOOKUP($B224,'[1]Tillförd energi'!$B$2:$AS$506,MATCH(T$3,'[1]Tillförd energi'!$B$1:$AQ$1,0),FALSE)</f>
        <v>0</v>
      </c>
      <c r="U224" s="30">
        <f>VLOOKUP($B224,'[1]Tillförd energi'!$B$2:$AS$506,MATCH(U$3,'[1]Tillförd energi'!$B$1:$AQ$1,0),FALSE)</f>
        <v>0</v>
      </c>
      <c r="V224" s="30">
        <f>VLOOKUP($B224,'[1]Tillförd energi'!$B$2:$AS$506,MATCH(V$3,'[1]Tillförd energi'!$B$1:$AQ$1,0),FALSE)</f>
        <v>0</v>
      </c>
      <c r="W224" s="30">
        <f>VLOOKUP($B224,'[1]Tillförd energi'!$B$2:$AS$506,MATCH(W$3,'[1]Tillförd energi'!$B$1:$AQ$1,0),FALSE)</f>
        <v>0</v>
      </c>
      <c r="X224" s="30">
        <f>VLOOKUP($B224,'[1]Tillförd energi'!$B$2:$AS$506,MATCH(X$3,'[1]Tillförd energi'!$B$1:$AQ$1,0),FALSE)</f>
        <v>0</v>
      </c>
      <c r="Y224" s="30">
        <f>VLOOKUP($B224,'[1]Tillförd energi'!$B$2:$AS$506,MATCH(Y$3,'[1]Tillförd energi'!$B$1:$AQ$1,0),FALSE)</f>
        <v>0</v>
      </c>
      <c r="Z224" s="30">
        <f>VLOOKUP($B224,'[1]Tillförd energi'!$B$2:$AS$506,MATCH(Z$3,'[1]Tillförd energi'!$B$1:$AQ$1,0),FALSE)</f>
        <v>0</v>
      </c>
      <c r="AA224" s="30">
        <f>VLOOKUP($B224,'[1]Tillförd energi'!$B$2:$AS$506,MATCH(AA$3,'[1]Tillförd energi'!$B$1:$AQ$1,0),FALSE)</f>
        <v>0</v>
      </c>
      <c r="AB224" s="30">
        <f>VLOOKUP($B224,'[1]Tillförd energi'!$B$2:$AS$506,MATCH(AB$3,'[1]Tillförd energi'!$B$1:$AQ$1,0),FALSE)</f>
        <v>0</v>
      </c>
      <c r="AC224" s="30">
        <f>VLOOKUP($B224,'[1]Tillförd energi'!$B$2:$AS$506,MATCH(AC$3,'[1]Tillförd energi'!$B$1:$AQ$1,0),FALSE)</f>
        <v>0</v>
      </c>
      <c r="AD224" s="30">
        <f>VLOOKUP($B224,'[1]Tillförd energi'!$B$2:$AS$506,MATCH(AD$3,'[1]Tillförd energi'!$B$1:$AQ$1,0),FALSE)</f>
        <v>0</v>
      </c>
      <c r="AF224" s="30">
        <f>VLOOKUP($B224,'[1]Tillförd energi'!$B$2:$AS$506,MATCH(AF$3,'[1]Tillförd energi'!$B$1:$AQ$1,0),FALSE)</f>
        <v>7.1999999999999995E-2</v>
      </c>
      <c r="AH224" s="30">
        <f>IFERROR(VLOOKUP(B224,[1]Miljö!$B$1:$S$476,9,FALSE)/1,0)</f>
        <v>0</v>
      </c>
      <c r="AJ224" s="35" t="str">
        <f>IFERROR(VLOOKUP($B224,[1]Miljö!$B$1:$S$500,MATCH("hjälpel exklusive kraftvärme (GWh)",[1]Miljö!$B$1:$V$1,0),FALSE)/1,"")</f>
        <v/>
      </c>
      <c r="AK224" s="35">
        <f t="shared" si="12"/>
        <v>7.1999999999999995E-2</v>
      </c>
      <c r="AL224" s="35">
        <f>VLOOKUP($B224,'[1]Slutlig allokering'!$B$2:$AL$462,MATCH("Hjälpel kraftvärme",'[1]Slutlig allokering'!$B$2:$AL$2,0),FALSE)</f>
        <v>0</v>
      </c>
      <c r="AN224" s="30">
        <f t="shared" si="13"/>
        <v>2.972</v>
      </c>
      <c r="AO224" s="30">
        <f t="shared" si="14"/>
        <v>2.972</v>
      </c>
      <c r="AP224" s="30">
        <f>IF(ISERROR(1/VLOOKUP($B224,[1]Leveranser!$B$1:$S$500,MATCH("såld värme (gwh)",[1]Leveranser!$B$1:$S$1,0),FALSE)),"",VLOOKUP($B224,[1]Leveranser!$B$1:$S$500,MATCH("såld värme (gwh)",[1]Leveranser!$B$1:$S$1,0),FALSE))</f>
        <v>2.4</v>
      </c>
      <c r="AQ224" s="30">
        <f>VLOOKUP($B224,[1]Leveranser!$B$1:$Y$500,MATCH("Totalt såld fjärrvärme till andra fjärrvärmeföretag",[1]Leveranser!$B$1:$AA$1,0),FALSE)</f>
        <v>0</v>
      </c>
      <c r="AR224" s="30">
        <f>IF(ISERROR(1/VLOOKUP($B224,[1]Miljö!$B$1:$S$500,MATCH("Såld mängd produktionsspecifik fjärrvärme (GWh)",[1]Miljö!$B$1:$R$1,0),FALSE)),0,VLOOKUP($B224,[1]Miljö!$B$1:$S$500,MATCH("Såld mängd produktionsspecifik fjärrvärme (GWh)",[1]Miljö!$B$1:$R$1,0),FALSE))</f>
        <v>0</v>
      </c>
      <c r="AS224" s="36">
        <f t="shared" si="15"/>
        <v>0.80753701211305517</v>
      </c>
      <c r="AU224" s="30" t="str">
        <f>VLOOKUP($B224,'[1]Miljövärden urval för publ'!$B$2:$I$486,7,FALSE)</f>
        <v>Ja</v>
      </c>
    </row>
    <row r="225" spans="1:47" ht="15">
      <c r="A225" t="s">
        <v>463</v>
      </c>
      <c r="B225" t="s">
        <v>473</v>
      </c>
      <c r="C225" s="30">
        <f>VLOOKUP($B225,'[1]Tillförd energi'!$B$2:$AS$506,MATCH(C$3,'[1]Tillförd energi'!$B$1:$AQ$1,0),FALSE)</f>
        <v>0</v>
      </c>
      <c r="D225" s="30">
        <f>VLOOKUP($B225,'[1]Tillförd energi'!$B$2:$AS$506,MATCH(D$3,'[1]Tillförd energi'!$B$1:$AQ$1,0),FALSE)</f>
        <v>1.2999999999999999E-2</v>
      </c>
      <c r="E225" s="30">
        <f>VLOOKUP($B225,'[1]Tillförd energi'!$B$2:$AS$506,MATCH(E$3,'[1]Tillförd energi'!$B$1:$AQ$1,0),FALSE)</f>
        <v>0</v>
      </c>
      <c r="F225" s="30">
        <f>VLOOKUP($B225,'[1]Tillförd energi'!$B$2:$AS$506,MATCH(F$3,'[1]Tillförd energi'!$B$1:$AQ$1,0),FALSE)</f>
        <v>0</v>
      </c>
      <c r="G225" s="30">
        <f>VLOOKUP($B225,'[1]Tillförd energi'!$B$2:$AS$506,MATCH(G$3,'[1]Tillförd energi'!$B$1:$AQ$1,0),FALSE)</f>
        <v>0</v>
      </c>
      <c r="H225" s="30">
        <f>VLOOKUP($B225,'[1]Tillförd energi'!$B$2:$AS$506,MATCH(H$3,'[1]Tillförd energi'!$B$1:$AQ$1,0),FALSE)</f>
        <v>0</v>
      </c>
      <c r="I225" s="30">
        <f>VLOOKUP($B225,'[1]Tillförd energi'!$B$2:$AS$506,MATCH(I$3,'[1]Tillförd energi'!$B$1:$AQ$1,0),FALSE)</f>
        <v>0</v>
      </c>
      <c r="J225" s="30">
        <f>VLOOKUP($B225,'[1]Tillförd energi'!$B$2:$AS$506,MATCH(J$3,'[1]Tillförd energi'!$B$1:$AQ$1,0),FALSE)</f>
        <v>0</v>
      </c>
      <c r="K225" s="30">
        <f>VLOOKUP($B225,'[1]Tillförd energi'!$B$2:$AS$506,MATCH(K$3,'[1]Tillförd energi'!$B$1:$AQ$1,0),FALSE)</f>
        <v>0</v>
      </c>
      <c r="L225" s="30">
        <f>VLOOKUP($B225,'[1]Tillförd energi'!$B$2:$AS$506,MATCH(L$3,'[1]Tillförd energi'!$B$1:$AQ$1,0),FALSE)</f>
        <v>0</v>
      </c>
      <c r="M225" s="30">
        <f>VLOOKUP($B225,'[1]Tillförd energi'!$B$2:$AS$506,MATCH(M$3,'[1]Tillförd energi'!$B$1:$AQ$1,0),FALSE)</f>
        <v>0</v>
      </c>
      <c r="N225" s="30">
        <f>VLOOKUP($B225,'[1]Tillförd energi'!$B$2:$AS$506,MATCH(N$3,'[1]Tillförd energi'!$B$1:$AQ$1,0),FALSE)</f>
        <v>0</v>
      </c>
      <c r="O225" s="30">
        <f>VLOOKUP($B225,'[1]Tillförd energi'!$B$2:$AS$506,MATCH(O$3,'[1]Tillförd energi'!$B$1:$AQ$1,0),FALSE)</f>
        <v>0</v>
      </c>
      <c r="P225" s="30">
        <f>VLOOKUP($B225,'[1]Tillförd energi'!$B$2:$AS$506,MATCH(P$3,'[1]Tillförd energi'!$B$1:$AQ$1,0),FALSE)</f>
        <v>0</v>
      </c>
      <c r="Q225" s="30">
        <f>VLOOKUP($B225,'[1]Tillförd energi'!$B$2:$AS$506,MATCH(Q$3,'[1]Tillförd energi'!$B$1:$AQ$1,0),FALSE)</f>
        <v>2.5209999999999999</v>
      </c>
      <c r="R225" s="30">
        <f>VLOOKUP($B225,'[1]Tillförd energi'!$B$2:$AS$506,MATCH(R$3,'[1]Tillförd energi'!$B$1:$AQ$1,0),FALSE)</f>
        <v>0</v>
      </c>
      <c r="S225" s="30">
        <f>VLOOKUP($B225,'[1]Tillförd energi'!$B$2:$AS$506,MATCH(S$3,'[1]Tillförd energi'!$B$1:$AQ$1,0),FALSE)</f>
        <v>0</v>
      </c>
      <c r="T225" s="30">
        <f>VLOOKUP($B225,'[1]Tillförd energi'!$B$2:$AS$506,MATCH(T$3,'[1]Tillförd energi'!$B$1:$AQ$1,0),FALSE)</f>
        <v>0</v>
      </c>
      <c r="U225" s="30">
        <f>VLOOKUP($B225,'[1]Tillförd energi'!$B$2:$AS$506,MATCH(U$3,'[1]Tillförd energi'!$B$1:$AQ$1,0),FALSE)</f>
        <v>0</v>
      </c>
      <c r="V225" s="30">
        <f>VLOOKUP($B225,'[1]Tillförd energi'!$B$2:$AS$506,MATCH(V$3,'[1]Tillförd energi'!$B$1:$AQ$1,0),FALSE)</f>
        <v>0</v>
      </c>
      <c r="W225" s="30">
        <f>VLOOKUP($B225,'[1]Tillförd energi'!$B$2:$AS$506,MATCH(W$3,'[1]Tillförd energi'!$B$1:$AQ$1,0),FALSE)</f>
        <v>0</v>
      </c>
      <c r="X225" s="30">
        <f>VLOOKUP($B225,'[1]Tillförd energi'!$B$2:$AS$506,MATCH(X$3,'[1]Tillförd energi'!$B$1:$AQ$1,0),FALSE)</f>
        <v>0</v>
      </c>
      <c r="Y225" s="30">
        <f>VLOOKUP($B225,'[1]Tillförd energi'!$B$2:$AS$506,MATCH(Y$3,'[1]Tillförd energi'!$B$1:$AQ$1,0),FALSE)</f>
        <v>0</v>
      </c>
      <c r="Z225" s="30">
        <f>VLOOKUP($B225,'[1]Tillförd energi'!$B$2:$AS$506,MATCH(Z$3,'[1]Tillförd energi'!$B$1:$AQ$1,0),FALSE)</f>
        <v>0</v>
      </c>
      <c r="AA225" s="30">
        <f>VLOOKUP($B225,'[1]Tillförd energi'!$B$2:$AS$506,MATCH(AA$3,'[1]Tillförd energi'!$B$1:$AQ$1,0),FALSE)</f>
        <v>0</v>
      </c>
      <c r="AB225" s="30">
        <f>VLOOKUP($B225,'[1]Tillförd energi'!$B$2:$AS$506,MATCH(AB$3,'[1]Tillförd energi'!$B$1:$AQ$1,0),FALSE)</f>
        <v>0</v>
      </c>
      <c r="AC225" s="30">
        <f>VLOOKUP($B225,'[1]Tillförd energi'!$B$2:$AS$506,MATCH(AC$3,'[1]Tillförd energi'!$B$1:$AQ$1,0),FALSE)</f>
        <v>0</v>
      </c>
      <c r="AD225" s="30">
        <f>VLOOKUP($B225,'[1]Tillförd energi'!$B$2:$AS$506,MATCH(AD$3,'[1]Tillförd energi'!$B$1:$AQ$1,0),FALSE)</f>
        <v>0</v>
      </c>
      <c r="AF225" s="30">
        <f>VLOOKUP($B225,'[1]Tillförd energi'!$B$2:$AS$506,MATCH(AF$3,'[1]Tillförd energi'!$B$1:$AQ$1,0),FALSE)</f>
        <v>0.124</v>
      </c>
      <c r="AH225" s="30">
        <f>IFERROR(VLOOKUP(B225,[1]Miljö!$B$1:$S$476,9,FALSE)/1,0)</f>
        <v>0</v>
      </c>
      <c r="AJ225" s="35">
        <f>IFERROR(VLOOKUP($B225,[1]Miljö!$B$1:$S$500,MATCH("hjälpel exklusive kraftvärme (GWh)",[1]Miljö!$B$1:$V$1,0),FALSE)/1,"")</f>
        <v>0.124</v>
      </c>
      <c r="AK225" s="35">
        <f t="shared" si="12"/>
        <v>0.124</v>
      </c>
      <c r="AL225" s="35">
        <f>VLOOKUP($B225,'[1]Slutlig allokering'!$B$2:$AL$462,MATCH("Hjälpel kraftvärme",'[1]Slutlig allokering'!$B$2:$AL$2,0),FALSE)</f>
        <v>0</v>
      </c>
      <c r="AN225" s="30">
        <f t="shared" si="13"/>
        <v>2.6579999999999999</v>
      </c>
      <c r="AO225" s="30">
        <f t="shared" si="14"/>
        <v>2.6579999999999999</v>
      </c>
      <c r="AP225" s="30">
        <f>IF(ISERROR(1/VLOOKUP($B225,[1]Leveranser!$B$1:$S$500,MATCH("såld värme (gwh)",[1]Leveranser!$B$1:$S$1,0),FALSE)),"",VLOOKUP($B225,[1]Leveranser!$B$1:$S$500,MATCH("såld värme (gwh)",[1]Leveranser!$B$1:$S$1,0),FALSE))</f>
        <v>1.97</v>
      </c>
      <c r="AQ225" s="30">
        <f>VLOOKUP($B225,[1]Leveranser!$B$1:$Y$500,MATCH("Totalt såld fjärrvärme till andra fjärrvärmeföretag",[1]Leveranser!$B$1:$AA$1,0),FALSE)</f>
        <v>0</v>
      </c>
      <c r="AR225" s="30">
        <f>IF(ISERROR(1/VLOOKUP($B225,[1]Miljö!$B$1:$S$500,MATCH("Såld mängd produktionsspecifik fjärrvärme (GWh)",[1]Miljö!$B$1:$R$1,0),FALSE)),0,VLOOKUP($B225,[1]Miljö!$B$1:$S$500,MATCH("Såld mängd produktionsspecifik fjärrvärme (GWh)",[1]Miljö!$B$1:$R$1,0),FALSE))</f>
        <v>0</v>
      </c>
      <c r="AS225" s="36">
        <f t="shared" si="15"/>
        <v>0.74115876598946573</v>
      </c>
      <c r="AU225" s="30" t="str">
        <f>VLOOKUP($B225,'[1]Miljövärden urval för publ'!$B$2:$I$486,7,FALSE)</f>
        <v>Ja</v>
      </c>
    </row>
    <row r="226" spans="1:47" ht="15">
      <c r="A226" t="s">
        <v>379</v>
      </c>
      <c r="B226" t="s">
        <v>380</v>
      </c>
      <c r="C226" s="30">
        <f>VLOOKUP($B226,'[1]Tillförd energi'!$B$2:$AS$506,MATCH(C$3,'[1]Tillförd energi'!$B$1:$AQ$1,0),FALSE)</f>
        <v>0</v>
      </c>
      <c r="D226" s="30">
        <f>VLOOKUP($B226,'[1]Tillförd energi'!$B$2:$AS$506,MATCH(D$3,'[1]Tillförd energi'!$B$1:$AQ$1,0),FALSE)</f>
        <v>0</v>
      </c>
      <c r="E226" s="30">
        <f>VLOOKUP($B226,'[1]Tillförd energi'!$B$2:$AS$506,MATCH(E$3,'[1]Tillförd energi'!$B$1:$AQ$1,0),FALSE)</f>
        <v>0</v>
      </c>
      <c r="F226" s="30">
        <f>VLOOKUP($B226,'[1]Tillförd energi'!$B$2:$AS$506,MATCH(F$3,'[1]Tillförd energi'!$B$1:$AQ$1,0),FALSE)</f>
        <v>0</v>
      </c>
      <c r="G226" s="30">
        <f>VLOOKUP($B226,'[1]Tillförd energi'!$B$2:$AS$506,MATCH(G$3,'[1]Tillförd energi'!$B$1:$AQ$1,0),FALSE)</f>
        <v>0</v>
      </c>
      <c r="H226" s="30">
        <f>VLOOKUP($B226,'[1]Tillförd energi'!$B$2:$AS$506,MATCH(H$3,'[1]Tillförd energi'!$B$1:$AQ$1,0),FALSE)</f>
        <v>0</v>
      </c>
      <c r="I226" s="30">
        <f>VLOOKUP($B226,'[1]Tillförd energi'!$B$2:$AS$506,MATCH(I$3,'[1]Tillförd energi'!$B$1:$AQ$1,0),FALSE)</f>
        <v>0</v>
      </c>
      <c r="J226" s="30">
        <f>VLOOKUP($B226,'[1]Tillförd energi'!$B$2:$AS$506,MATCH(J$3,'[1]Tillförd energi'!$B$1:$AQ$1,0),FALSE)</f>
        <v>0</v>
      </c>
      <c r="K226" s="30">
        <f>VLOOKUP($B226,'[1]Tillförd energi'!$B$2:$AS$506,MATCH(K$3,'[1]Tillförd energi'!$B$1:$AQ$1,0),FALSE)</f>
        <v>0</v>
      </c>
      <c r="L226" s="30">
        <f>VLOOKUP($B226,'[1]Tillförd energi'!$B$2:$AS$506,MATCH(L$3,'[1]Tillförd energi'!$B$1:$AQ$1,0),FALSE)</f>
        <v>0</v>
      </c>
      <c r="M226" s="30">
        <f>VLOOKUP($B226,'[1]Tillförd energi'!$B$2:$AS$506,MATCH(M$3,'[1]Tillförd energi'!$B$1:$AQ$1,0),FALSE)</f>
        <v>0</v>
      </c>
      <c r="N226" s="30">
        <f>VLOOKUP($B226,'[1]Tillförd energi'!$B$2:$AS$506,MATCH(N$3,'[1]Tillförd energi'!$B$1:$AQ$1,0),FALSE)</f>
        <v>0</v>
      </c>
      <c r="O226" s="30">
        <f>VLOOKUP($B226,'[1]Tillförd energi'!$B$2:$AS$506,MATCH(O$3,'[1]Tillförd energi'!$B$1:$AQ$1,0),FALSE)</f>
        <v>0</v>
      </c>
      <c r="P226" s="30">
        <f>VLOOKUP($B226,'[1]Tillförd energi'!$B$2:$AS$506,MATCH(P$3,'[1]Tillförd energi'!$B$1:$AQ$1,0),FALSE)</f>
        <v>0</v>
      </c>
      <c r="Q226" s="30">
        <f>VLOOKUP($B226,'[1]Tillförd energi'!$B$2:$AS$506,MATCH(Q$3,'[1]Tillförd energi'!$B$1:$AQ$1,0),FALSE)</f>
        <v>0</v>
      </c>
      <c r="R226" s="30">
        <f>VLOOKUP($B226,'[1]Tillförd energi'!$B$2:$AS$506,MATCH(R$3,'[1]Tillförd energi'!$B$1:$AQ$1,0),FALSE)</f>
        <v>0</v>
      </c>
      <c r="S226" s="30">
        <f>VLOOKUP($B226,'[1]Tillförd energi'!$B$2:$AS$506,MATCH(S$3,'[1]Tillförd energi'!$B$1:$AQ$1,0),FALSE)</f>
        <v>0</v>
      </c>
      <c r="T226" s="30">
        <f>VLOOKUP($B226,'[1]Tillförd energi'!$B$2:$AS$506,MATCH(T$3,'[1]Tillförd energi'!$B$1:$AQ$1,0),FALSE)</f>
        <v>0</v>
      </c>
      <c r="U226" s="30">
        <f>VLOOKUP($B226,'[1]Tillförd energi'!$B$2:$AS$506,MATCH(U$3,'[1]Tillförd energi'!$B$1:$AQ$1,0),FALSE)</f>
        <v>0</v>
      </c>
      <c r="V226" s="30">
        <f>VLOOKUP($B226,'[1]Tillförd energi'!$B$2:$AS$506,MATCH(V$3,'[1]Tillförd energi'!$B$1:$AQ$1,0),FALSE)</f>
        <v>0</v>
      </c>
      <c r="W226" s="30">
        <f>VLOOKUP($B226,'[1]Tillförd energi'!$B$2:$AS$506,MATCH(W$3,'[1]Tillförd energi'!$B$1:$AQ$1,0),FALSE)</f>
        <v>0</v>
      </c>
      <c r="X226" s="30">
        <f>VLOOKUP($B226,'[1]Tillförd energi'!$B$2:$AS$506,MATCH(X$3,'[1]Tillförd energi'!$B$1:$AQ$1,0),FALSE)</f>
        <v>0</v>
      </c>
      <c r="Y226" s="30">
        <f>VLOOKUP($B226,'[1]Tillförd energi'!$B$2:$AS$506,MATCH(Y$3,'[1]Tillförd energi'!$B$1:$AQ$1,0),FALSE)</f>
        <v>0</v>
      </c>
      <c r="Z226" s="30">
        <f>VLOOKUP($B226,'[1]Tillförd energi'!$B$2:$AS$506,MATCH(Z$3,'[1]Tillförd energi'!$B$1:$AQ$1,0),FALSE)</f>
        <v>0</v>
      </c>
      <c r="AA226" s="30">
        <f>VLOOKUP($B226,'[1]Tillförd energi'!$B$2:$AS$506,MATCH(AA$3,'[1]Tillförd energi'!$B$1:$AQ$1,0),FALSE)</f>
        <v>0</v>
      </c>
      <c r="AB226" s="30">
        <f>VLOOKUP($B226,'[1]Tillförd energi'!$B$2:$AS$506,MATCH(AB$3,'[1]Tillförd energi'!$B$1:$AQ$1,0),FALSE)</f>
        <v>0</v>
      </c>
      <c r="AC226" s="30">
        <f>VLOOKUP($B226,'[1]Tillförd energi'!$B$2:$AS$506,MATCH(AC$3,'[1]Tillförd energi'!$B$1:$AQ$1,0),FALSE)</f>
        <v>0</v>
      </c>
      <c r="AD226" s="30">
        <f>VLOOKUP($B226,'[1]Tillförd energi'!$B$2:$AS$506,MATCH(AD$3,'[1]Tillförd energi'!$B$1:$AQ$1,0),FALSE)</f>
        <v>0</v>
      </c>
      <c r="AF226" s="30">
        <f>VLOOKUP($B226,'[1]Tillförd energi'!$B$2:$AS$506,MATCH(AF$3,'[1]Tillförd energi'!$B$1:$AQ$1,0),FALSE)</f>
        <v>0</v>
      </c>
      <c r="AH226" s="30">
        <f>IFERROR(VLOOKUP(B226,[1]Miljö!$B$1:$S$476,9,FALSE)/1,0)</f>
        <v>0</v>
      </c>
      <c r="AJ226" s="35" t="str">
        <f>IFERROR(VLOOKUP($B226,[1]Miljö!$B$1:$S$500,MATCH("hjälpel exklusive kraftvärme (GWh)",[1]Miljö!$B$1:$V$1,0),FALSE)/1,"")</f>
        <v/>
      </c>
      <c r="AK226" s="35">
        <f t="shared" si="12"/>
        <v>0</v>
      </c>
      <c r="AL226" s="35">
        <f>VLOOKUP($B226,'[1]Slutlig allokering'!$B$2:$AL$462,MATCH("Hjälpel kraftvärme",'[1]Slutlig allokering'!$B$2:$AL$2,0),FALSE)</f>
        <v>0</v>
      </c>
      <c r="AN226" s="30">
        <f t="shared" si="13"/>
        <v>0</v>
      </c>
      <c r="AO226" s="30">
        <f t="shared" si="14"/>
        <v>0</v>
      </c>
      <c r="AP226" s="30" t="str">
        <f>IF(ISERROR(1/VLOOKUP($B226,[1]Leveranser!$B$1:$S$500,MATCH("såld värme (gwh)",[1]Leveranser!$B$1:$S$1,0),FALSE)),"",VLOOKUP($B226,[1]Leveranser!$B$1:$S$500,MATCH("såld värme (gwh)",[1]Leveranser!$B$1:$S$1,0),FALSE))</f>
        <v/>
      </c>
      <c r="AQ226" s="30">
        <f>VLOOKUP($B226,[1]Leveranser!$B$1:$Y$500,MATCH("Totalt såld fjärrvärme till andra fjärrvärmeföretag",[1]Leveranser!$B$1:$AA$1,0),FALSE)</f>
        <v>0</v>
      </c>
      <c r="AR226" s="30">
        <f>IF(ISERROR(1/VLOOKUP($B226,[1]Miljö!$B$1:$S$500,MATCH("Såld mängd produktionsspecifik fjärrvärme (GWh)",[1]Miljö!$B$1:$R$1,0),FALSE)),0,VLOOKUP($B226,[1]Miljö!$B$1:$S$500,MATCH("Såld mängd produktionsspecifik fjärrvärme (GWh)",[1]Miljö!$B$1:$R$1,0),FALSE))</f>
        <v>0</v>
      </c>
      <c r="AS226" s="36" t="str">
        <f t="shared" si="15"/>
        <v/>
      </c>
      <c r="AU226" s="30" t="str">
        <f>VLOOKUP($B226,'[1]Miljövärden urval för publ'!$B$2:$I$486,7,FALSE)</f>
        <v>Nej</v>
      </c>
    </row>
    <row r="227" spans="1:47" ht="15">
      <c r="A227" t="s">
        <v>138</v>
      </c>
      <c r="B227" t="s">
        <v>160</v>
      </c>
      <c r="C227" s="30">
        <f>VLOOKUP($B227,'[1]Tillförd energi'!$B$2:$AS$506,MATCH(C$3,'[1]Tillförd energi'!$B$1:$AQ$1,0),FALSE)</f>
        <v>0</v>
      </c>
      <c r="D227" s="30">
        <f>VLOOKUP($B227,'[1]Tillförd energi'!$B$2:$AS$506,MATCH(D$3,'[1]Tillförd energi'!$B$1:$AQ$1,0),FALSE)</f>
        <v>0.13485800000000001</v>
      </c>
      <c r="E227" s="30">
        <f>VLOOKUP($B227,'[1]Tillförd energi'!$B$2:$AS$506,MATCH(E$3,'[1]Tillförd energi'!$B$1:$AQ$1,0),FALSE)</f>
        <v>0</v>
      </c>
      <c r="F227" s="30">
        <f>VLOOKUP($B227,'[1]Tillförd energi'!$B$2:$AS$506,MATCH(F$3,'[1]Tillförd energi'!$B$1:$AQ$1,0),FALSE)</f>
        <v>8.4859899999999993</v>
      </c>
      <c r="G227" s="30">
        <f>VLOOKUP($B227,'[1]Tillförd energi'!$B$2:$AS$506,MATCH(G$3,'[1]Tillförd energi'!$B$1:$AQ$1,0),FALSE)</f>
        <v>745.74800000000005</v>
      </c>
      <c r="H227" s="30">
        <f>VLOOKUP($B227,'[1]Tillförd energi'!$B$2:$AS$506,MATCH(H$3,'[1]Tillförd energi'!$B$1:$AQ$1,0),FALSE)</f>
        <v>0</v>
      </c>
      <c r="I227" s="30">
        <f>VLOOKUP($B227,'[1]Tillförd energi'!$B$2:$AS$506,MATCH(I$3,'[1]Tillförd energi'!$B$1:$AQ$1,0),FALSE)</f>
        <v>1112</v>
      </c>
      <c r="J227" s="30">
        <f>VLOOKUP($B227,'[1]Tillförd energi'!$B$2:$AS$506,MATCH(J$3,'[1]Tillförd energi'!$B$1:$AQ$1,0),FALSE)</f>
        <v>0</v>
      </c>
      <c r="K227" s="30">
        <f>VLOOKUP($B227,'[1]Tillförd energi'!$B$2:$AS$506,MATCH(K$3,'[1]Tillförd energi'!$B$1:$AQ$1,0),FALSE)</f>
        <v>0</v>
      </c>
      <c r="L227" s="30">
        <f>VLOOKUP($B227,'[1]Tillförd energi'!$B$2:$AS$506,MATCH(L$3,'[1]Tillförd energi'!$B$1:$AQ$1,0),FALSE)</f>
        <v>0</v>
      </c>
      <c r="M227" s="30">
        <f>VLOOKUP($B227,'[1]Tillförd energi'!$B$2:$AS$506,MATCH(M$3,'[1]Tillförd energi'!$B$1:$AQ$1,0),FALSE)</f>
        <v>0</v>
      </c>
      <c r="N227" s="30">
        <f>VLOOKUP($B227,'[1]Tillförd energi'!$B$2:$AS$506,MATCH(N$3,'[1]Tillförd energi'!$B$1:$AQ$1,0),FALSE)</f>
        <v>0</v>
      </c>
      <c r="O227" s="30">
        <f>VLOOKUP($B227,'[1]Tillförd energi'!$B$2:$AS$506,MATCH(O$3,'[1]Tillförd energi'!$B$1:$AQ$1,0),FALSE)</f>
        <v>0</v>
      </c>
      <c r="P227" s="30">
        <f>VLOOKUP($B227,'[1]Tillförd energi'!$B$2:$AS$506,MATCH(P$3,'[1]Tillförd energi'!$B$1:$AQ$1,0),FALSE)</f>
        <v>0</v>
      </c>
      <c r="Q227" s="30">
        <f>VLOOKUP($B227,'[1]Tillförd energi'!$B$2:$AS$506,MATCH(Q$3,'[1]Tillförd energi'!$B$1:$AQ$1,0),FALSE)</f>
        <v>0</v>
      </c>
      <c r="R227" s="30">
        <f>VLOOKUP($B227,'[1]Tillförd energi'!$B$2:$AS$506,MATCH(R$3,'[1]Tillförd energi'!$B$1:$AQ$1,0),FALSE)</f>
        <v>0</v>
      </c>
      <c r="S227" s="30">
        <f>VLOOKUP($B227,'[1]Tillförd energi'!$B$2:$AS$506,MATCH(S$3,'[1]Tillförd energi'!$B$1:$AQ$1,0),FALSE)</f>
        <v>0</v>
      </c>
      <c r="T227" s="30">
        <f>VLOOKUP($B227,'[1]Tillförd energi'!$B$2:$AS$506,MATCH(T$3,'[1]Tillförd energi'!$B$1:$AQ$1,0),FALSE)</f>
        <v>0</v>
      </c>
      <c r="U227" s="30">
        <f>VLOOKUP($B227,'[1]Tillförd energi'!$B$2:$AS$506,MATCH(U$3,'[1]Tillförd energi'!$B$1:$AQ$1,0),FALSE)</f>
        <v>0</v>
      </c>
      <c r="V227" s="30">
        <f>VLOOKUP($B227,'[1]Tillförd energi'!$B$2:$AS$506,MATCH(V$3,'[1]Tillförd energi'!$B$1:$AQ$1,0),FALSE)</f>
        <v>0</v>
      </c>
      <c r="W227" s="30">
        <f>VLOOKUP($B227,'[1]Tillförd energi'!$B$2:$AS$506,MATCH(W$3,'[1]Tillförd energi'!$B$1:$AQ$1,0),FALSE)</f>
        <v>0</v>
      </c>
      <c r="X227" s="30">
        <f>VLOOKUP($B227,'[1]Tillförd energi'!$B$2:$AS$506,MATCH(X$3,'[1]Tillförd energi'!$B$1:$AQ$1,0),FALSE)</f>
        <v>0</v>
      </c>
      <c r="Y227" s="30">
        <f>VLOOKUP($B227,'[1]Tillförd energi'!$B$2:$AS$506,MATCH(Y$3,'[1]Tillförd energi'!$B$1:$AQ$1,0),FALSE)</f>
        <v>0</v>
      </c>
      <c r="Z227" s="30">
        <f>VLOOKUP($B227,'[1]Tillförd energi'!$B$2:$AS$506,MATCH(Z$3,'[1]Tillförd energi'!$B$1:$AQ$1,0),FALSE)</f>
        <v>2.5209999999999999</v>
      </c>
      <c r="AA227" s="30">
        <f>VLOOKUP($B227,'[1]Tillförd energi'!$B$2:$AS$506,MATCH(AA$3,'[1]Tillförd energi'!$B$1:$AQ$1,0),FALSE)</f>
        <v>9.1470000000000002</v>
      </c>
      <c r="AB227" s="30">
        <f>VLOOKUP($B227,'[1]Tillförd energi'!$B$2:$AS$506,MATCH(AB$3,'[1]Tillförd energi'!$B$1:$AQ$1,0),FALSE)</f>
        <v>27.263999999999999</v>
      </c>
      <c r="AC227" s="30">
        <f>VLOOKUP($B227,'[1]Tillförd energi'!$B$2:$AS$506,MATCH(AC$3,'[1]Tillförd energi'!$B$1:$AQ$1,0),FALSE)</f>
        <v>91.12</v>
      </c>
      <c r="AD227" s="30">
        <f>VLOOKUP($B227,'[1]Tillförd energi'!$B$2:$AS$506,MATCH(AD$3,'[1]Tillförd energi'!$B$1:$AQ$1,0),FALSE)</f>
        <v>0</v>
      </c>
      <c r="AF227" s="30">
        <f>VLOOKUP($B227,'[1]Tillförd energi'!$B$2:$AS$506,MATCH(AF$3,'[1]Tillförd energi'!$B$1:$AQ$1,0),FALSE)</f>
        <v>29.6358</v>
      </c>
      <c r="AH227" s="30">
        <f>IFERROR(VLOOKUP(B227,[1]Miljö!$B$1:$S$476,9,FALSE)/1,0)</f>
        <v>0</v>
      </c>
      <c r="AJ227" s="35">
        <f>IFERROR(VLOOKUP($B227,[1]Miljö!$B$1:$S$500,MATCH("hjälpel exklusive kraftvärme (GWh)",[1]Miljö!$B$1:$V$1,0),FALSE)/1,"")</f>
        <v>18.648</v>
      </c>
      <c r="AK227" s="35">
        <f t="shared" si="12"/>
        <v>18.648</v>
      </c>
      <c r="AL227" s="35">
        <f>VLOOKUP($B227,'[1]Slutlig allokering'!$B$2:$AL$462,MATCH("Hjälpel kraftvärme",'[1]Slutlig allokering'!$B$2:$AL$2,0),FALSE)</f>
        <v>10.9878</v>
      </c>
      <c r="AN227" s="30">
        <f t="shared" si="13"/>
        <v>2026.0566479999998</v>
      </c>
      <c r="AO227" s="30">
        <f t="shared" si="14"/>
        <v>2026.0566479999998</v>
      </c>
      <c r="AP227" s="30">
        <f>IF(ISERROR(1/VLOOKUP($B227,[1]Leveranser!$B$1:$S$500,MATCH("såld värme (gwh)",[1]Leveranser!$B$1:$S$1,0),FALSE)),"",VLOOKUP($B227,[1]Leveranser!$B$1:$S$500,MATCH("såld värme (gwh)",[1]Leveranser!$B$1:$S$1,0),FALSE))</f>
        <v>2200</v>
      </c>
      <c r="AQ227" s="30">
        <f>VLOOKUP($B227,[1]Leveranser!$B$1:$Y$500,MATCH("Totalt såld fjärrvärme till andra fjärrvärmeföretag",[1]Leveranser!$B$1:$AA$1,0),FALSE)</f>
        <v>0</v>
      </c>
      <c r="AR227" s="30">
        <f>IF(ISERROR(1/VLOOKUP($B227,[1]Miljö!$B$1:$S$500,MATCH("Såld mängd produktionsspecifik fjärrvärme (GWh)",[1]Miljö!$B$1:$R$1,0),FALSE)),0,VLOOKUP($B227,[1]Miljö!$B$1:$S$500,MATCH("Såld mängd produktionsspecifik fjärrvärme (GWh)",[1]Miljö!$B$1:$R$1,0),FALSE))</f>
        <v>0</v>
      </c>
      <c r="AS227" s="36">
        <f t="shared" si="15"/>
        <v>1.0858531533023554</v>
      </c>
      <c r="AU227" s="30" t="str">
        <f>VLOOKUP($B227,'[1]Miljövärden urval för publ'!$B$2:$I$486,7,FALSE)</f>
        <v>Ja</v>
      </c>
    </row>
    <row r="228" spans="1:47" ht="15">
      <c r="A228" t="s">
        <v>381</v>
      </c>
      <c r="B228" t="s">
        <v>382</v>
      </c>
      <c r="C228" s="30">
        <f>VLOOKUP($B228,'[1]Tillförd energi'!$B$2:$AS$506,MATCH(C$3,'[1]Tillförd energi'!$B$1:$AQ$1,0),FALSE)</f>
        <v>0</v>
      </c>
      <c r="D228" s="30">
        <f>VLOOKUP($B228,'[1]Tillförd energi'!$B$2:$AS$506,MATCH(D$3,'[1]Tillförd energi'!$B$1:$AQ$1,0),FALSE)</f>
        <v>0.12</v>
      </c>
      <c r="E228" s="30">
        <f>VLOOKUP($B228,'[1]Tillförd energi'!$B$2:$AS$506,MATCH(E$3,'[1]Tillförd energi'!$B$1:$AQ$1,0),FALSE)</f>
        <v>0</v>
      </c>
      <c r="F228" s="30">
        <f>VLOOKUP($B228,'[1]Tillförd energi'!$B$2:$AS$506,MATCH(F$3,'[1]Tillförd energi'!$B$1:$AQ$1,0),FALSE)</f>
        <v>0</v>
      </c>
      <c r="G228" s="30">
        <f>VLOOKUP($B228,'[1]Tillförd energi'!$B$2:$AS$506,MATCH(G$3,'[1]Tillförd energi'!$B$1:$AQ$1,0),FALSE)</f>
        <v>0</v>
      </c>
      <c r="H228" s="30">
        <f>VLOOKUP($B228,'[1]Tillförd energi'!$B$2:$AS$506,MATCH(H$3,'[1]Tillförd energi'!$B$1:$AQ$1,0),FALSE)</f>
        <v>0</v>
      </c>
      <c r="I228" s="30">
        <f>VLOOKUP($B228,'[1]Tillförd energi'!$B$2:$AS$506,MATCH(I$3,'[1]Tillförd energi'!$B$1:$AQ$1,0),FALSE)</f>
        <v>0</v>
      </c>
      <c r="J228" s="30">
        <f>VLOOKUP($B228,'[1]Tillförd energi'!$B$2:$AS$506,MATCH(J$3,'[1]Tillförd energi'!$B$1:$AQ$1,0),FALSE)</f>
        <v>0</v>
      </c>
      <c r="K228" s="30">
        <f>VLOOKUP($B228,'[1]Tillförd energi'!$B$2:$AS$506,MATCH(K$3,'[1]Tillförd energi'!$B$1:$AQ$1,0),FALSE)</f>
        <v>0</v>
      </c>
      <c r="L228" s="30">
        <f>VLOOKUP($B228,'[1]Tillförd energi'!$B$2:$AS$506,MATCH(L$3,'[1]Tillförd energi'!$B$1:$AQ$1,0),FALSE)</f>
        <v>0</v>
      </c>
      <c r="M228" s="30">
        <f>VLOOKUP($B228,'[1]Tillförd energi'!$B$2:$AS$506,MATCH(M$3,'[1]Tillförd energi'!$B$1:$AQ$1,0),FALSE)</f>
        <v>0</v>
      </c>
      <c r="N228" s="30">
        <f>VLOOKUP($B228,'[1]Tillförd energi'!$B$2:$AS$506,MATCH(N$3,'[1]Tillförd energi'!$B$1:$AQ$1,0),FALSE)</f>
        <v>0</v>
      </c>
      <c r="O228" s="30">
        <f>VLOOKUP($B228,'[1]Tillförd energi'!$B$2:$AS$506,MATCH(O$3,'[1]Tillförd energi'!$B$1:$AQ$1,0),FALSE)</f>
        <v>26.7</v>
      </c>
      <c r="P228" s="30">
        <f>VLOOKUP($B228,'[1]Tillförd energi'!$B$2:$AS$506,MATCH(P$3,'[1]Tillförd energi'!$B$1:$AQ$1,0),FALSE)</f>
        <v>0</v>
      </c>
      <c r="Q228" s="30">
        <f>VLOOKUP($B228,'[1]Tillförd energi'!$B$2:$AS$506,MATCH(Q$3,'[1]Tillförd energi'!$B$1:$AQ$1,0),FALSE)</f>
        <v>0</v>
      </c>
      <c r="R228" s="30">
        <f>VLOOKUP($B228,'[1]Tillförd energi'!$B$2:$AS$506,MATCH(R$3,'[1]Tillförd energi'!$B$1:$AQ$1,0),FALSE)</f>
        <v>0</v>
      </c>
      <c r="S228" s="30">
        <f>VLOOKUP($B228,'[1]Tillförd energi'!$B$2:$AS$506,MATCH(S$3,'[1]Tillförd energi'!$B$1:$AQ$1,0),FALSE)</f>
        <v>0</v>
      </c>
      <c r="T228" s="30">
        <f>VLOOKUP($B228,'[1]Tillförd energi'!$B$2:$AS$506,MATCH(T$3,'[1]Tillförd energi'!$B$1:$AQ$1,0),FALSE)</f>
        <v>0</v>
      </c>
      <c r="U228" s="30">
        <f>VLOOKUP($B228,'[1]Tillförd energi'!$B$2:$AS$506,MATCH(U$3,'[1]Tillförd energi'!$B$1:$AQ$1,0),FALSE)</f>
        <v>0</v>
      </c>
      <c r="V228" s="30">
        <f>VLOOKUP($B228,'[1]Tillförd energi'!$B$2:$AS$506,MATCH(V$3,'[1]Tillförd energi'!$B$1:$AQ$1,0),FALSE)</f>
        <v>0</v>
      </c>
      <c r="W228" s="30">
        <f>VLOOKUP($B228,'[1]Tillförd energi'!$B$2:$AS$506,MATCH(W$3,'[1]Tillförd energi'!$B$1:$AQ$1,0),FALSE)</f>
        <v>0</v>
      </c>
      <c r="X228" s="30">
        <f>VLOOKUP($B228,'[1]Tillförd energi'!$B$2:$AS$506,MATCH(X$3,'[1]Tillförd energi'!$B$1:$AQ$1,0),FALSE)</f>
        <v>0</v>
      </c>
      <c r="Y228" s="30">
        <f>VLOOKUP($B228,'[1]Tillförd energi'!$B$2:$AS$506,MATCH(Y$3,'[1]Tillförd energi'!$B$1:$AQ$1,0),FALSE)</f>
        <v>0</v>
      </c>
      <c r="Z228" s="30">
        <f>VLOOKUP($B228,'[1]Tillförd energi'!$B$2:$AS$506,MATCH(Z$3,'[1]Tillförd energi'!$B$1:$AQ$1,0),FALSE)</f>
        <v>0</v>
      </c>
      <c r="AA228" s="30">
        <f>VLOOKUP($B228,'[1]Tillförd energi'!$B$2:$AS$506,MATCH(AA$3,'[1]Tillförd energi'!$B$1:$AQ$1,0),FALSE)</f>
        <v>0</v>
      </c>
      <c r="AB228" s="30">
        <f>VLOOKUP($B228,'[1]Tillförd energi'!$B$2:$AS$506,MATCH(AB$3,'[1]Tillförd energi'!$B$1:$AQ$1,0),FALSE)</f>
        <v>3.1</v>
      </c>
      <c r="AC228" s="30">
        <f>VLOOKUP($B228,'[1]Tillförd energi'!$B$2:$AS$506,MATCH(AC$3,'[1]Tillförd energi'!$B$1:$AQ$1,0),FALSE)</f>
        <v>0</v>
      </c>
      <c r="AD228" s="30">
        <f>VLOOKUP($B228,'[1]Tillförd energi'!$B$2:$AS$506,MATCH(AD$3,'[1]Tillförd energi'!$B$1:$AQ$1,0),FALSE)</f>
        <v>0</v>
      </c>
      <c r="AF228" s="30">
        <f>VLOOKUP($B228,'[1]Tillförd energi'!$B$2:$AS$506,MATCH(AF$3,'[1]Tillförd energi'!$B$1:$AQ$1,0),FALSE)</f>
        <v>0.5</v>
      </c>
      <c r="AH228" s="30">
        <f>IFERROR(VLOOKUP(B228,[1]Miljö!$B$1:$S$476,9,FALSE)/1,0)</f>
        <v>0</v>
      </c>
      <c r="AJ228" s="35">
        <f>IFERROR(VLOOKUP($B228,[1]Miljö!$B$1:$S$500,MATCH("hjälpel exklusive kraftvärme (GWh)",[1]Miljö!$B$1:$V$1,0),FALSE)/1,"")</f>
        <v>0.5</v>
      </c>
      <c r="AK228" s="35">
        <f t="shared" si="12"/>
        <v>0.5</v>
      </c>
      <c r="AL228" s="35">
        <f>VLOOKUP($B228,'[1]Slutlig allokering'!$B$2:$AL$462,MATCH("Hjälpel kraftvärme",'[1]Slutlig allokering'!$B$2:$AL$2,0),FALSE)</f>
        <v>0</v>
      </c>
      <c r="AN228" s="30">
        <f t="shared" si="13"/>
        <v>30.42</v>
      </c>
      <c r="AO228" s="30">
        <f t="shared" si="14"/>
        <v>30.42</v>
      </c>
      <c r="AP228" s="30">
        <f>IF(ISERROR(1/VLOOKUP($B228,[1]Leveranser!$B$1:$S$500,MATCH("såld värme (gwh)",[1]Leveranser!$B$1:$S$1,0),FALSE)),"",VLOOKUP($B228,[1]Leveranser!$B$1:$S$500,MATCH("såld värme (gwh)",[1]Leveranser!$B$1:$S$1,0),FALSE))</f>
        <v>23.2</v>
      </c>
      <c r="AQ228" s="30">
        <f>VLOOKUP($B228,[1]Leveranser!$B$1:$Y$500,MATCH("Totalt såld fjärrvärme till andra fjärrvärmeföretag",[1]Leveranser!$B$1:$AA$1,0),FALSE)</f>
        <v>0</v>
      </c>
      <c r="AR228" s="30">
        <f>IF(ISERROR(1/VLOOKUP($B228,[1]Miljö!$B$1:$S$500,MATCH("Såld mängd produktionsspecifik fjärrvärme (GWh)",[1]Miljö!$B$1:$R$1,0),FALSE)),0,VLOOKUP($B228,[1]Miljö!$B$1:$S$500,MATCH("Såld mängd produktionsspecifik fjärrvärme (GWh)",[1]Miljö!$B$1:$R$1,0),FALSE))</f>
        <v>0</v>
      </c>
      <c r="AS228" s="36">
        <f t="shared" si="15"/>
        <v>0.76265614727153186</v>
      </c>
      <c r="AU228" s="30" t="str">
        <f>VLOOKUP($B228,'[1]Miljövärden urval för publ'!$B$2:$I$486,7,FALSE)</f>
        <v>Ja</v>
      </c>
    </row>
    <row r="229" spans="1:47" ht="15">
      <c r="A229" t="s">
        <v>463</v>
      </c>
      <c r="B229" t="s">
        <v>474</v>
      </c>
      <c r="C229" s="30">
        <f>VLOOKUP($B229,'[1]Tillförd energi'!$B$2:$AS$506,MATCH(C$3,'[1]Tillförd energi'!$B$1:$AQ$1,0),FALSE)</f>
        <v>0</v>
      </c>
      <c r="D229" s="30">
        <f>VLOOKUP($B229,'[1]Tillförd energi'!$B$2:$AS$506,MATCH(D$3,'[1]Tillförd energi'!$B$1:$AQ$1,0),FALSE)</f>
        <v>1.1719999999999999</v>
      </c>
      <c r="E229" s="30">
        <f>VLOOKUP($B229,'[1]Tillförd energi'!$B$2:$AS$506,MATCH(E$3,'[1]Tillförd energi'!$B$1:$AQ$1,0),FALSE)</f>
        <v>0</v>
      </c>
      <c r="F229" s="30">
        <f>VLOOKUP($B229,'[1]Tillförd energi'!$B$2:$AS$506,MATCH(F$3,'[1]Tillförd energi'!$B$1:$AQ$1,0),FALSE)</f>
        <v>0</v>
      </c>
      <c r="G229" s="30">
        <f>VLOOKUP($B229,'[1]Tillförd energi'!$B$2:$AS$506,MATCH(G$3,'[1]Tillförd energi'!$B$1:$AQ$1,0),FALSE)</f>
        <v>0</v>
      </c>
      <c r="H229" s="30">
        <f>VLOOKUP($B229,'[1]Tillförd energi'!$B$2:$AS$506,MATCH(H$3,'[1]Tillförd energi'!$B$1:$AQ$1,0),FALSE)</f>
        <v>0</v>
      </c>
      <c r="I229" s="30">
        <f>VLOOKUP($B229,'[1]Tillförd energi'!$B$2:$AS$506,MATCH(I$3,'[1]Tillförd energi'!$B$1:$AQ$1,0),FALSE)</f>
        <v>0</v>
      </c>
      <c r="J229" s="30">
        <f>VLOOKUP($B229,'[1]Tillförd energi'!$B$2:$AS$506,MATCH(J$3,'[1]Tillförd energi'!$B$1:$AQ$1,0),FALSE)</f>
        <v>0</v>
      </c>
      <c r="K229" s="30">
        <f>VLOOKUP($B229,'[1]Tillförd energi'!$B$2:$AS$506,MATCH(K$3,'[1]Tillförd energi'!$B$1:$AQ$1,0),FALSE)</f>
        <v>0</v>
      </c>
      <c r="L229" s="30">
        <f>VLOOKUP($B229,'[1]Tillförd energi'!$B$2:$AS$506,MATCH(L$3,'[1]Tillförd energi'!$B$1:$AQ$1,0),FALSE)</f>
        <v>54.701999999999998</v>
      </c>
      <c r="M229" s="30">
        <f>VLOOKUP($B229,'[1]Tillförd energi'!$B$2:$AS$506,MATCH(M$3,'[1]Tillförd energi'!$B$1:$AQ$1,0),FALSE)</f>
        <v>0</v>
      </c>
      <c r="N229" s="30">
        <f>VLOOKUP($B229,'[1]Tillförd energi'!$B$2:$AS$506,MATCH(N$3,'[1]Tillförd energi'!$B$1:$AQ$1,0),FALSE)</f>
        <v>0</v>
      </c>
      <c r="O229" s="30">
        <f>VLOOKUP($B229,'[1]Tillförd energi'!$B$2:$AS$506,MATCH(O$3,'[1]Tillförd energi'!$B$1:$AQ$1,0),FALSE)</f>
        <v>0</v>
      </c>
      <c r="P229" s="30">
        <f>VLOOKUP($B229,'[1]Tillförd energi'!$B$2:$AS$506,MATCH(P$3,'[1]Tillförd energi'!$B$1:$AQ$1,0),FALSE)</f>
        <v>0</v>
      </c>
      <c r="Q229" s="30">
        <f>VLOOKUP($B229,'[1]Tillförd energi'!$B$2:$AS$506,MATCH(Q$3,'[1]Tillförd energi'!$B$1:$AQ$1,0),FALSE)</f>
        <v>10.374499999999999</v>
      </c>
      <c r="R229" s="30">
        <f>VLOOKUP($B229,'[1]Tillförd energi'!$B$2:$AS$506,MATCH(R$3,'[1]Tillförd energi'!$B$1:$AQ$1,0),FALSE)</f>
        <v>0</v>
      </c>
      <c r="S229" s="30">
        <f>VLOOKUP($B229,'[1]Tillförd energi'!$B$2:$AS$506,MATCH(S$3,'[1]Tillförd energi'!$B$1:$AQ$1,0),FALSE)</f>
        <v>0</v>
      </c>
      <c r="T229" s="30">
        <f>VLOOKUP($B229,'[1]Tillförd energi'!$B$2:$AS$506,MATCH(T$3,'[1]Tillförd energi'!$B$1:$AQ$1,0),FALSE)</f>
        <v>0</v>
      </c>
      <c r="U229" s="30">
        <f>VLOOKUP($B229,'[1]Tillförd energi'!$B$2:$AS$506,MATCH(U$3,'[1]Tillförd energi'!$B$1:$AQ$1,0),FALSE)</f>
        <v>0</v>
      </c>
      <c r="V229" s="30">
        <f>VLOOKUP($B229,'[1]Tillförd energi'!$B$2:$AS$506,MATCH(V$3,'[1]Tillförd energi'!$B$1:$AQ$1,0),FALSE)</f>
        <v>0</v>
      </c>
      <c r="W229" s="30">
        <f>VLOOKUP($B229,'[1]Tillförd energi'!$B$2:$AS$506,MATCH(W$3,'[1]Tillförd energi'!$B$1:$AQ$1,0),FALSE)</f>
        <v>0</v>
      </c>
      <c r="X229" s="30">
        <f>VLOOKUP($B229,'[1]Tillförd energi'!$B$2:$AS$506,MATCH(X$3,'[1]Tillförd energi'!$B$1:$AQ$1,0),FALSE)</f>
        <v>0</v>
      </c>
      <c r="Y229" s="30">
        <f>VLOOKUP($B229,'[1]Tillförd energi'!$B$2:$AS$506,MATCH(Y$3,'[1]Tillförd energi'!$B$1:$AQ$1,0),FALSE)</f>
        <v>0</v>
      </c>
      <c r="Z229" s="30">
        <f>VLOOKUP($B229,'[1]Tillförd energi'!$B$2:$AS$506,MATCH(Z$3,'[1]Tillförd energi'!$B$1:$AQ$1,0),FALSE)</f>
        <v>0</v>
      </c>
      <c r="AA229" s="30">
        <f>VLOOKUP($B229,'[1]Tillförd energi'!$B$2:$AS$506,MATCH(AA$3,'[1]Tillförd energi'!$B$1:$AQ$1,0),FALSE)</f>
        <v>0</v>
      </c>
      <c r="AB229" s="30">
        <f>VLOOKUP($B229,'[1]Tillförd energi'!$B$2:$AS$506,MATCH(AB$3,'[1]Tillförd energi'!$B$1:$AQ$1,0),FALSE)</f>
        <v>0</v>
      </c>
      <c r="AC229" s="30">
        <f>VLOOKUP($B229,'[1]Tillförd energi'!$B$2:$AS$506,MATCH(AC$3,'[1]Tillförd energi'!$B$1:$AQ$1,0),FALSE)</f>
        <v>0</v>
      </c>
      <c r="AD229" s="30">
        <f>VLOOKUP($B229,'[1]Tillförd energi'!$B$2:$AS$506,MATCH(AD$3,'[1]Tillförd energi'!$B$1:$AQ$1,0),FALSE)</f>
        <v>0</v>
      </c>
      <c r="AF229" s="30">
        <f>VLOOKUP($B229,'[1]Tillförd energi'!$B$2:$AS$506,MATCH(AF$3,'[1]Tillförd energi'!$B$1:$AQ$1,0),FALSE)</f>
        <v>2.74139</v>
      </c>
      <c r="AH229" s="30">
        <f>IFERROR(VLOOKUP(B229,[1]Miljö!$B$1:$S$476,9,FALSE)/1,0)</f>
        <v>0</v>
      </c>
      <c r="AJ229" s="35">
        <f>IFERROR(VLOOKUP($B229,[1]Miljö!$B$1:$S$500,MATCH("hjälpel exklusive kraftvärme (GWh)",[1]Miljö!$B$1:$V$1,0),FALSE)/1,"")</f>
        <v>0.30499999999999999</v>
      </c>
      <c r="AK229" s="35">
        <f t="shared" si="12"/>
        <v>0.30499999999999999</v>
      </c>
      <c r="AL229" s="35">
        <f>VLOOKUP($B229,'[1]Slutlig allokering'!$B$2:$AL$462,MATCH("Hjälpel kraftvärme",'[1]Slutlig allokering'!$B$2:$AL$2,0),FALSE)</f>
        <v>2.4363899999999998</v>
      </c>
      <c r="AN229" s="30">
        <f t="shared" si="13"/>
        <v>68.989889999999988</v>
      </c>
      <c r="AO229" s="30">
        <f t="shared" si="14"/>
        <v>68.989889999999988</v>
      </c>
      <c r="AP229" s="30">
        <f>IF(ISERROR(1/VLOOKUP($B229,[1]Leveranser!$B$1:$S$500,MATCH("såld värme (gwh)",[1]Leveranser!$B$1:$S$1,0),FALSE)),"",VLOOKUP($B229,[1]Leveranser!$B$1:$S$500,MATCH("såld värme (gwh)",[1]Leveranser!$B$1:$S$1,0),FALSE))</f>
        <v>71.888000000000005</v>
      </c>
      <c r="AQ229" s="30">
        <f>VLOOKUP($B229,[1]Leveranser!$B$1:$Y$500,MATCH("Totalt såld fjärrvärme till andra fjärrvärmeföretag",[1]Leveranser!$B$1:$AA$1,0),FALSE)</f>
        <v>0</v>
      </c>
      <c r="AR229" s="30">
        <f>IF(ISERROR(1/VLOOKUP($B229,[1]Miljö!$B$1:$S$500,MATCH("Såld mängd produktionsspecifik fjärrvärme (GWh)",[1]Miljö!$B$1:$R$1,0),FALSE)),0,VLOOKUP($B229,[1]Miljö!$B$1:$S$500,MATCH("Såld mängd produktionsspecifik fjärrvärme (GWh)",[1]Miljö!$B$1:$R$1,0),FALSE))</f>
        <v>0</v>
      </c>
      <c r="AS229" s="36">
        <f t="shared" si="15"/>
        <v>1.042007749251376</v>
      </c>
      <c r="AU229" s="30" t="str">
        <f>VLOOKUP($B229,'[1]Miljövärden urval för publ'!$B$2:$I$486,7,FALSE)</f>
        <v>Ja</v>
      </c>
    </row>
    <row r="230" spans="1:47" ht="15">
      <c r="A230" t="s">
        <v>194</v>
      </c>
      <c r="B230" t="s">
        <v>197</v>
      </c>
      <c r="C230" s="30">
        <f>VLOOKUP($B230,'[1]Tillförd energi'!$B$2:$AS$506,MATCH(C$3,'[1]Tillförd energi'!$B$1:$AQ$1,0),FALSE)</f>
        <v>0</v>
      </c>
      <c r="D230" s="30">
        <f>VLOOKUP($B230,'[1]Tillförd energi'!$B$2:$AS$506,MATCH(D$3,'[1]Tillförd energi'!$B$1:$AQ$1,0),FALSE)</f>
        <v>0.11</v>
      </c>
      <c r="E230" s="30">
        <f>VLOOKUP($B230,'[1]Tillförd energi'!$B$2:$AS$506,MATCH(E$3,'[1]Tillförd energi'!$B$1:$AQ$1,0),FALSE)</f>
        <v>0</v>
      </c>
      <c r="F230" s="30">
        <f>VLOOKUP($B230,'[1]Tillförd energi'!$B$2:$AS$506,MATCH(F$3,'[1]Tillförd energi'!$B$1:$AQ$1,0),FALSE)</f>
        <v>0</v>
      </c>
      <c r="G230" s="30">
        <f>VLOOKUP($B230,'[1]Tillförd energi'!$B$2:$AS$506,MATCH(G$3,'[1]Tillförd energi'!$B$1:$AQ$1,0),FALSE)</f>
        <v>0</v>
      </c>
      <c r="H230" s="30">
        <f>VLOOKUP($B230,'[1]Tillförd energi'!$B$2:$AS$506,MATCH(H$3,'[1]Tillförd energi'!$B$1:$AQ$1,0),FALSE)</f>
        <v>0</v>
      </c>
      <c r="I230" s="30">
        <f>VLOOKUP($B230,'[1]Tillförd energi'!$B$2:$AS$506,MATCH(I$3,'[1]Tillförd energi'!$B$1:$AQ$1,0),FALSE)</f>
        <v>0</v>
      </c>
      <c r="J230" s="30">
        <f>VLOOKUP($B230,'[1]Tillförd energi'!$B$2:$AS$506,MATCH(J$3,'[1]Tillförd energi'!$B$1:$AQ$1,0),FALSE)</f>
        <v>0</v>
      </c>
      <c r="K230" s="30">
        <f>VLOOKUP($B230,'[1]Tillförd energi'!$B$2:$AS$506,MATCH(K$3,'[1]Tillförd energi'!$B$1:$AQ$1,0),FALSE)</f>
        <v>0</v>
      </c>
      <c r="L230" s="30">
        <f>VLOOKUP($B230,'[1]Tillförd energi'!$B$2:$AS$506,MATCH(L$3,'[1]Tillförd energi'!$B$1:$AQ$1,0),FALSE)</f>
        <v>7.37</v>
      </c>
      <c r="M230" s="30">
        <f>VLOOKUP($B230,'[1]Tillförd energi'!$B$2:$AS$506,MATCH(M$3,'[1]Tillförd energi'!$B$1:$AQ$1,0),FALSE)</f>
        <v>0</v>
      </c>
      <c r="N230" s="30">
        <f>VLOOKUP($B230,'[1]Tillförd energi'!$B$2:$AS$506,MATCH(N$3,'[1]Tillförd energi'!$B$1:$AQ$1,0),FALSE)</f>
        <v>7.37</v>
      </c>
      <c r="O230" s="30">
        <f>VLOOKUP($B230,'[1]Tillförd energi'!$B$2:$AS$506,MATCH(O$3,'[1]Tillförd energi'!$B$1:$AQ$1,0),FALSE)</f>
        <v>7.37</v>
      </c>
      <c r="P230" s="30">
        <f>VLOOKUP($B230,'[1]Tillförd energi'!$B$2:$AS$506,MATCH(P$3,'[1]Tillförd energi'!$B$1:$AQ$1,0),FALSE)</f>
        <v>0</v>
      </c>
      <c r="Q230" s="30">
        <f>VLOOKUP($B230,'[1]Tillförd energi'!$B$2:$AS$506,MATCH(Q$3,'[1]Tillförd energi'!$B$1:$AQ$1,0),FALSE)</f>
        <v>0</v>
      </c>
      <c r="R230" s="30">
        <f>VLOOKUP($B230,'[1]Tillförd energi'!$B$2:$AS$506,MATCH(R$3,'[1]Tillförd energi'!$B$1:$AQ$1,0),FALSE)</f>
        <v>0</v>
      </c>
      <c r="S230" s="30">
        <f>VLOOKUP($B230,'[1]Tillförd energi'!$B$2:$AS$506,MATCH(S$3,'[1]Tillförd energi'!$B$1:$AQ$1,0),FALSE)</f>
        <v>0</v>
      </c>
      <c r="T230" s="30">
        <f>VLOOKUP($B230,'[1]Tillförd energi'!$B$2:$AS$506,MATCH(T$3,'[1]Tillförd energi'!$B$1:$AQ$1,0),FALSE)</f>
        <v>0</v>
      </c>
      <c r="U230" s="30">
        <f>VLOOKUP($B230,'[1]Tillförd energi'!$B$2:$AS$506,MATCH(U$3,'[1]Tillförd energi'!$B$1:$AQ$1,0),FALSE)</f>
        <v>0</v>
      </c>
      <c r="V230" s="30">
        <f>VLOOKUP($B230,'[1]Tillförd energi'!$B$2:$AS$506,MATCH(V$3,'[1]Tillförd energi'!$B$1:$AQ$1,0),FALSE)</f>
        <v>0</v>
      </c>
      <c r="W230" s="30">
        <f>VLOOKUP($B230,'[1]Tillförd energi'!$B$2:$AS$506,MATCH(W$3,'[1]Tillförd energi'!$B$1:$AQ$1,0),FALSE)</f>
        <v>0</v>
      </c>
      <c r="X230" s="30">
        <f>VLOOKUP($B230,'[1]Tillförd energi'!$B$2:$AS$506,MATCH(X$3,'[1]Tillförd energi'!$B$1:$AQ$1,0),FALSE)</f>
        <v>0</v>
      </c>
      <c r="Y230" s="30">
        <f>VLOOKUP($B230,'[1]Tillförd energi'!$B$2:$AS$506,MATCH(Y$3,'[1]Tillförd energi'!$B$1:$AQ$1,0),FALSE)</f>
        <v>0</v>
      </c>
      <c r="Z230" s="30">
        <f>VLOOKUP($B230,'[1]Tillförd energi'!$B$2:$AS$506,MATCH(Z$3,'[1]Tillförd energi'!$B$1:$AQ$1,0),FALSE)</f>
        <v>0</v>
      </c>
      <c r="AA230" s="30">
        <f>VLOOKUP($B230,'[1]Tillförd energi'!$B$2:$AS$506,MATCH(AA$3,'[1]Tillförd energi'!$B$1:$AQ$1,0),FALSE)</f>
        <v>0</v>
      </c>
      <c r="AB230" s="30">
        <f>VLOOKUP($B230,'[1]Tillförd energi'!$B$2:$AS$506,MATCH(AB$3,'[1]Tillförd energi'!$B$1:$AQ$1,0),FALSE)</f>
        <v>0</v>
      </c>
      <c r="AC230" s="30">
        <f>VLOOKUP($B230,'[1]Tillförd energi'!$B$2:$AS$506,MATCH(AC$3,'[1]Tillförd energi'!$B$1:$AQ$1,0),FALSE)</f>
        <v>0</v>
      </c>
      <c r="AD230" s="30">
        <f>VLOOKUP($B230,'[1]Tillförd energi'!$B$2:$AS$506,MATCH(AD$3,'[1]Tillförd energi'!$B$1:$AQ$1,0),FALSE)</f>
        <v>0</v>
      </c>
      <c r="AF230" s="30">
        <f>VLOOKUP($B230,'[1]Tillförd energi'!$B$2:$AS$506,MATCH(AF$3,'[1]Tillförd energi'!$B$1:$AQ$1,0),FALSE)</f>
        <v>0.43931999999999999</v>
      </c>
      <c r="AH230" s="30">
        <f>IFERROR(VLOOKUP(B230,[1]Miljö!$B$1:$S$476,9,FALSE)/1,0)</f>
        <v>0</v>
      </c>
      <c r="AJ230" s="35" t="str">
        <f>IFERROR(VLOOKUP($B230,[1]Miljö!$B$1:$S$500,MATCH("hjälpel exklusive kraftvärme (GWh)",[1]Miljö!$B$1:$V$1,0),FALSE)/1,"")</f>
        <v/>
      </c>
      <c r="AK230" s="35">
        <f t="shared" si="12"/>
        <v>0.43931999999999999</v>
      </c>
      <c r="AL230" s="35">
        <f>VLOOKUP($B230,'[1]Slutlig allokering'!$B$2:$AL$462,MATCH("Hjälpel kraftvärme",'[1]Slutlig allokering'!$B$2:$AL$2,0),FALSE)</f>
        <v>0</v>
      </c>
      <c r="AN230" s="30">
        <f t="shared" si="13"/>
        <v>22.659320000000001</v>
      </c>
      <c r="AO230" s="30">
        <f t="shared" si="14"/>
        <v>22.659320000000001</v>
      </c>
      <c r="AP230" s="30">
        <f>IF(ISERROR(1/VLOOKUP($B230,[1]Leveranser!$B$1:$S$500,MATCH("såld värme (gwh)",[1]Leveranser!$B$1:$S$1,0),FALSE)),"",VLOOKUP($B230,[1]Leveranser!$B$1:$S$500,MATCH("såld värme (gwh)",[1]Leveranser!$B$1:$S$1,0),FALSE))</f>
        <v>14.644</v>
      </c>
      <c r="AQ230" s="30">
        <f>VLOOKUP($B230,[1]Leveranser!$B$1:$Y$500,MATCH("Totalt såld fjärrvärme till andra fjärrvärmeföretag",[1]Leveranser!$B$1:$AA$1,0),FALSE)</f>
        <v>0</v>
      </c>
      <c r="AR230" s="30">
        <f>IF(ISERROR(1/VLOOKUP($B230,[1]Miljö!$B$1:$S$500,MATCH("Såld mängd produktionsspecifik fjärrvärme (GWh)",[1]Miljö!$B$1:$R$1,0),FALSE)),0,VLOOKUP($B230,[1]Miljö!$B$1:$S$500,MATCH("Såld mängd produktionsspecifik fjärrvärme (GWh)",[1]Miljö!$B$1:$R$1,0),FALSE))</f>
        <v>0</v>
      </c>
      <c r="AS230" s="36">
        <f t="shared" si="15"/>
        <v>0.64626829048709311</v>
      </c>
      <c r="AU230" s="30" t="str">
        <f>VLOOKUP($B230,'[1]Miljövärden urval för publ'!$B$2:$I$486,7,FALSE)</f>
        <v>Ja</v>
      </c>
    </row>
    <row r="231" spans="1:47" ht="15">
      <c r="A231" t="s">
        <v>606</v>
      </c>
      <c r="B231" t="s">
        <v>608</v>
      </c>
      <c r="C231" s="30">
        <f>VLOOKUP($B231,'[1]Tillförd energi'!$B$2:$AS$506,MATCH(C$3,'[1]Tillförd energi'!$B$1:$AQ$1,0),FALSE)</f>
        <v>0</v>
      </c>
      <c r="D231" s="30">
        <f>VLOOKUP($B231,'[1]Tillförd energi'!$B$2:$AS$506,MATCH(D$3,'[1]Tillförd energi'!$B$1:$AQ$1,0),FALSE)</f>
        <v>7.76471</v>
      </c>
      <c r="E231" s="30">
        <f>VLOOKUP($B231,'[1]Tillförd energi'!$B$2:$AS$506,MATCH(E$3,'[1]Tillförd energi'!$B$1:$AQ$1,0),FALSE)</f>
        <v>0</v>
      </c>
      <c r="F231" s="30">
        <f>VLOOKUP($B231,'[1]Tillförd energi'!$B$2:$AS$506,MATCH(F$3,'[1]Tillförd energi'!$B$1:$AQ$1,0),FALSE)</f>
        <v>0</v>
      </c>
      <c r="G231" s="30">
        <f>VLOOKUP($B231,'[1]Tillförd energi'!$B$2:$AS$506,MATCH(G$3,'[1]Tillförd energi'!$B$1:$AQ$1,0),FALSE)</f>
        <v>0</v>
      </c>
      <c r="H231" s="30">
        <f>VLOOKUP($B231,'[1]Tillförd energi'!$B$2:$AS$506,MATCH(H$3,'[1]Tillförd energi'!$B$1:$AQ$1,0),FALSE)</f>
        <v>0</v>
      </c>
      <c r="I231" s="30">
        <f>VLOOKUP($B231,'[1]Tillförd energi'!$B$2:$AS$506,MATCH(I$3,'[1]Tillförd energi'!$B$1:$AQ$1,0),FALSE)</f>
        <v>0</v>
      </c>
      <c r="J231" s="30">
        <f>VLOOKUP($B231,'[1]Tillförd energi'!$B$2:$AS$506,MATCH(J$3,'[1]Tillförd energi'!$B$1:$AQ$1,0),FALSE)</f>
        <v>0</v>
      </c>
      <c r="K231" s="30">
        <f>VLOOKUP($B231,'[1]Tillförd energi'!$B$2:$AS$506,MATCH(K$3,'[1]Tillförd energi'!$B$1:$AQ$1,0),FALSE)</f>
        <v>0</v>
      </c>
      <c r="L231" s="30">
        <f>VLOOKUP($B231,'[1]Tillförd energi'!$B$2:$AS$506,MATCH(L$3,'[1]Tillförd energi'!$B$1:$AQ$1,0),FALSE)</f>
        <v>0</v>
      </c>
      <c r="M231" s="30">
        <f>VLOOKUP($B231,'[1]Tillförd energi'!$B$2:$AS$506,MATCH(M$3,'[1]Tillförd energi'!$B$1:$AQ$1,0),FALSE)</f>
        <v>0</v>
      </c>
      <c r="N231" s="30">
        <f>VLOOKUP($B231,'[1]Tillförd energi'!$B$2:$AS$506,MATCH(N$3,'[1]Tillförd energi'!$B$1:$AQ$1,0),FALSE)</f>
        <v>0</v>
      </c>
      <c r="O231" s="30">
        <f>VLOOKUP($B231,'[1]Tillförd energi'!$B$2:$AS$506,MATCH(O$3,'[1]Tillförd energi'!$B$1:$AQ$1,0),FALSE)</f>
        <v>0</v>
      </c>
      <c r="P231" s="30">
        <f>VLOOKUP($B231,'[1]Tillförd energi'!$B$2:$AS$506,MATCH(P$3,'[1]Tillförd energi'!$B$1:$AQ$1,0),FALSE)</f>
        <v>159.76499999999999</v>
      </c>
      <c r="Q231" s="30">
        <f>VLOOKUP($B231,'[1]Tillförd energi'!$B$2:$AS$506,MATCH(Q$3,'[1]Tillförd energi'!$B$1:$AQ$1,0),FALSE)</f>
        <v>0</v>
      </c>
      <c r="R231" s="30">
        <f>VLOOKUP($B231,'[1]Tillförd energi'!$B$2:$AS$506,MATCH(R$3,'[1]Tillförd energi'!$B$1:$AQ$1,0),FALSE)</f>
        <v>0</v>
      </c>
      <c r="S231" s="30">
        <f>VLOOKUP($B231,'[1]Tillförd energi'!$B$2:$AS$506,MATCH(S$3,'[1]Tillförd energi'!$B$1:$AQ$1,0),FALSE)</f>
        <v>0</v>
      </c>
      <c r="T231" s="30">
        <f>VLOOKUP($B231,'[1]Tillförd energi'!$B$2:$AS$506,MATCH(T$3,'[1]Tillförd energi'!$B$1:$AQ$1,0),FALSE)</f>
        <v>0</v>
      </c>
      <c r="U231" s="30">
        <f>VLOOKUP($B231,'[1]Tillförd energi'!$B$2:$AS$506,MATCH(U$3,'[1]Tillförd energi'!$B$1:$AQ$1,0),FALSE)</f>
        <v>0</v>
      </c>
      <c r="V231" s="30">
        <f>VLOOKUP($B231,'[1]Tillförd energi'!$B$2:$AS$506,MATCH(V$3,'[1]Tillförd energi'!$B$1:$AQ$1,0),FALSE)</f>
        <v>0</v>
      </c>
      <c r="W231" s="30">
        <f>VLOOKUP($B231,'[1]Tillförd energi'!$B$2:$AS$506,MATCH(W$3,'[1]Tillförd energi'!$B$1:$AQ$1,0),FALSE)</f>
        <v>0</v>
      </c>
      <c r="X231" s="30">
        <f>VLOOKUP($B231,'[1]Tillförd energi'!$B$2:$AS$506,MATCH(X$3,'[1]Tillförd energi'!$B$1:$AQ$1,0),FALSE)</f>
        <v>0</v>
      </c>
      <c r="Y231" s="30">
        <f>VLOOKUP($B231,'[1]Tillförd energi'!$B$2:$AS$506,MATCH(Y$3,'[1]Tillförd energi'!$B$1:$AQ$1,0),FALSE)</f>
        <v>0</v>
      </c>
      <c r="Z231" s="30">
        <f>VLOOKUP($B231,'[1]Tillförd energi'!$B$2:$AS$506,MATCH(Z$3,'[1]Tillförd energi'!$B$1:$AQ$1,0),FALSE)</f>
        <v>0</v>
      </c>
      <c r="AA231" s="30">
        <f>VLOOKUP($B231,'[1]Tillförd energi'!$B$2:$AS$506,MATCH(AA$3,'[1]Tillförd energi'!$B$1:$AQ$1,0),FALSE)</f>
        <v>0</v>
      </c>
      <c r="AB231" s="30">
        <f>VLOOKUP($B231,'[1]Tillförd energi'!$B$2:$AS$506,MATCH(AB$3,'[1]Tillförd energi'!$B$1:$AQ$1,0),FALSE)</f>
        <v>0</v>
      </c>
      <c r="AC231" s="30">
        <f>VLOOKUP($B231,'[1]Tillförd energi'!$B$2:$AS$506,MATCH(AC$3,'[1]Tillförd energi'!$B$1:$AQ$1,0),FALSE)</f>
        <v>0</v>
      </c>
      <c r="AD231" s="30">
        <f>VLOOKUP($B231,'[1]Tillförd energi'!$B$2:$AS$506,MATCH(AD$3,'[1]Tillförd energi'!$B$1:$AQ$1,0),FALSE)</f>
        <v>0</v>
      </c>
      <c r="AF231" s="30">
        <f>VLOOKUP($B231,'[1]Tillförd energi'!$B$2:$AS$506,MATCH(AF$3,'[1]Tillförd energi'!$B$1:$AQ$1,0),FALSE)</f>
        <v>3.9376799999999998</v>
      </c>
      <c r="AH231" s="30">
        <f>IFERROR(VLOOKUP(B231,[1]Miljö!$B$1:$S$476,9,FALSE)/1,0)</f>
        <v>0</v>
      </c>
      <c r="AJ231" s="35" t="str">
        <f>IFERROR(VLOOKUP($B231,[1]Miljö!$B$1:$S$500,MATCH("hjälpel exklusive kraftvärme (GWh)",[1]Miljö!$B$1:$V$1,0),FALSE)/1,"")</f>
        <v/>
      </c>
      <c r="AK231" s="35">
        <f t="shared" si="12"/>
        <v>3.9376799999999998</v>
      </c>
      <c r="AL231" s="35">
        <f>VLOOKUP($B231,'[1]Slutlig allokering'!$B$2:$AL$462,MATCH("Hjälpel kraftvärme",'[1]Slutlig allokering'!$B$2:$AL$2,0),FALSE)</f>
        <v>0</v>
      </c>
      <c r="AN231" s="30">
        <f t="shared" si="13"/>
        <v>171.46738999999999</v>
      </c>
      <c r="AO231" s="30">
        <f t="shared" si="14"/>
        <v>171.46738999999999</v>
      </c>
      <c r="AP231" s="30">
        <f>IF(ISERROR(1/VLOOKUP($B231,[1]Leveranser!$B$1:$S$500,MATCH("såld värme (gwh)",[1]Leveranser!$B$1:$S$1,0),FALSE)),"",VLOOKUP($B231,[1]Leveranser!$B$1:$S$500,MATCH("såld värme (gwh)",[1]Leveranser!$B$1:$S$1,0),FALSE))</f>
        <v>131.256</v>
      </c>
      <c r="AQ231" s="30">
        <f>VLOOKUP($B231,[1]Leveranser!$B$1:$Y$500,MATCH("Totalt såld fjärrvärme till andra fjärrvärmeföretag",[1]Leveranser!$B$1:$AA$1,0),FALSE)</f>
        <v>0</v>
      </c>
      <c r="AR231" s="30">
        <f>IF(ISERROR(1/VLOOKUP($B231,[1]Miljö!$B$1:$S$500,MATCH("Såld mängd produktionsspecifik fjärrvärme (GWh)",[1]Miljö!$B$1:$R$1,0),FALSE)),0,VLOOKUP($B231,[1]Miljö!$B$1:$S$500,MATCH("Såld mängd produktionsspecifik fjärrvärme (GWh)",[1]Miljö!$B$1:$R$1,0),FALSE))</f>
        <v>0</v>
      </c>
      <c r="AS231" s="36">
        <f t="shared" si="15"/>
        <v>0.7654866619244628</v>
      </c>
      <c r="AU231" s="30" t="str">
        <f>VLOOKUP($B231,'[1]Miljövärden urval för publ'!$B$2:$I$486,7,FALSE)</f>
        <v>Ja</v>
      </c>
    </row>
    <row r="232" spans="1:47" ht="15">
      <c r="A232" t="s">
        <v>138</v>
      </c>
      <c r="B232" t="s">
        <v>161</v>
      </c>
      <c r="C232" s="30">
        <f>VLOOKUP($B232,'[1]Tillförd energi'!$B$2:$AS$506,MATCH(C$3,'[1]Tillförd energi'!$B$1:$AQ$1,0),FALSE)</f>
        <v>0</v>
      </c>
      <c r="D232" s="30">
        <f>VLOOKUP($B232,'[1]Tillförd energi'!$B$2:$AS$506,MATCH(D$3,'[1]Tillförd energi'!$B$1:$AQ$1,0),FALSE)</f>
        <v>0.2</v>
      </c>
      <c r="E232" s="30">
        <f>VLOOKUP($B232,'[1]Tillförd energi'!$B$2:$AS$506,MATCH(E$3,'[1]Tillförd energi'!$B$1:$AQ$1,0),FALSE)</f>
        <v>0</v>
      </c>
      <c r="F232" s="30">
        <f>VLOOKUP($B232,'[1]Tillförd energi'!$B$2:$AS$506,MATCH(F$3,'[1]Tillförd energi'!$B$1:$AQ$1,0),FALSE)</f>
        <v>0</v>
      </c>
      <c r="G232" s="30">
        <f>VLOOKUP($B232,'[1]Tillförd energi'!$B$2:$AS$506,MATCH(G$3,'[1]Tillförd energi'!$B$1:$AQ$1,0),FALSE)</f>
        <v>0</v>
      </c>
      <c r="H232" s="30">
        <f>VLOOKUP($B232,'[1]Tillförd energi'!$B$2:$AS$506,MATCH(H$3,'[1]Tillförd energi'!$B$1:$AQ$1,0),FALSE)</f>
        <v>0.16800000000000001</v>
      </c>
      <c r="I232" s="30">
        <f>VLOOKUP($B232,'[1]Tillförd energi'!$B$2:$AS$506,MATCH(I$3,'[1]Tillförd energi'!$B$1:$AQ$1,0),FALSE)</f>
        <v>0</v>
      </c>
      <c r="J232" s="30">
        <f>VLOOKUP($B232,'[1]Tillförd energi'!$B$2:$AS$506,MATCH(J$3,'[1]Tillförd energi'!$B$1:$AQ$1,0),FALSE)</f>
        <v>0</v>
      </c>
      <c r="K232" s="30">
        <f>VLOOKUP($B232,'[1]Tillförd energi'!$B$2:$AS$506,MATCH(K$3,'[1]Tillförd energi'!$B$1:$AQ$1,0),FALSE)</f>
        <v>0</v>
      </c>
      <c r="L232" s="30">
        <f>VLOOKUP($B232,'[1]Tillförd energi'!$B$2:$AS$506,MATCH(L$3,'[1]Tillförd energi'!$B$1:$AQ$1,0),FALSE)</f>
        <v>0</v>
      </c>
      <c r="M232" s="30">
        <f>VLOOKUP($B232,'[1]Tillförd energi'!$B$2:$AS$506,MATCH(M$3,'[1]Tillförd energi'!$B$1:$AQ$1,0),FALSE)</f>
        <v>0</v>
      </c>
      <c r="N232" s="30">
        <f>VLOOKUP($B232,'[1]Tillförd energi'!$B$2:$AS$506,MATCH(N$3,'[1]Tillförd energi'!$B$1:$AQ$1,0),FALSE)</f>
        <v>0</v>
      </c>
      <c r="O232" s="30">
        <f>VLOOKUP($B232,'[1]Tillförd energi'!$B$2:$AS$506,MATCH(O$3,'[1]Tillförd energi'!$B$1:$AQ$1,0),FALSE)</f>
        <v>10.3</v>
      </c>
      <c r="P232" s="30">
        <f>VLOOKUP($B232,'[1]Tillförd energi'!$B$2:$AS$506,MATCH(P$3,'[1]Tillförd energi'!$B$1:$AQ$1,0),FALSE)</f>
        <v>0</v>
      </c>
      <c r="Q232" s="30">
        <f>VLOOKUP($B232,'[1]Tillförd energi'!$B$2:$AS$506,MATCH(Q$3,'[1]Tillförd energi'!$B$1:$AQ$1,0),FALSE)</f>
        <v>0</v>
      </c>
      <c r="R232" s="30">
        <f>VLOOKUP($B232,'[1]Tillförd energi'!$B$2:$AS$506,MATCH(R$3,'[1]Tillförd energi'!$B$1:$AQ$1,0),FALSE)</f>
        <v>16.600000000000001</v>
      </c>
      <c r="S232" s="30">
        <f>VLOOKUP($B232,'[1]Tillförd energi'!$B$2:$AS$506,MATCH(S$3,'[1]Tillförd energi'!$B$1:$AQ$1,0),FALSE)</f>
        <v>0</v>
      </c>
      <c r="T232" s="30">
        <f>VLOOKUP($B232,'[1]Tillförd energi'!$B$2:$AS$506,MATCH(T$3,'[1]Tillförd energi'!$B$1:$AQ$1,0),FALSE)</f>
        <v>0</v>
      </c>
      <c r="U232" s="30">
        <f>VLOOKUP($B232,'[1]Tillförd energi'!$B$2:$AS$506,MATCH(U$3,'[1]Tillförd energi'!$B$1:$AQ$1,0),FALSE)</f>
        <v>0</v>
      </c>
      <c r="V232" s="30">
        <f>VLOOKUP($B232,'[1]Tillförd energi'!$B$2:$AS$506,MATCH(V$3,'[1]Tillförd energi'!$B$1:$AQ$1,0),FALSE)</f>
        <v>0</v>
      </c>
      <c r="W232" s="30">
        <f>VLOOKUP($B232,'[1]Tillförd energi'!$B$2:$AS$506,MATCH(W$3,'[1]Tillförd energi'!$B$1:$AQ$1,0),FALSE)</f>
        <v>0</v>
      </c>
      <c r="X232" s="30">
        <f>VLOOKUP($B232,'[1]Tillförd energi'!$B$2:$AS$506,MATCH(X$3,'[1]Tillförd energi'!$B$1:$AQ$1,0),FALSE)</f>
        <v>0</v>
      </c>
      <c r="Y232" s="30">
        <f>VLOOKUP($B232,'[1]Tillförd energi'!$B$2:$AS$506,MATCH(Y$3,'[1]Tillförd energi'!$B$1:$AQ$1,0),FALSE)</f>
        <v>0</v>
      </c>
      <c r="Z232" s="30">
        <f>VLOOKUP($B232,'[1]Tillförd energi'!$B$2:$AS$506,MATCH(Z$3,'[1]Tillförd energi'!$B$1:$AQ$1,0),FALSE)</f>
        <v>0</v>
      </c>
      <c r="AA232" s="30">
        <f>VLOOKUP($B232,'[1]Tillförd energi'!$B$2:$AS$506,MATCH(AA$3,'[1]Tillförd energi'!$B$1:$AQ$1,0),FALSE)</f>
        <v>0</v>
      </c>
      <c r="AB232" s="30">
        <f>VLOOKUP($B232,'[1]Tillförd energi'!$B$2:$AS$506,MATCH(AB$3,'[1]Tillförd energi'!$B$1:$AQ$1,0),FALSE)</f>
        <v>0</v>
      </c>
      <c r="AC232" s="30">
        <f>VLOOKUP($B232,'[1]Tillförd energi'!$B$2:$AS$506,MATCH(AC$3,'[1]Tillförd energi'!$B$1:$AQ$1,0),FALSE)</f>
        <v>0</v>
      </c>
      <c r="AD232" s="30">
        <f>VLOOKUP($B232,'[1]Tillförd energi'!$B$2:$AS$506,MATCH(AD$3,'[1]Tillförd energi'!$B$1:$AQ$1,0),FALSE)</f>
        <v>0</v>
      </c>
      <c r="AF232" s="30">
        <f>VLOOKUP($B232,'[1]Tillförd energi'!$B$2:$AS$506,MATCH(AF$3,'[1]Tillförd energi'!$B$1:$AQ$1,0),FALSE)</f>
        <v>0.26600000000000001</v>
      </c>
      <c r="AH232" s="30">
        <f>IFERROR(VLOOKUP(B232,[1]Miljö!$B$1:$S$476,9,FALSE)/1,0)</f>
        <v>0</v>
      </c>
      <c r="AJ232" s="35">
        <f>IFERROR(VLOOKUP($B232,[1]Miljö!$B$1:$S$500,MATCH("hjälpel exklusive kraftvärme (GWh)",[1]Miljö!$B$1:$V$1,0),FALSE)/1,"")</f>
        <v>0.26600000000000001</v>
      </c>
      <c r="AK232" s="35">
        <f t="shared" si="12"/>
        <v>0.26600000000000001</v>
      </c>
      <c r="AL232" s="35">
        <f>VLOOKUP($B232,'[1]Slutlig allokering'!$B$2:$AL$462,MATCH("Hjälpel kraftvärme",'[1]Slutlig allokering'!$B$2:$AL$2,0),FALSE)</f>
        <v>0</v>
      </c>
      <c r="AN232" s="30">
        <f t="shared" si="13"/>
        <v>27.533999999999999</v>
      </c>
      <c r="AO232" s="30">
        <f t="shared" si="14"/>
        <v>27.533999999999999</v>
      </c>
      <c r="AP232" s="30">
        <f>IF(ISERROR(1/VLOOKUP($B232,[1]Leveranser!$B$1:$S$500,MATCH("såld värme (gwh)",[1]Leveranser!$B$1:$S$1,0),FALSE)),"",VLOOKUP($B232,[1]Leveranser!$B$1:$S$500,MATCH("såld värme (gwh)",[1]Leveranser!$B$1:$S$1,0),FALSE))</f>
        <v>22.6</v>
      </c>
      <c r="AQ232" s="30">
        <f>VLOOKUP($B232,[1]Leveranser!$B$1:$Y$500,MATCH("Totalt såld fjärrvärme till andra fjärrvärmeföretag",[1]Leveranser!$B$1:$AA$1,0),FALSE)</f>
        <v>0</v>
      </c>
      <c r="AR232" s="30">
        <f>IF(ISERROR(1/VLOOKUP($B232,[1]Miljö!$B$1:$S$500,MATCH("Såld mängd produktionsspecifik fjärrvärme (GWh)",[1]Miljö!$B$1:$R$1,0),FALSE)),0,VLOOKUP($B232,[1]Miljö!$B$1:$S$500,MATCH("Såld mängd produktionsspecifik fjärrvärme (GWh)",[1]Miljö!$B$1:$R$1,0),FALSE))</f>
        <v>0</v>
      </c>
      <c r="AS232" s="36">
        <f t="shared" si="15"/>
        <v>0.82080337037844131</v>
      </c>
      <c r="AU232" s="30" t="str">
        <f>VLOOKUP($B232,'[1]Miljövärden urval för publ'!$B$2:$I$486,7,FALSE)</f>
        <v>Ja</v>
      </c>
    </row>
    <row r="233" spans="1:47" ht="15">
      <c r="A233" t="s">
        <v>507</v>
      </c>
      <c r="B233" t="s">
        <v>509</v>
      </c>
      <c r="C233" s="30">
        <f>VLOOKUP($B233,'[1]Tillförd energi'!$B$2:$AS$506,MATCH(C$3,'[1]Tillförd energi'!$B$1:$AQ$1,0),FALSE)</f>
        <v>0</v>
      </c>
      <c r="D233" s="30">
        <f>VLOOKUP($B233,'[1]Tillförd energi'!$B$2:$AS$506,MATCH(D$3,'[1]Tillförd energi'!$B$1:$AQ$1,0),FALSE)</f>
        <v>0.23799999999999999</v>
      </c>
      <c r="E233" s="30">
        <f>VLOOKUP($B233,'[1]Tillförd energi'!$B$2:$AS$506,MATCH(E$3,'[1]Tillförd energi'!$B$1:$AQ$1,0),FALSE)</f>
        <v>0</v>
      </c>
      <c r="F233" s="30">
        <f>VLOOKUP($B233,'[1]Tillförd energi'!$B$2:$AS$506,MATCH(F$3,'[1]Tillförd energi'!$B$1:$AQ$1,0),FALSE)</f>
        <v>0</v>
      </c>
      <c r="G233" s="30">
        <f>VLOOKUP($B233,'[1]Tillförd energi'!$B$2:$AS$506,MATCH(G$3,'[1]Tillförd energi'!$B$1:$AQ$1,0),FALSE)</f>
        <v>0</v>
      </c>
      <c r="H233" s="30">
        <f>VLOOKUP($B233,'[1]Tillförd energi'!$B$2:$AS$506,MATCH(H$3,'[1]Tillförd energi'!$B$1:$AQ$1,0),FALSE)</f>
        <v>0</v>
      </c>
      <c r="I233" s="30">
        <f>VLOOKUP($B233,'[1]Tillförd energi'!$B$2:$AS$506,MATCH(I$3,'[1]Tillförd energi'!$B$1:$AQ$1,0),FALSE)</f>
        <v>0</v>
      </c>
      <c r="J233" s="30">
        <f>VLOOKUP($B233,'[1]Tillförd energi'!$B$2:$AS$506,MATCH(J$3,'[1]Tillförd energi'!$B$1:$AQ$1,0),FALSE)</f>
        <v>0</v>
      </c>
      <c r="K233" s="30">
        <f>VLOOKUP($B233,'[1]Tillförd energi'!$B$2:$AS$506,MATCH(K$3,'[1]Tillförd energi'!$B$1:$AQ$1,0),FALSE)</f>
        <v>0</v>
      </c>
      <c r="L233" s="30">
        <f>VLOOKUP($B233,'[1]Tillförd energi'!$B$2:$AS$506,MATCH(L$3,'[1]Tillförd energi'!$B$1:$AQ$1,0),FALSE)</f>
        <v>0.68</v>
      </c>
      <c r="M233" s="30">
        <f>VLOOKUP($B233,'[1]Tillförd energi'!$B$2:$AS$506,MATCH(M$3,'[1]Tillförd energi'!$B$1:$AQ$1,0),FALSE)</f>
        <v>0</v>
      </c>
      <c r="N233" s="30">
        <f>VLOOKUP($B233,'[1]Tillförd energi'!$B$2:$AS$506,MATCH(N$3,'[1]Tillförd energi'!$B$1:$AQ$1,0),FALSE)</f>
        <v>1.7250000000000001</v>
      </c>
      <c r="O233" s="30">
        <f>VLOOKUP($B233,'[1]Tillförd energi'!$B$2:$AS$506,MATCH(O$3,'[1]Tillförd energi'!$B$1:$AQ$1,0),FALSE)</f>
        <v>13.6</v>
      </c>
      <c r="P233" s="30">
        <f>VLOOKUP($B233,'[1]Tillförd energi'!$B$2:$AS$506,MATCH(P$3,'[1]Tillförd energi'!$B$1:$AQ$1,0),FALSE)</f>
        <v>0</v>
      </c>
      <c r="Q233" s="30">
        <f>VLOOKUP($B233,'[1]Tillförd energi'!$B$2:$AS$506,MATCH(Q$3,'[1]Tillförd energi'!$B$1:$AQ$1,0),FALSE)</f>
        <v>0</v>
      </c>
      <c r="R233" s="30">
        <f>VLOOKUP($B233,'[1]Tillförd energi'!$B$2:$AS$506,MATCH(R$3,'[1]Tillförd energi'!$B$1:$AQ$1,0),FALSE)</f>
        <v>0</v>
      </c>
      <c r="S233" s="30">
        <f>VLOOKUP($B233,'[1]Tillförd energi'!$B$2:$AS$506,MATCH(S$3,'[1]Tillförd energi'!$B$1:$AQ$1,0),FALSE)</f>
        <v>0</v>
      </c>
      <c r="T233" s="30">
        <f>VLOOKUP($B233,'[1]Tillförd energi'!$B$2:$AS$506,MATCH(T$3,'[1]Tillförd energi'!$B$1:$AQ$1,0),FALSE)</f>
        <v>0</v>
      </c>
      <c r="U233" s="30">
        <f>VLOOKUP($B233,'[1]Tillförd energi'!$B$2:$AS$506,MATCH(U$3,'[1]Tillförd energi'!$B$1:$AQ$1,0),FALSE)</f>
        <v>0.61599999999999999</v>
      </c>
      <c r="V233" s="30">
        <f>VLOOKUP($B233,'[1]Tillförd energi'!$B$2:$AS$506,MATCH(V$3,'[1]Tillförd energi'!$B$1:$AQ$1,0),FALSE)</f>
        <v>0</v>
      </c>
      <c r="W233" s="30">
        <f>VLOOKUP($B233,'[1]Tillförd energi'!$B$2:$AS$506,MATCH(W$3,'[1]Tillförd energi'!$B$1:$AQ$1,0),FALSE)</f>
        <v>0</v>
      </c>
      <c r="X233" s="30">
        <f>VLOOKUP($B233,'[1]Tillförd energi'!$B$2:$AS$506,MATCH(X$3,'[1]Tillförd energi'!$B$1:$AQ$1,0),FALSE)</f>
        <v>0</v>
      </c>
      <c r="Y233" s="30">
        <f>VLOOKUP($B233,'[1]Tillförd energi'!$B$2:$AS$506,MATCH(Y$3,'[1]Tillförd energi'!$B$1:$AQ$1,0),FALSE)</f>
        <v>0</v>
      </c>
      <c r="Z233" s="30">
        <f>VLOOKUP($B233,'[1]Tillförd energi'!$B$2:$AS$506,MATCH(Z$3,'[1]Tillförd energi'!$B$1:$AQ$1,0),FALSE)</f>
        <v>0</v>
      </c>
      <c r="AA233" s="30">
        <f>VLOOKUP($B233,'[1]Tillförd energi'!$B$2:$AS$506,MATCH(AA$3,'[1]Tillförd energi'!$B$1:$AQ$1,0),FALSE)</f>
        <v>0</v>
      </c>
      <c r="AB233" s="30">
        <f>VLOOKUP($B233,'[1]Tillförd energi'!$B$2:$AS$506,MATCH(AB$3,'[1]Tillförd energi'!$B$1:$AQ$1,0),FALSE)</f>
        <v>2.5</v>
      </c>
      <c r="AC233" s="30">
        <f>VLOOKUP($B233,'[1]Tillförd energi'!$B$2:$AS$506,MATCH(AC$3,'[1]Tillförd energi'!$B$1:$AQ$1,0),FALSE)</f>
        <v>0</v>
      </c>
      <c r="AD233" s="30">
        <f>VLOOKUP($B233,'[1]Tillförd energi'!$B$2:$AS$506,MATCH(AD$3,'[1]Tillförd energi'!$B$1:$AQ$1,0),FALSE)</f>
        <v>0</v>
      </c>
      <c r="AF233" s="30">
        <f>VLOOKUP($B233,'[1]Tillförd energi'!$B$2:$AS$506,MATCH(AF$3,'[1]Tillförd energi'!$B$1:$AQ$1,0),FALSE)</f>
        <v>0.6</v>
      </c>
      <c r="AH233" s="30">
        <f>IFERROR(VLOOKUP(B233,[1]Miljö!$B$1:$S$476,9,FALSE)/1,0)</f>
        <v>0</v>
      </c>
      <c r="AJ233" s="35">
        <f>IFERROR(VLOOKUP($B233,[1]Miljö!$B$1:$S$500,MATCH("hjälpel exklusive kraftvärme (GWh)",[1]Miljö!$B$1:$V$1,0),FALSE)/1,"")</f>
        <v>0.6</v>
      </c>
      <c r="AK233" s="35">
        <f t="shared" si="12"/>
        <v>0.6</v>
      </c>
      <c r="AL233" s="35">
        <f>VLOOKUP($B233,'[1]Slutlig allokering'!$B$2:$AL$462,MATCH("Hjälpel kraftvärme",'[1]Slutlig allokering'!$B$2:$AL$2,0),FALSE)</f>
        <v>0</v>
      </c>
      <c r="AN233" s="30">
        <f t="shared" si="13"/>
        <v>19.959</v>
      </c>
      <c r="AO233" s="30">
        <f t="shared" si="14"/>
        <v>19.959</v>
      </c>
      <c r="AP233" s="30">
        <f>IF(ISERROR(1/VLOOKUP($B233,[1]Leveranser!$B$1:$S$500,MATCH("såld värme (gwh)",[1]Leveranser!$B$1:$S$1,0),FALSE)),"",VLOOKUP($B233,[1]Leveranser!$B$1:$S$500,MATCH("såld värme (gwh)",[1]Leveranser!$B$1:$S$1,0),FALSE))</f>
        <v>15.288</v>
      </c>
      <c r="AQ233" s="30">
        <f>VLOOKUP($B233,[1]Leveranser!$B$1:$Y$500,MATCH("Totalt såld fjärrvärme till andra fjärrvärmeföretag",[1]Leveranser!$B$1:$AA$1,0),FALSE)</f>
        <v>0</v>
      </c>
      <c r="AR233" s="30">
        <f>IF(ISERROR(1/VLOOKUP($B233,[1]Miljö!$B$1:$S$500,MATCH("Såld mängd produktionsspecifik fjärrvärme (GWh)",[1]Miljö!$B$1:$R$1,0),FALSE)),0,VLOOKUP($B233,[1]Miljö!$B$1:$S$500,MATCH("Såld mängd produktionsspecifik fjärrvärme (GWh)",[1]Miljö!$B$1:$R$1,0),FALSE))</f>
        <v>0</v>
      </c>
      <c r="AS233" s="36">
        <f t="shared" si="15"/>
        <v>0.76597023898992933</v>
      </c>
      <c r="AU233" s="30" t="str">
        <f>VLOOKUP($B233,'[1]Miljövärden urval för publ'!$B$2:$I$486,7,FALSE)</f>
        <v>Ja</v>
      </c>
    </row>
    <row r="234" spans="1:47" ht="15">
      <c r="A234" t="s">
        <v>387</v>
      </c>
      <c r="B234" t="s">
        <v>388</v>
      </c>
      <c r="C234" s="30">
        <f>VLOOKUP($B234,'[1]Tillförd energi'!$B$2:$AS$506,MATCH(C$3,'[1]Tillförd energi'!$B$1:$AQ$1,0),FALSE)</f>
        <v>0</v>
      </c>
      <c r="D234" s="30">
        <f>VLOOKUP($B234,'[1]Tillförd energi'!$B$2:$AS$506,MATCH(D$3,'[1]Tillförd energi'!$B$1:$AQ$1,0),FALSE)</f>
        <v>0</v>
      </c>
      <c r="E234" s="30">
        <f>VLOOKUP($B234,'[1]Tillförd energi'!$B$2:$AS$506,MATCH(E$3,'[1]Tillförd energi'!$B$1:$AQ$1,0),FALSE)</f>
        <v>0</v>
      </c>
      <c r="F234" s="30">
        <f>VLOOKUP($B234,'[1]Tillförd energi'!$B$2:$AS$506,MATCH(F$3,'[1]Tillförd energi'!$B$1:$AQ$1,0),FALSE)</f>
        <v>1.34</v>
      </c>
      <c r="G234" s="30">
        <f>VLOOKUP($B234,'[1]Tillförd energi'!$B$2:$AS$506,MATCH(G$3,'[1]Tillförd energi'!$B$1:$AQ$1,0),FALSE)</f>
        <v>0</v>
      </c>
      <c r="H234" s="30">
        <f>VLOOKUP($B234,'[1]Tillförd energi'!$B$2:$AS$506,MATCH(H$3,'[1]Tillförd energi'!$B$1:$AQ$1,0),FALSE)</f>
        <v>0</v>
      </c>
      <c r="I234" s="30">
        <f>VLOOKUP($B234,'[1]Tillförd energi'!$B$2:$AS$506,MATCH(I$3,'[1]Tillförd energi'!$B$1:$AQ$1,0),FALSE)</f>
        <v>0</v>
      </c>
      <c r="J234" s="30">
        <f>VLOOKUP($B234,'[1]Tillförd energi'!$B$2:$AS$506,MATCH(J$3,'[1]Tillförd energi'!$B$1:$AQ$1,0),FALSE)</f>
        <v>0</v>
      </c>
      <c r="K234" s="30">
        <f>VLOOKUP($B234,'[1]Tillförd energi'!$B$2:$AS$506,MATCH(K$3,'[1]Tillförd energi'!$B$1:$AQ$1,0),FALSE)</f>
        <v>0</v>
      </c>
      <c r="L234" s="30">
        <f>VLOOKUP($B234,'[1]Tillförd energi'!$B$2:$AS$506,MATCH(L$3,'[1]Tillförd energi'!$B$1:$AQ$1,0),FALSE)</f>
        <v>0</v>
      </c>
      <c r="M234" s="30">
        <f>VLOOKUP($B234,'[1]Tillförd energi'!$B$2:$AS$506,MATCH(M$3,'[1]Tillförd energi'!$B$1:$AQ$1,0),FALSE)</f>
        <v>0</v>
      </c>
      <c r="N234" s="30">
        <f>VLOOKUP($B234,'[1]Tillförd energi'!$B$2:$AS$506,MATCH(N$3,'[1]Tillförd energi'!$B$1:$AQ$1,0),FALSE)</f>
        <v>0</v>
      </c>
      <c r="O234" s="30">
        <f>VLOOKUP($B234,'[1]Tillförd energi'!$B$2:$AS$506,MATCH(O$3,'[1]Tillförd energi'!$B$1:$AQ$1,0),FALSE)</f>
        <v>4.22</v>
      </c>
      <c r="P234" s="30">
        <f>VLOOKUP($B234,'[1]Tillförd energi'!$B$2:$AS$506,MATCH(P$3,'[1]Tillförd energi'!$B$1:$AQ$1,0),FALSE)</f>
        <v>0</v>
      </c>
      <c r="Q234" s="30">
        <f>VLOOKUP($B234,'[1]Tillförd energi'!$B$2:$AS$506,MATCH(Q$3,'[1]Tillförd energi'!$B$1:$AQ$1,0),FALSE)</f>
        <v>9.65</v>
      </c>
      <c r="R234" s="30">
        <f>VLOOKUP($B234,'[1]Tillförd energi'!$B$2:$AS$506,MATCH(R$3,'[1]Tillförd energi'!$B$1:$AQ$1,0),FALSE)</f>
        <v>1.07</v>
      </c>
      <c r="S234" s="30">
        <f>VLOOKUP($B234,'[1]Tillförd energi'!$B$2:$AS$506,MATCH(S$3,'[1]Tillförd energi'!$B$1:$AQ$1,0),FALSE)</f>
        <v>0</v>
      </c>
      <c r="T234" s="30">
        <f>VLOOKUP($B234,'[1]Tillförd energi'!$B$2:$AS$506,MATCH(T$3,'[1]Tillförd energi'!$B$1:$AQ$1,0),FALSE)</f>
        <v>0</v>
      </c>
      <c r="U234" s="30">
        <f>VLOOKUP($B234,'[1]Tillförd energi'!$B$2:$AS$506,MATCH(U$3,'[1]Tillförd energi'!$B$1:$AQ$1,0),FALSE)</f>
        <v>0</v>
      </c>
      <c r="V234" s="30">
        <f>VLOOKUP($B234,'[1]Tillförd energi'!$B$2:$AS$506,MATCH(V$3,'[1]Tillförd energi'!$B$1:$AQ$1,0),FALSE)</f>
        <v>0</v>
      </c>
      <c r="W234" s="30">
        <f>VLOOKUP($B234,'[1]Tillförd energi'!$B$2:$AS$506,MATCH(W$3,'[1]Tillförd energi'!$B$1:$AQ$1,0),FALSE)</f>
        <v>0</v>
      </c>
      <c r="X234" s="30">
        <f>VLOOKUP($B234,'[1]Tillförd energi'!$B$2:$AS$506,MATCH(X$3,'[1]Tillförd energi'!$B$1:$AQ$1,0),FALSE)</f>
        <v>0</v>
      </c>
      <c r="Y234" s="30">
        <f>VLOOKUP($B234,'[1]Tillförd energi'!$B$2:$AS$506,MATCH(Y$3,'[1]Tillförd energi'!$B$1:$AQ$1,0),FALSE)</f>
        <v>0</v>
      </c>
      <c r="Z234" s="30">
        <f>VLOOKUP($B234,'[1]Tillförd energi'!$B$2:$AS$506,MATCH(Z$3,'[1]Tillförd energi'!$B$1:$AQ$1,0),FALSE)</f>
        <v>0</v>
      </c>
      <c r="AA234" s="30">
        <f>VLOOKUP($B234,'[1]Tillförd energi'!$B$2:$AS$506,MATCH(AA$3,'[1]Tillförd energi'!$B$1:$AQ$1,0),FALSE)</f>
        <v>0</v>
      </c>
      <c r="AB234" s="30">
        <f>VLOOKUP($B234,'[1]Tillförd energi'!$B$2:$AS$506,MATCH(AB$3,'[1]Tillförd energi'!$B$1:$AQ$1,0),FALSE)</f>
        <v>0</v>
      </c>
      <c r="AC234" s="30">
        <f>VLOOKUP($B234,'[1]Tillförd energi'!$B$2:$AS$506,MATCH(AC$3,'[1]Tillförd energi'!$B$1:$AQ$1,0),FALSE)</f>
        <v>0</v>
      </c>
      <c r="AD234" s="30">
        <f>VLOOKUP($B234,'[1]Tillförd energi'!$B$2:$AS$506,MATCH(AD$3,'[1]Tillförd energi'!$B$1:$AQ$1,0),FALSE)</f>
        <v>0</v>
      </c>
      <c r="AF234" s="30">
        <f>VLOOKUP($B234,'[1]Tillförd energi'!$B$2:$AS$506,MATCH(AF$3,'[1]Tillförd energi'!$B$1:$AQ$1,0),FALSE)</f>
        <v>0.46800000000000003</v>
      </c>
      <c r="AH234" s="30">
        <f>IFERROR(VLOOKUP(B234,[1]Miljö!$B$1:$S$476,9,FALSE)/1,0)</f>
        <v>0</v>
      </c>
      <c r="AJ234" s="35" t="str">
        <f>IFERROR(VLOOKUP($B234,[1]Miljö!$B$1:$S$500,MATCH("hjälpel exklusive kraftvärme (GWh)",[1]Miljö!$B$1:$V$1,0),FALSE)/1,"")</f>
        <v/>
      </c>
      <c r="AK234" s="35">
        <f t="shared" si="12"/>
        <v>0.46799999999999997</v>
      </c>
      <c r="AL234" s="35">
        <f>VLOOKUP($B234,'[1]Slutlig allokering'!$B$2:$AL$462,MATCH("Hjälpel kraftvärme",'[1]Slutlig allokering'!$B$2:$AL$2,0),FALSE)</f>
        <v>0</v>
      </c>
      <c r="AN234" s="30">
        <f t="shared" si="13"/>
        <v>16.748000000000001</v>
      </c>
      <c r="AO234" s="30">
        <f t="shared" si="14"/>
        <v>16.748000000000001</v>
      </c>
      <c r="AP234" s="30">
        <f>IF(ISERROR(1/VLOOKUP($B234,[1]Leveranser!$B$1:$S$500,MATCH("såld värme (gwh)",[1]Leveranser!$B$1:$S$1,0),FALSE)),"",VLOOKUP($B234,[1]Leveranser!$B$1:$S$500,MATCH("såld värme (gwh)",[1]Leveranser!$B$1:$S$1,0),FALSE))</f>
        <v>15.6</v>
      </c>
      <c r="AQ234" s="30">
        <f>VLOOKUP($B234,[1]Leveranser!$B$1:$Y$500,MATCH("Totalt såld fjärrvärme till andra fjärrvärmeföretag",[1]Leveranser!$B$1:$AA$1,0),FALSE)</f>
        <v>0</v>
      </c>
      <c r="AR234" s="30">
        <f>IF(ISERROR(1/VLOOKUP($B234,[1]Miljö!$B$1:$S$500,MATCH("Såld mängd produktionsspecifik fjärrvärme (GWh)",[1]Miljö!$B$1:$R$1,0),FALSE)),0,VLOOKUP($B234,[1]Miljö!$B$1:$S$500,MATCH("Såld mängd produktionsspecifik fjärrvärme (GWh)",[1]Miljö!$B$1:$R$1,0),FALSE))</f>
        <v>0</v>
      </c>
      <c r="AS234" s="36">
        <f t="shared" si="15"/>
        <v>0.93145450203009306</v>
      </c>
      <c r="AU234" s="30" t="str">
        <f>VLOOKUP($B234,'[1]Miljövärden urval för publ'!$B$2:$I$486,7,FALSE)</f>
        <v>Ja</v>
      </c>
    </row>
    <row r="235" spans="1:47" ht="15">
      <c r="A235" t="s">
        <v>389</v>
      </c>
      <c r="B235" t="s">
        <v>390</v>
      </c>
      <c r="C235" s="30">
        <f>VLOOKUP($B235,'[1]Tillförd energi'!$B$2:$AS$506,MATCH(C$3,'[1]Tillförd energi'!$B$1:$AQ$1,0),FALSE)</f>
        <v>0</v>
      </c>
      <c r="D235" s="30">
        <f>VLOOKUP($B235,'[1]Tillförd energi'!$B$2:$AS$506,MATCH(D$3,'[1]Tillförd energi'!$B$1:$AQ$1,0),FALSE)</f>
        <v>0.84</v>
      </c>
      <c r="E235" s="30">
        <f>VLOOKUP($B235,'[1]Tillförd energi'!$B$2:$AS$506,MATCH(E$3,'[1]Tillförd energi'!$B$1:$AQ$1,0),FALSE)</f>
        <v>0</v>
      </c>
      <c r="F235" s="30">
        <f>VLOOKUP($B235,'[1]Tillförd energi'!$B$2:$AS$506,MATCH(F$3,'[1]Tillförd energi'!$B$1:$AQ$1,0),FALSE)</f>
        <v>5.28</v>
      </c>
      <c r="G235" s="30">
        <f>VLOOKUP($B235,'[1]Tillförd energi'!$B$2:$AS$506,MATCH(G$3,'[1]Tillförd energi'!$B$1:$AQ$1,0),FALSE)</f>
        <v>0</v>
      </c>
      <c r="H235" s="30">
        <f>VLOOKUP($B235,'[1]Tillförd energi'!$B$2:$AS$506,MATCH(H$3,'[1]Tillförd energi'!$B$1:$AQ$1,0),FALSE)</f>
        <v>0</v>
      </c>
      <c r="I235" s="30">
        <f>VLOOKUP($B235,'[1]Tillförd energi'!$B$2:$AS$506,MATCH(I$3,'[1]Tillförd energi'!$B$1:$AQ$1,0),FALSE)</f>
        <v>0</v>
      </c>
      <c r="J235" s="30">
        <f>VLOOKUP($B235,'[1]Tillförd energi'!$B$2:$AS$506,MATCH(J$3,'[1]Tillförd energi'!$B$1:$AQ$1,0),FALSE)</f>
        <v>0</v>
      </c>
      <c r="K235" s="30">
        <f>VLOOKUP($B235,'[1]Tillförd energi'!$B$2:$AS$506,MATCH(K$3,'[1]Tillförd energi'!$B$1:$AQ$1,0),FALSE)</f>
        <v>0</v>
      </c>
      <c r="L235" s="30">
        <f>VLOOKUP($B235,'[1]Tillförd energi'!$B$2:$AS$506,MATCH(L$3,'[1]Tillförd energi'!$B$1:$AQ$1,0),FALSE)</f>
        <v>8.89</v>
      </c>
      <c r="M235" s="30">
        <f>VLOOKUP($B235,'[1]Tillförd energi'!$B$2:$AS$506,MATCH(M$3,'[1]Tillförd energi'!$B$1:$AQ$1,0),FALSE)</f>
        <v>75.150000000000006</v>
      </c>
      <c r="N235" s="30">
        <f>VLOOKUP($B235,'[1]Tillförd energi'!$B$2:$AS$506,MATCH(N$3,'[1]Tillförd energi'!$B$1:$AQ$1,0),FALSE)</f>
        <v>8.89</v>
      </c>
      <c r="O235" s="30">
        <f>VLOOKUP($B235,'[1]Tillförd energi'!$B$2:$AS$506,MATCH(O$3,'[1]Tillförd energi'!$B$1:$AQ$1,0),FALSE)</f>
        <v>19.13</v>
      </c>
      <c r="P235" s="30">
        <f>VLOOKUP($B235,'[1]Tillförd energi'!$B$2:$AS$506,MATCH(P$3,'[1]Tillförd energi'!$B$1:$AQ$1,0),FALSE)</f>
        <v>9.1764700000000001</v>
      </c>
      <c r="Q235" s="30">
        <f>VLOOKUP($B235,'[1]Tillförd energi'!$B$2:$AS$506,MATCH(Q$3,'[1]Tillförd energi'!$B$1:$AQ$1,0),FALSE)</f>
        <v>0</v>
      </c>
      <c r="R235" s="30">
        <f>VLOOKUP($B235,'[1]Tillförd energi'!$B$2:$AS$506,MATCH(R$3,'[1]Tillförd energi'!$B$1:$AQ$1,0),FALSE)</f>
        <v>0</v>
      </c>
      <c r="S235" s="30">
        <f>VLOOKUP($B235,'[1]Tillförd energi'!$B$2:$AS$506,MATCH(S$3,'[1]Tillförd energi'!$B$1:$AQ$1,0),FALSE)</f>
        <v>0</v>
      </c>
      <c r="T235" s="30">
        <f>VLOOKUP($B235,'[1]Tillförd energi'!$B$2:$AS$506,MATCH(T$3,'[1]Tillförd energi'!$B$1:$AQ$1,0),FALSE)</f>
        <v>0</v>
      </c>
      <c r="U235" s="30">
        <f>VLOOKUP($B235,'[1]Tillförd energi'!$B$2:$AS$506,MATCH(U$3,'[1]Tillförd energi'!$B$1:$AQ$1,0),FALSE)</f>
        <v>0</v>
      </c>
      <c r="V235" s="30">
        <f>VLOOKUP($B235,'[1]Tillförd energi'!$B$2:$AS$506,MATCH(V$3,'[1]Tillförd energi'!$B$1:$AQ$1,0),FALSE)</f>
        <v>0</v>
      </c>
      <c r="W235" s="30">
        <f>VLOOKUP($B235,'[1]Tillförd energi'!$B$2:$AS$506,MATCH(W$3,'[1]Tillförd energi'!$B$1:$AQ$1,0),FALSE)</f>
        <v>0</v>
      </c>
      <c r="X235" s="30">
        <f>VLOOKUP($B235,'[1]Tillförd energi'!$B$2:$AS$506,MATCH(X$3,'[1]Tillförd energi'!$B$1:$AQ$1,0),FALSE)</f>
        <v>0</v>
      </c>
      <c r="Y235" s="30">
        <f>VLOOKUP($B235,'[1]Tillförd energi'!$B$2:$AS$506,MATCH(Y$3,'[1]Tillförd energi'!$B$1:$AQ$1,0),FALSE)</f>
        <v>0</v>
      </c>
      <c r="Z235" s="30">
        <f>VLOOKUP($B235,'[1]Tillförd energi'!$B$2:$AS$506,MATCH(Z$3,'[1]Tillförd energi'!$B$1:$AQ$1,0),FALSE)</f>
        <v>0</v>
      </c>
      <c r="AA235" s="30">
        <f>VLOOKUP($B235,'[1]Tillförd energi'!$B$2:$AS$506,MATCH(AA$3,'[1]Tillförd energi'!$B$1:$AQ$1,0),FALSE)</f>
        <v>0</v>
      </c>
      <c r="AB235" s="30">
        <f>VLOOKUP($B235,'[1]Tillförd energi'!$B$2:$AS$506,MATCH(AB$3,'[1]Tillförd energi'!$B$1:$AQ$1,0),FALSE)</f>
        <v>0</v>
      </c>
      <c r="AC235" s="30">
        <f>VLOOKUP($B235,'[1]Tillförd energi'!$B$2:$AS$506,MATCH(AC$3,'[1]Tillförd energi'!$B$1:$AQ$1,0),FALSE)</f>
        <v>0</v>
      </c>
      <c r="AD235" s="30">
        <f>VLOOKUP($B235,'[1]Tillförd energi'!$B$2:$AS$506,MATCH(AD$3,'[1]Tillförd energi'!$B$1:$AQ$1,0),FALSE)</f>
        <v>0</v>
      </c>
      <c r="AF235" s="30">
        <f>VLOOKUP($B235,'[1]Tillförd energi'!$B$2:$AS$506,MATCH(AF$3,'[1]Tillförd energi'!$B$1:$AQ$1,0),FALSE)</f>
        <v>5.4269999999999996</v>
      </c>
      <c r="AH235" s="30">
        <f>IFERROR(VLOOKUP(B235,[1]Miljö!$B$1:$S$476,9,FALSE)/1,0)</f>
        <v>92.866</v>
      </c>
      <c r="AJ235" s="35" t="str">
        <f>IFERROR(VLOOKUP($B235,[1]Miljö!$B$1:$S$500,MATCH("hjälpel exklusive kraftvärme (GWh)",[1]Miljö!$B$1:$V$1,0),FALSE)/1,"")</f>
        <v/>
      </c>
      <c r="AK235" s="35">
        <f t="shared" si="12"/>
        <v>5.4269999999999996</v>
      </c>
      <c r="AL235" s="35">
        <f>VLOOKUP($B235,'[1]Slutlig allokering'!$B$2:$AL$462,MATCH("Hjälpel kraftvärme",'[1]Slutlig allokering'!$B$2:$AL$2,0),FALSE)</f>
        <v>0</v>
      </c>
      <c r="AN235" s="30">
        <f t="shared" si="13"/>
        <v>132.78346999999999</v>
      </c>
      <c r="AO235" s="30">
        <f t="shared" si="14"/>
        <v>225.64947000000001</v>
      </c>
      <c r="AP235" s="30">
        <f>IF(ISERROR(1/VLOOKUP($B235,[1]Leveranser!$B$1:$S$500,MATCH("såld värme (gwh)",[1]Leveranser!$B$1:$S$1,0),FALSE)),"",VLOOKUP($B235,[1]Leveranser!$B$1:$S$500,MATCH("såld värme (gwh)",[1]Leveranser!$B$1:$S$1,0),FALSE))</f>
        <v>180.9</v>
      </c>
      <c r="AQ235" s="30">
        <f>VLOOKUP($B235,[1]Leveranser!$B$1:$Y$500,MATCH("Totalt såld fjärrvärme till andra fjärrvärmeföretag",[1]Leveranser!$B$1:$AA$1,0),FALSE)</f>
        <v>0</v>
      </c>
      <c r="AR235" s="30">
        <f>IF(ISERROR(1/VLOOKUP($B235,[1]Miljö!$B$1:$S$500,MATCH("Såld mängd produktionsspecifik fjärrvärme (GWh)",[1]Miljö!$B$1:$R$1,0),FALSE)),0,VLOOKUP($B235,[1]Miljö!$B$1:$S$500,MATCH("Såld mängd produktionsspecifik fjärrvärme (GWh)",[1]Miljö!$B$1:$R$1,0),FALSE))</f>
        <v>0</v>
      </c>
      <c r="AS235" s="36">
        <f t="shared" si="15"/>
        <v>0.80168590690684982</v>
      </c>
      <c r="AU235" s="30" t="str">
        <f>VLOOKUP($B235,'[1]Miljövärden urval för publ'!$B$2:$I$486,7,FALSE)</f>
        <v>Ja</v>
      </c>
    </row>
    <row r="236" spans="1:47" ht="15">
      <c r="A236" t="s">
        <v>77</v>
      </c>
      <c r="B236" t="s">
        <v>79</v>
      </c>
      <c r="C236" s="30">
        <f>VLOOKUP($B236,'[1]Tillförd energi'!$B$2:$AS$506,MATCH(C$3,'[1]Tillförd energi'!$B$1:$AQ$1,0),FALSE)</f>
        <v>0</v>
      </c>
      <c r="D236" s="30">
        <f>VLOOKUP($B236,'[1]Tillförd energi'!$B$2:$AS$506,MATCH(D$3,'[1]Tillförd energi'!$B$1:$AQ$1,0),FALSE)</f>
        <v>0</v>
      </c>
      <c r="E236" s="30">
        <f>VLOOKUP($B236,'[1]Tillförd energi'!$B$2:$AS$506,MATCH(E$3,'[1]Tillförd energi'!$B$1:$AQ$1,0),FALSE)</f>
        <v>0</v>
      </c>
      <c r="F236" s="30">
        <f>VLOOKUP($B236,'[1]Tillförd energi'!$B$2:$AS$506,MATCH(F$3,'[1]Tillförd energi'!$B$1:$AQ$1,0),FALSE)</f>
        <v>0</v>
      </c>
      <c r="G236" s="30">
        <f>VLOOKUP($B236,'[1]Tillförd energi'!$B$2:$AS$506,MATCH(G$3,'[1]Tillförd energi'!$B$1:$AQ$1,0),FALSE)</f>
        <v>0</v>
      </c>
      <c r="H236" s="30">
        <f>VLOOKUP($B236,'[1]Tillförd energi'!$B$2:$AS$506,MATCH(H$3,'[1]Tillförd energi'!$B$1:$AQ$1,0),FALSE)</f>
        <v>0</v>
      </c>
      <c r="I236" s="30">
        <f>VLOOKUP($B236,'[1]Tillförd energi'!$B$2:$AS$506,MATCH(I$3,'[1]Tillförd energi'!$B$1:$AQ$1,0),FALSE)</f>
        <v>0</v>
      </c>
      <c r="J236" s="30">
        <f>VLOOKUP($B236,'[1]Tillförd energi'!$B$2:$AS$506,MATCH(J$3,'[1]Tillförd energi'!$B$1:$AQ$1,0),FALSE)</f>
        <v>0</v>
      </c>
      <c r="K236" s="30">
        <f>VLOOKUP($B236,'[1]Tillförd energi'!$B$2:$AS$506,MATCH(K$3,'[1]Tillförd energi'!$B$1:$AQ$1,0),FALSE)</f>
        <v>0</v>
      </c>
      <c r="L236" s="30">
        <f>VLOOKUP($B236,'[1]Tillförd energi'!$B$2:$AS$506,MATCH(L$3,'[1]Tillförd energi'!$B$1:$AQ$1,0),FALSE)</f>
        <v>0</v>
      </c>
      <c r="M236" s="30">
        <f>VLOOKUP($B236,'[1]Tillförd energi'!$B$2:$AS$506,MATCH(M$3,'[1]Tillförd energi'!$B$1:$AQ$1,0),FALSE)</f>
        <v>0</v>
      </c>
      <c r="N236" s="30">
        <f>VLOOKUP($B236,'[1]Tillförd energi'!$B$2:$AS$506,MATCH(N$3,'[1]Tillförd energi'!$B$1:$AQ$1,0),FALSE)</f>
        <v>0</v>
      </c>
      <c r="O236" s="30">
        <f>VLOOKUP($B236,'[1]Tillförd energi'!$B$2:$AS$506,MATCH(O$3,'[1]Tillförd energi'!$B$1:$AQ$1,0),FALSE)</f>
        <v>0</v>
      </c>
      <c r="P236" s="30">
        <f>VLOOKUP($B236,'[1]Tillförd energi'!$B$2:$AS$506,MATCH(P$3,'[1]Tillförd energi'!$B$1:$AQ$1,0),FALSE)</f>
        <v>0</v>
      </c>
      <c r="Q236" s="30">
        <f>VLOOKUP($B236,'[1]Tillförd energi'!$B$2:$AS$506,MATCH(Q$3,'[1]Tillförd energi'!$B$1:$AQ$1,0),FALSE)</f>
        <v>0</v>
      </c>
      <c r="R236" s="30">
        <f>VLOOKUP($B236,'[1]Tillförd energi'!$B$2:$AS$506,MATCH(R$3,'[1]Tillförd energi'!$B$1:$AQ$1,0),FALSE)</f>
        <v>0</v>
      </c>
      <c r="S236" s="30">
        <f>VLOOKUP($B236,'[1]Tillförd energi'!$B$2:$AS$506,MATCH(S$3,'[1]Tillförd energi'!$B$1:$AQ$1,0),FALSE)</f>
        <v>0</v>
      </c>
      <c r="T236" s="30">
        <f>VLOOKUP($B236,'[1]Tillförd energi'!$B$2:$AS$506,MATCH(T$3,'[1]Tillförd energi'!$B$1:$AQ$1,0),FALSE)</f>
        <v>0</v>
      </c>
      <c r="U236" s="30">
        <f>VLOOKUP($B236,'[1]Tillförd energi'!$B$2:$AS$506,MATCH(U$3,'[1]Tillförd energi'!$B$1:$AQ$1,0),FALSE)</f>
        <v>0</v>
      </c>
      <c r="V236" s="30">
        <f>VLOOKUP($B236,'[1]Tillförd energi'!$B$2:$AS$506,MATCH(V$3,'[1]Tillförd energi'!$B$1:$AQ$1,0),FALSE)</f>
        <v>0</v>
      </c>
      <c r="W236" s="30">
        <f>VLOOKUP($B236,'[1]Tillförd energi'!$B$2:$AS$506,MATCH(W$3,'[1]Tillförd energi'!$B$1:$AQ$1,0),FALSE)</f>
        <v>0</v>
      </c>
      <c r="X236" s="30">
        <f>VLOOKUP($B236,'[1]Tillförd energi'!$B$2:$AS$506,MATCH(X$3,'[1]Tillförd energi'!$B$1:$AQ$1,0),FALSE)</f>
        <v>0</v>
      </c>
      <c r="Y236" s="30">
        <f>VLOOKUP($B236,'[1]Tillförd energi'!$B$2:$AS$506,MATCH(Y$3,'[1]Tillförd energi'!$B$1:$AQ$1,0),FALSE)</f>
        <v>0</v>
      </c>
      <c r="Z236" s="30">
        <f>VLOOKUP($B236,'[1]Tillförd energi'!$B$2:$AS$506,MATCH(Z$3,'[1]Tillförd energi'!$B$1:$AQ$1,0),FALSE)</f>
        <v>0</v>
      </c>
      <c r="AA236" s="30">
        <f>VLOOKUP($B236,'[1]Tillförd energi'!$B$2:$AS$506,MATCH(AA$3,'[1]Tillförd energi'!$B$1:$AQ$1,0),FALSE)</f>
        <v>0</v>
      </c>
      <c r="AB236" s="30">
        <f>VLOOKUP($B236,'[1]Tillförd energi'!$B$2:$AS$506,MATCH(AB$3,'[1]Tillförd energi'!$B$1:$AQ$1,0),FALSE)</f>
        <v>0</v>
      </c>
      <c r="AC236" s="30">
        <f>VLOOKUP($B236,'[1]Tillförd energi'!$B$2:$AS$506,MATCH(AC$3,'[1]Tillförd energi'!$B$1:$AQ$1,0),FALSE)</f>
        <v>0</v>
      </c>
      <c r="AD236" s="30">
        <f>VLOOKUP($B236,'[1]Tillförd energi'!$B$2:$AS$506,MATCH(AD$3,'[1]Tillförd energi'!$B$1:$AQ$1,0),FALSE)</f>
        <v>0</v>
      </c>
      <c r="AF236" s="30">
        <f>VLOOKUP($B236,'[1]Tillförd energi'!$B$2:$AS$506,MATCH(AF$3,'[1]Tillförd energi'!$B$1:$AQ$1,0),FALSE)</f>
        <v>0</v>
      </c>
      <c r="AH236" s="30">
        <f>IFERROR(VLOOKUP(B236,[1]Miljö!$B$1:$S$476,9,FALSE)/1,0)</f>
        <v>0</v>
      </c>
      <c r="AJ236" s="35" t="str">
        <f>IFERROR(VLOOKUP($B236,[1]Miljö!$B$1:$S$500,MATCH("hjälpel exklusive kraftvärme (GWh)",[1]Miljö!$B$1:$V$1,0),FALSE)/1,"")</f>
        <v/>
      </c>
      <c r="AK236" s="35">
        <f t="shared" si="12"/>
        <v>0</v>
      </c>
      <c r="AL236" s="35">
        <f>VLOOKUP($B236,'[1]Slutlig allokering'!$B$2:$AL$462,MATCH("Hjälpel kraftvärme",'[1]Slutlig allokering'!$B$2:$AL$2,0),FALSE)</f>
        <v>0</v>
      </c>
      <c r="AN236" s="30">
        <f t="shared" si="13"/>
        <v>0</v>
      </c>
      <c r="AO236" s="30">
        <f t="shared" si="14"/>
        <v>0</v>
      </c>
      <c r="AP236" s="30" t="str">
        <f>IF(ISERROR(1/VLOOKUP($B236,[1]Leveranser!$B$1:$S$500,MATCH("såld värme (gwh)",[1]Leveranser!$B$1:$S$1,0),FALSE)),"",VLOOKUP($B236,[1]Leveranser!$B$1:$S$500,MATCH("såld värme (gwh)",[1]Leveranser!$B$1:$S$1,0),FALSE))</f>
        <v/>
      </c>
      <c r="AQ236" s="30">
        <f>VLOOKUP($B236,[1]Leveranser!$B$1:$Y$500,MATCH("Totalt såld fjärrvärme till andra fjärrvärmeföretag",[1]Leveranser!$B$1:$AA$1,0),FALSE)</f>
        <v>0</v>
      </c>
      <c r="AR236" s="30">
        <f>IF(ISERROR(1/VLOOKUP($B236,[1]Miljö!$B$1:$S$500,MATCH("Såld mängd produktionsspecifik fjärrvärme (GWh)",[1]Miljö!$B$1:$R$1,0),FALSE)),0,VLOOKUP($B236,[1]Miljö!$B$1:$S$500,MATCH("Såld mängd produktionsspecifik fjärrvärme (GWh)",[1]Miljö!$B$1:$R$1,0),FALSE))</f>
        <v>0</v>
      </c>
      <c r="AS236" s="36" t="str">
        <f t="shared" si="15"/>
        <v/>
      </c>
      <c r="AU236" s="30" t="str">
        <f>VLOOKUP($B236,'[1]Miljövärden urval för publ'!$B$2:$I$486,7,FALSE)</f>
        <v>Nej</v>
      </c>
    </row>
    <row r="237" spans="1:47" ht="15">
      <c r="A237" t="s">
        <v>666</v>
      </c>
      <c r="B237" t="s">
        <v>671</v>
      </c>
      <c r="C237" s="30">
        <f>VLOOKUP($B237,'[1]Tillförd energi'!$B$2:$AS$506,MATCH(C$3,'[1]Tillförd energi'!$B$1:$AQ$1,0),FALSE)</f>
        <v>0</v>
      </c>
      <c r="D237" s="30">
        <f>VLOOKUP($B237,'[1]Tillförd energi'!$B$2:$AS$506,MATCH(D$3,'[1]Tillförd energi'!$B$1:$AQ$1,0),FALSE)</f>
        <v>9.0100000000000006E-3</v>
      </c>
      <c r="E237" s="30">
        <f>VLOOKUP($B237,'[1]Tillförd energi'!$B$2:$AS$506,MATCH(E$3,'[1]Tillförd energi'!$B$1:$AQ$1,0),FALSE)</f>
        <v>0</v>
      </c>
      <c r="F237" s="30">
        <f>VLOOKUP($B237,'[1]Tillförd energi'!$B$2:$AS$506,MATCH(F$3,'[1]Tillförd energi'!$B$1:$AQ$1,0),FALSE)</f>
        <v>0</v>
      </c>
      <c r="G237" s="30">
        <f>VLOOKUP($B237,'[1]Tillförd energi'!$B$2:$AS$506,MATCH(G$3,'[1]Tillförd energi'!$B$1:$AQ$1,0),FALSE)</f>
        <v>0</v>
      </c>
      <c r="H237" s="30">
        <f>VLOOKUP($B237,'[1]Tillförd energi'!$B$2:$AS$506,MATCH(H$3,'[1]Tillförd energi'!$B$1:$AQ$1,0),FALSE)</f>
        <v>0</v>
      </c>
      <c r="I237" s="30">
        <f>VLOOKUP($B237,'[1]Tillförd energi'!$B$2:$AS$506,MATCH(I$3,'[1]Tillförd energi'!$B$1:$AQ$1,0),FALSE)</f>
        <v>0</v>
      </c>
      <c r="J237" s="30">
        <f>VLOOKUP($B237,'[1]Tillförd energi'!$B$2:$AS$506,MATCH(J$3,'[1]Tillförd energi'!$B$1:$AQ$1,0),FALSE)</f>
        <v>0</v>
      </c>
      <c r="K237" s="30">
        <f>VLOOKUP($B237,'[1]Tillförd energi'!$B$2:$AS$506,MATCH(K$3,'[1]Tillförd energi'!$B$1:$AQ$1,0),FALSE)</f>
        <v>0</v>
      </c>
      <c r="L237" s="30">
        <f>VLOOKUP($B237,'[1]Tillförd energi'!$B$2:$AS$506,MATCH(L$3,'[1]Tillförd energi'!$B$1:$AQ$1,0),FALSE)</f>
        <v>0</v>
      </c>
      <c r="M237" s="30">
        <f>VLOOKUP($B237,'[1]Tillförd energi'!$B$2:$AS$506,MATCH(M$3,'[1]Tillförd energi'!$B$1:$AQ$1,0),FALSE)</f>
        <v>0</v>
      </c>
      <c r="N237" s="30">
        <f>VLOOKUP($B237,'[1]Tillförd energi'!$B$2:$AS$506,MATCH(N$3,'[1]Tillförd energi'!$B$1:$AQ$1,0),FALSE)</f>
        <v>0</v>
      </c>
      <c r="O237" s="30">
        <f>VLOOKUP($B237,'[1]Tillförd energi'!$B$2:$AS$506,MATCH(O$3,'[1]Tillförd energi'!$B$1:$AQ$1,0),FALSE)</f>
        <v>0</v>
      </c>
      <c r="P237" s="30">
        <f>VLOOKUP($B237,'[1]Tillförd energi'!$B$2:$AS$506,MATCH(P$3,'[1]Tillförd energi'!$B$1:$AQ$1,0),FALSE)</f>
        <v>0</v>
      </c>
      <c r="Q237" s="30">
        <f>VLOOKUP($B237,'[1]Tillförd energi'!$B$2:$AS$506,MATCH(Q$3,'[1]Tillförd energi'!$B$1:$AQ$1,0),FALSE)</f>
        <v>0.76848000000000005</v>
      </c>
      <c r="R237" s="30">
        <f>VLOOKUP($B237,'[1]Tillförd energi'!$B$2:$AS$506,MATCH(R$3,'[1]Tillförd energi'!$B$1:$AQ$1,0),FALSE)</f>
        <v>0</v>
      </c>
      <c r="S237" s="30">
        <f>VLOOKUP($B237,'[1]Tillförd energi'!$B$2:$AS$506,MATCH(S$3,'[1]Tillförd energi'!$B$1:$AQ$1,0),FALSE)</f>
        <v>0</v>
      </c>
      <c r="T237" s="30">
        <f>VLOOKUP($B237,'[1]Tillförd energi'!$B$2:$AS$506,MATCH(T$3,'[1]Tillförd energi'!$B$1:$AQ$1,0),FALSE)</f>
        <v>0</v>
      </c>
      <c r="U237" s="30">
        <f>VLOOKUP($B237,'[1]Tillförd energi'!$B$2:$AS$506,MATCH(U$3,'[1]Tillförd energi'!$B$1:$AQ$1,0),FALSE)</f>
        <v>0</v>
      </c>
      <c r="V237" s="30">
        <f>VLOOKUP($B237,'[1]Tillförd energi'!$B$2:$AS$506,MATCH(V$3,'[1]Tillförd energi'!$B$1:$AQ$1,0),FALSE)</f>
        <v>0</v>
      </c>
      <c r="W237" s="30">
        <f>VLOOKUP($B237,'[1]Tillförd energi'!$B$2:$AS$506,MATCH(W$3,'[1]Tillförd energi'!$B$1:$AQ$1,0),FALSE)</f>
        <v>0</v>
      </c>
      <c r="X237" s="30">
        <f>VLOOKUP($B237,'[1]Tillförd energi'!$B$2:$AS$506,MATCH(X$3,'[1]Tillförd energi'!$B$1:$AQ$1,0),FALSE)</f>
        <v>0</v>
      </c>
      <c r="Y237" s="30">
        <f>VLOOKUP($B237,'[1]Tillförd energi'!$B$2:$AS$506,MATCH(Y$3,'[1]Tillförd energi'!$B$1:$AQ$1,0),FALSE)</f>
        <v>0</v>
      </c>
      <c r="Z237" s="30">
        <f>VLOOKUP($B237,'[1]Tillförd energi'!$B$2:$AS$506,MATCH(Z$3,'[1]Tillförd energi'!$B$1:$AQ$1,0),FALSE)</f>
        <v>0</v>
      </c>
      <c r="AA237" s="30">
        <f>VLOOKUP($B237,'[1]Tillförd energi'!$B$2:$AS$506,MATCH(AA$3,'[1]Tillförd energi'!$B$1:$AQ$1,0),FALSE)</f>
        <v>0</v>
      </c>
      <c r="AB237" s="30">
        <f>VLOOKUP($B237,'[1]Tillförd energi'!$B$2:$AS$506,MATCH(AB$3,'[1]Tillförd energi'!$B$1:$AQ$1,0),FALSE)</f>
        <v>0</v>
      </c>
      <c r="AC237" s="30">
        <f>VLOOKUP($B237,'[1]Tillförd energi'!$B$2:$AS$506,MATCH(AC$3,'[1]Tillförd energi'!$B$1:$AQ$1,0),FALSE)</f>
        <v>0</v>
      </c>
      <c r="AD237" s="30">
        <f>VLOOKUP($B237,'[1]Tillförd energi'!$B$2:$AS$506,MATCH(AD$3,'[1]Tillförd energi'!$B$1:$AQ$1,0),FALSE)</f>
        <v>0</v>
      </c>
      <c r="AF237" s="30">
        <f>VLOOKUP($B237,'[1]Tillförd energi'!$B$2:$AS$506,MATCH(AF$3,'[1]Tillförd energi'!$B$1:$AQ$1,0),FALSE)</f>
        <v>0.15157999999999999</v>
      </c>
      <c r="AH237" s="30">
        <f>IFERROR(VLOOKUP(B237,[1]Miljö!$B$1:$S$476,9,FALSE)/1,0)</f>
        <v>0</v>
      </c>
      <c r="AJ237" s="35">
        <f>IFERROR(VLOOKUP($B237,[1]Miljö!$B$1:$S$500,MATCH("hjälpel exklusive kraftvärme (GWh)",[1]Miljö!$B$1:$V$1,0),FALSE)/1,"")</f>
        <v>0.15157999999999999</v>
      </c>
      <c r="AK237" s="35">
        <f t="shared" si="12"/>
        <v>0.15157999999999999</v>
      </c>
      <c r="AL237" s="35">
        <f>VLOOKUP($B237,'[1]Slutlig allokering'!$B$2:$AL$462,MATCH("Hjälpel kraftvärme",'[1]Slutlig allokering'!$B$2:$AL$2,0),FALSE)</f>
        <v>0</v>
      </c>
      <c r="AN237" s="30">
        <f t="shared" si="13"/>
        <v>0.92907000000000006</v>
      </c>
      <c r="AO237" s="30">
        <f t="shared" si="14"/>
        <v>0.92907000000000006</v>
      </c>
      <c r="AP237" s="30">
        <f>IF(ISERROR(1/VLOOKUP($B237,[1]Leveranser!$B$1:$S$500,MATCH("såld värme (gwh)",[1]Leveranser!$B$1:$S$1,0),FALSE)),"",VLOOKUP($B237,[1]Leveranser!$B$1:$S$500,MATCH("såld värme (gwh)",[1]Leveranser!$B$1:$S$1,0),FALSE))</f>
        <v>0.57599999999999996</v>
      </c>
      <c r="AQ237" s="30">
        <f>VLOOKUP($B237,[1]Leveranser!$B$1:$Y$500,MATCH("Totalt såld fjärrvärme till andra fjärrvärmeföretag",[1]Leveranser!$B$1:$AA$1,0),FALSE)</f>
        <v>0</v>
      </c>
      <c r="AR237" s="30">
        <f>IF(ISERROR(1/VLOOKUP($B237,[1]Miljö!$B$1:$S$500,MATCH("Såld mängd produktionsspecifik fjärrvärme (GWh)",[1]Miljö!$B$1:$R$1,0),FALSE)),0,VLOOKUP($B237,[1]Miljö!$B$1:$S$500,MATCH("Såld mängd produktionsspecifik fjärrvärme (GWh)",[1]Miljö!$B$1:$R$1,0),FALSE))</f>
        <v>0</v>
      </c>
      <c r="AS237" s="36">
        <f t="shared" si="15"/>
        <v>0.6199748135232005</v>
      </c>
      <c r="AU237" s="30" t="str">
        <f>VLOOKUP($B237,'[1]Miljövärden urval för publ'!$B$2:$I$486,7,FALSE)</f>
        <v>Ja</v>
      </c>
    </row>
    <row r="238" spans="1:47" ht="15">
      <c r="A238" t="s">
        <v>138</v>
      </c>
      <c r="B238" t="s">
        <v>162</v>
      </c>
      <c r="C238" s="30">
        <f>VLOOKUP($B238,'[1]Tillförd energi'!$B$2:$AS$506,MATCH(C$3,'[1]Tillförd energi'!$B$1:$AQ$1,0),FALSE)</f>
        <v>0</v>
      </c>
      <c r="D238" s="30">
        <f>VLOOKUP($B238,'[1]Tillförd energi'!$B$2:$AS$506,MATCH(D$3,'[1]Tillförd energi'!$B$1:$AQ$1,0),FALSE)</f>
        <v>7.2779999999999996</v>
      </c>
      <c r="E238" s="30">
        <f>VLOOKUP($B238,'[1]Tillförd energi'!$B$2:$AS$506,MATCH(E$3,'[1]Tillförd energi'!$B$1:$AQ$1,0),FALSE)</f>
        <v>0</v>
      </c>
      <c r="F238" s="30">
        <f>VLOOKUP($B238,'[1]Tillförd energi'!$B$2:$AS$506,MATCH(F$3,'[1]Tillförd energi'!$B$1:$AQ$1,0),FALSE)</f>
        <v>0</v>
      </c>
      <c r="G238" s="30">
        <f>VLOOKUP($B238,'[1]Tillförd energi'!$B$2:$AS$506,MATCH(G$3,'[1]Tillförd energi'!$B$1:$AQ$1,0),FALSE)</f>
        <v>0</v>
      </c>
      <c r="H238" s="30">
        <f>VLOOKUP($B238,'[1]Tillförd energi'!$B$2:$AS$506,MATCH(H$3,'[1]Tillförd energi'!$B$1:$AQ$1,0),FALSE)</f>
        <v>0</v>
      </c>
      <c r="I238" s="30">
        <f>VLOOKUP($B238,'[1]Tillförd energi'!$B$2:$AS$506,MATCH(I$3,'[1]Tillförd energi'!$B$1:$AQ$1,0),FALSE)</f>
        <v>59.031999999999996</v>
      </c>
      <c r="J238" s="30">
        <f>VLOOKUP($B238,'[1]Tillförd energi'!$B$2:$AS$506,MATCH(J$3,'[1]Tillförd energi'!$B$1:$AQ$1,0),FALSE)</f>
        <v>0</v>
      </c>
      <c r="K238" s="30">
        <f>VLOOKUP($B238,'[1]Tillförd energi'!$B$2:$AS$506,MATCH(K$3,'[1]Tillförd energi'!$B$1:$AQ$1,0),FALSE)</f>
        <v>2.403</v>
      </c>
      <c r="L238" s="30">
        <f>VLOOKUP($B238,'[1]Tillförd energi'!$B$2:$AS$506,MATCH(L$3,'[1]Tillförd energi'!$B$1:$AQ$1,0),FALSE)</f>
        <v>17.292999999999999</v>
      </c>
      <c r="M238" s="30">
        <f>VLOOKUP($B238,'[1]Tillförd energi'!$B$2:$AS$506,MATCH(M$3,'[1]Tillförd energi'!$B$1:$AQ$1,0),FALSE)</f>
        <v>6.423</v>
      </c>
      <c r="N238" s="30">
        <f>VLOOKUP($B238,'[1]Tillförd energi'!$B$2:$AS$506,MATCH(N$3,'[1]Tillförd energi'!$B$1:$AQ$1,0),FALSE)</f>
        <v>8.1129999999999995</v>
      </c>
      <c r="O238" s="30">
        <f>VLOOKUP($B238,'[1]Tillförd energi'!$B$2:$AS$506,MATCH(O$3,'[1]Tillförd energi'!$B$1:$AQ$1,0),FALSE)</f>
        <v>14.377000000000001</v>
      </c>
      <c r="P238" s="30">
        <f>VLOOKUP($B238,'[1]Tillförd energi'!$B$2:$AS$506,MATCH(P$3,'[1]Tillförd energi'!$B$1:$AQ$1,0),FALSE)</f>
        <v>3.702</v>
      </c>
      <c r="Q238" s="30">
        <f>VLOOKUP($B238,'[1]Tillförd energi'!$B$2:$AS$506,MATCH(Q$3,'[1]Tillförd energi'!$B$1:$AQ$1,0),FALSE)</f>
        <v>0</v>
      </c>
      <c r="R238" s="30">
        <f>VLOOKUP($B238,'[1]Tillförd energi'!$B$2:$AS$506,MATCH(R$3,'[1]Tillförd energi'!$B$1:$AQ$1,0),FALSE)</f>
        <v>0</v>
      </c>
      <c r="S238" s="30">
        <f>VLOOKUP($B238,'[1]Tillförd energi'!$B$2:$AS$506,MATCH(S$3,'[1]Tillförd energi'!$B$1:$AQ$1,0),FALSE)</f>
        <v>0</v>
      </c>
      <c r="T238" s="30">
        <f>VLOOKUP($B238,'[1]Tillförd energi'!$B$2:$AS$506,MATCH(T$3,'[1]Tillförd energi'!$B$1:$AQ$1,0),FALSE)</f>
        <v>2.2160000000000002</v>
      </c>
      <c r="U238" s="30">
        <f>VLOOKUP($B238,'[1]Tillförd energi'!$B$2:$AS$506,MATCH(U$3,'[1]Tillförd energi'!$B$1:$AQ$1,0),FALSE)</f>
        <v>0</v>
      </c>
      <c r="V238" s="30">
        <f>VLOOKUP($B238,'[1]Tillförd energi'!$B$2:$AS$506,MATCH(V$3,'[1]Tillförd energi'!$B$1:$AQ$1,0),FALSE)</f>
        <v>0</v>
      </c>
      <c r="W238" s="30">
        <f>VLOOKUP($B238,'[1]Tillförd energi'!$B$2:$AS$506,MATCH(W$3,'[1]Tillförd energi'!$B$1:$AQ$1,0),FALSE)</f>
        <v>0</v>
      </c>
      <c r="X238" s="30">
        <f>VLOOKUP($B238,'[1]Tillförd energi'!$B$2:$AS$506,MATCH(X$3,'[1]Tillförd energi'!$B$1:$AQ$1,0),FALSE)</f>
        <v>0</v>
      </c>
      <c r="Y238" s="30">
        <f>VLOOKUP($B238,'[1]Tillförd energi'!$B$2:$AS$506,MATCH(Y$3,'[1]Tillförd energi'!$B$1:$AQ$1,0),FALSE)</f>
        <v>0</v>
      </c>
      <c r="Z238" s="30">
        <f>VLOOKUP($B238,'[1]Tillförd energi'!$B$2:$AS$506,MATCH(Z$3,'[1]Tillförd energi'!$B$1:$AQ$1,0),FALSE)</f>
        <v>0</v>
      </c>
      <c r="AA238" s="30">
        <f>VLOOKUP($B238,'[1]Tillförd energi'!$B$2:$AS$506,MATCH(AA$3,'[1]Tillförd energi'!$B$1:$AQ$1,0),FALSE)</f>
        <v>0</v>
      </c>
      <c r="AB238" s="30">
        <f>VLOOKUP($B238,'[1]Tillförd energi'!$B$2:$AS$506,MATCH(AB$3,'[1]Tillförd energi'!$B$1:$AQ$1,0),FALSE)</f>
        <v>8.9909999999999997</v>
      </c>
      <c r="AC238" s="30">
        <f>VLOOKUP($B238,'[1]Tillförd energi'!$B$2:$AS$506,MATCH(AC$3,'[1]Tillförd energi'!$B$1:$AQ$1,0),FALSE)</f>
        <v>0</v>
      </c>
      <c r="AD238" s="30">
        <f>VLOOKUP($B238,'[1]Tillförd energi'!$B$2:$AS$506,MATCH(AD$3,'[1]Tillförd energi'!$B$1:$AQ$1,0),FALSE)</f>
        <v>0</v>
      </c>
      <c r="AF238" s="30">
        <f>VLOOKUP($B238,'[1]Tillförd energi'!$B$2:$AS$506,MATCH(AF$3,'[1]Tillförd energi'!$B$1:$AQ$1,0),FALSE)</f>
        <v>3.3468900000000001</v>
      </c>
      <c r="AH238" s="30">
        <f>IFERROR(VLOOKUP(B238,[1]Miljö!$B$1:$S$476,9,FALSE)/1,0)</f>
        <v>0</v>
      </c>
      <c r="AJ238" s="35" t="str">
        <f>IFERROR(VLOOKUP($B238,[1]Miljö!$B$1:$S$500,MATCH("hjälpel exklusive kraftvärme (GWh)",[1]Miljö!$B$1:$V$1,0),FALSE)/1,"")</f>
        <v/>
      </c>
      <c r="AK238" s="35">
        <f t="shared" si="12"/>
        <v>3.3468900000000001</v>
      </c>
      <c r="AL238" s="35">
        <f>VLOOKUP($B238,'[1]Slutlig allokering'!$B$2:$AL$462,MATCH("Hjälpel kraftvärme",'[1]Slutlig allokering'!$B$2:$AL$2,0),FALSE)</f>
        <v>0</v>
      </c>
      <c r="AN238" s="30">
        <f t="shared" si="13"/>
        <v>133.17488999999998</v>
      </c>
      <c r="AO238" s="30">
        <f t="shared" si="14"/>
        <v>133.17488999999998</v>
      </c>
      <c r="AP238" s="30">
        <f>IF(ISERROR(1/VLOOKUP($B238,[1]Leveranser!$B$1:$S$500,MATCH("såld värme (gwh)",[1]Leveranser!$B$1:$S$1,0),FALSE)),"",VLOOKUP($B238,[1]Leveranser!$B$1:$S$500,MATCH("såld värme (gwh)",[1]Leveranser!$B$1:$S$1,0),FALSE))</f>
        <v>111.563</v>
      </c>
      <c r="AQ238" s="30">
        <f>VLOOKUP($B238,[1]Leveranser!$B$1:$Y$500,MATCH("Totalt såld fjärrvärme till andra fjärrvärmeföretag",[1]Leveranser!$B$1:$AA$1,0),FALSE)</f>
        <v>0</v>
      </c>
      <c r="AR238" s="30">
        <f>IF(ISERROR(1/VLOOKUP($B238,[1]Miljö!$B$1:$S$500,MATCH("Såld mängd produktionsspecifik fjärrvärme (GWh)",[1]Miljö!$B$1:$R$1,0),FALSE)),0,VLOOKUP($B238,[1]Miljö!$B$1:$S$500,MATCH("Såld mängd produktionsspecifik fjärrvärme (GWh)",[1]Miljö!$B$1:$R$1,0),FALSE))</f>
        <v>0</v>
      </c>
      <c r="AS238" s="36">
        <f t="shared" si="15"/>
        <v>0.83771798122003349</v>
      </c>
      <c r="AU238" s="30" t="str">
        <f>VLOOKUP($B238,'[1]Miljövärden urval för publ'!$B$2:$I$486,7,FALSE)</f>
        <v>Ja</v>
      </c>
    </row>
    <row r="239" spans="1:47" ht="15">
      <c r="A239" t="s">
        <v>453</v>
      </c>
      <c r="B239" t="s">
        <v>455</v>
      </c>
      <c r="C239" s="30">
        <f>VLOOKUP($B239,'[1]Tillförd energi'!$B$2:$AS$506,MATCH(C$3,'[1]Tillförd energi'!$B$1:$AQ$1,0),FALSE)</f>
        <v>0</v>
      </c>
      <c r="D239" s="30">
        <f>VLOOKUP($B239,'[1]Tillförd energi'!$B$2:$AS$506,MATCH(D$3,'[1]Tillförd energi'!$B$1:$AQ$1,0),FALSE)</f>
        <v>0</v>
      </c>
      <c r="E239" s="30">
        <f>VLOOKUP($B239,'[1]Tillförd energi'!$B$2:$AS$506,MATCH(E$3,'[1]Tillförd energi'!$B$1:$AQ$1,0),FALSE)</f>
        <v>0</v>
      </c>
      <c r="F239" s="30">
        <f>VLOOKUP($B239,'[1]Tillförd energi'!$B$2:$AS$506,MATCH(F$3,'[1]Tillförd energi'!$B$1:$AQ$1,0),FALSE)</f>
        <v>0</v>
      </c>
      <c r="G239" s="30">
        <f>VLOOKUP($B239,'[1]Tillförd energi'!$B$2:$AS$506,MATCH(G$3,'[1]Tillförd energi'!$B$1:$AQ$1,0),FALSE)</f>
        <v>0</v>
      </c>
      <c r="H239" s="30">
        <f>VLOOKUP($B239,'[1]Tillförd energi'!$B$2:$AS$506,MATCH(H$3,'[1]Tillförd energi'!$B$1:$AQ$1,0),FALSE)</f>
        <v>0</v>
      </c>
      <c r="I239" s="30">
        <f>VLOOKUP($B239,'[1]Tillförd energi'!$B$2:$AS$506,MATCH(I$3,'[1]Tillförd energi'!$B$1:$AQ$1,0),FALSE)</f>
        <v>0</v>
      </c>
      <c r="J239" s="30">
        <f>VLOOKUP($B239,'[1]Tillförd energi'!$B$2:$AS$506,MATCH(J$3,'[1]Tillförd energi'!$B$1:$AQ$1,0),FALSE)</f>
        <v>0</v>
      </c>
      <c r="K239" s="30">
        <f>VLOOKUP($B239,'[1]Tillförd energi'!$B$2:$AS$506,MATCH(K$3,'[1]Tillförd energi'!$B$1:$AQ$1,0),FALSE)</f>
        <v>0</v>
      </c>
      <c r="L239" s="30">
        <f>VLOOKUP($B239,'[1]Tillförd energi'!$B$2:$AS$506,MATCH(L$3,'[1]Tillförd energi'!$B$1:$AQ$1,0),FALSE)</f>
        <v>0</v>
      </c>
      <c r="M239" s="30">
        <f>VLOOKUP($B239,'[1]Tillförd energi'!$B$2:$AS$506,MATCH(M$3,'[1]Tillförd energi'!$B$1:$AQ$1,0),FALSE)</f>
        <v>0</v>
      </c>
      <c r="N239" s="30">
        <f>VLOOKUP($B239,'[1]Tillförd energi'!$B$2:$AS$506,MATCH(N$3,'[1]Tillförd energi'!$B$1:$AQ$1,0),FALSE)</f>
        <v>0</v>
      </c>
      <c r="O239" s="30">
        <f>VLOOKUP($B239,'[1]Tillförd energi'!$B$2:$AS$506,MATCH(O$3,'[1]Tillförd energi'!$B$1:$AQ$1,0),FALSE)</f>
        <v>0</v>
      </c>
      <c r="P239" s="30">
        <f>VLOOKUP($B239,'[1]Tillförd energi'!$B$2:$AS$506,MATCH(P$3,'[1]Tillförd energi'!$B$1:$AQ$1,0),FALSE)</f>
        <v>0</v>
      </c>
      <c r="Q239" s="30">
        <f>VLOOKUP($B239,'[1]Tillförd energi'!$B$2:$AS$506,MATCH(Q$3,'[1]Tillförd energi'!$B$1:$AQ$1,0),FALSE)</f>
        <v>0</v>
      </c>
      <c r="R239" s="30">
        <f>VLOOKUP($B239,'[1]Tillförd energi'!$B$2:$AS$506,MATCH(R$3,'[1]Tillförd energi'!$B$1:$AQ$1,0),FALSE)</f>
        <v>0</v>
      </c>
      <c r="S239" s="30">
        <f>VLOOKUP($B239,'[1]Tillförd energi'!$B$2:$AS$506,MATCH(S$3,'[1]Tillförd energi'!$B$1:$AQ$1,0),FALSE)</f>
        <v>0</v>
      </c>
      <c r="T239" s="30">
        <f>VLOOKUP($B239,'[1]Tillförd energi'!$B$2:$AS$506,MATCH(T$3,'[1]Tillförd energi'!$B$1:$AQ$1,0),FALSE)</f>
        <v>0</v>
      </c>
      <c r="U239" s="30">
        <f>VLOOKUP($B239,'[1]Tillförd energi'!$B$2:$AS$506,MATCH(U$3,'[1]Tillförd energi'!$B$1:$AQ$1,0),FALSE)</f>
        <v>0</v>
      </c>
      <c r="V239" s="30">
        <f>VLOOKUP($B239,'[1]Tillförd energi'!$B$2:$AS$506,MATCH(V$3,'[1]Tillförd energi'!$B$1:$AQ$1,0),FALSE)</f>
        <v>0</v>
      </c>
      <c r="W239" s="30">
        <f>VLOOKUP($B239,'[1]Tillförd energi'!$B$2:$AS$506,MATCH(W$3,'[1]Tillförd energi'!$B$1:$AQ$1,0),FALSE)</f>
        <v>0</v>
      </c>
      <c r="X239" s="30">
        <f>VLOOKUP($B239,'[1]Tillförd energi'!$B$2:$AS$506,MATCH(X$3,'[1]Tillförd energi'!$B$1:$AQ$1,0),FALSE)</f>
        <v>0</v>
      </c>
      <c r="Y239" s="30">
        <f>VLOOKUP($B239,'[1]Tillförd energi'!$B$2:$AS$506,MATCH(Y$3,'[1]Tillförd energi'!$B$1:$AQ$1,0),FALSE)</f>
        <v>0</v>
      </c>
      <c r="Z239" s="30">
        <f>VLOOKUP($B239,'[1]Tillförd energi'!$B$2:$AS$506,MATCH(Z$3,'[1]Tillförd energi'!$B$1:$AQ$1,0),FALSE)</f>
        <v>0</v>
      </c>
      <c r="AA239" s="30">
        <f>VLOOKUP($B239,'[1]Tillförd energi'!$B$2:$AS$506,MATCH(AA$3,'[1]Tillförd energi'!$B$1:$AQ$1,0),FALSE)</f>
        <v>0</v>
      </c>
      <c r="AB239" s="30">
        <f>VLOOKUP($B239,'[1]Tillförd energi'!$B$2:$AS$506,MATCH(AB$3,'[1]Tillförd energi'!$B$1:$AQ$1,0),FALSE)</f>
        <v>0</v>
      </c>
      <c r="AC239" s="30">
        <f>VLOOKUP($B239,'[1]Tillförd energi'!$B$2:$AS$506,MATCH(AC$3,'[1]Tillförd energi'!$B$1:$AQ$1,0),FALSE)</f>
        <v>0</v>
      </c>
      <c r="AD239" s="30">
        <f>VLOOKUP($B239,'[1]Tillförd energi'!$B$2:$AS$506,MATCH(AD$3,'[1]Tillförd energi'!$B$1:$AQ$1,0),FALSE)</f>
        <v>0</v>
      </c>
      <c r="AF239" s="30">
        <f>VLOOKUP($B239,'[1]Tillförd energi'!$B$2:$AS$506,MATCH(AF$3,'[1]Tillförd energi'!$B$1:$AQ$1,0),FALSE)</f>
        <v>0</v>
      </c>
      <c r="AH239" s="30">
        <f>IFERROR(VLOOKUP(B239,[1]Miljö!$B$1:$S$476,9,FALSE)/1,0)</f>
        <v>0</v>
      </c>
      <c r="AJ239" s="35" t="str">
        <f>IFERROR(VLOOKUP($B239,[1]Miljö!$B$1:$S$500,MATCH("hjälpel exklusive kraftvärme (GWh)",[1]Miljö!$B$1:$V$1,0),FALSE)/1,"")</f>
        <v/>
      </c>
      <c r="AK239" s="35">
        <f t="shared" si="12"/>
        <v>0</v>
      </c>
      <c r="AL239" s="35">
        <f>VLOOKUP($B239,'[1]Slutlig allokering'!$B$2:$AL$462,MATCH("Hjälpel kraftvärme",'[1]Slutlig allokering'!$B$2:$AL$2,0),FALSE)</f>
        <v>0</v>
      </c>
      <c r="AN239" s="30">
        <f t="shared" si="13"/>
        <v>0</v>
      </c>
      <c r="AO239" s="30">
        <f t="shared" si="14"/>
        <v>0</v>
      </c>
      <c r="AP239" s="30" t="str">
        <f>IF(ISERROR(1/VLOOKUP($B239,[1]Leveranser!$B$1:$S$500,MATCH("såld värme (gwh)",[1]Leveranser!$B$1:$S$1,0),FALSE)),"",VLOOKUP($B239,[1]Leveranser!$B$1:$S$500,MATCH("såld värme (gwh)",[1]Leveranser!$B$1:$S$1,0),FALSE))</f>
        <v/>
      </c>
      <c r="AQ239" s="30">
        <f>VLOOKUP($B239,[1]Leveranser!$B$1:$Y$500,MATCH("Totalt såld fjärrvärme till andra fjärrvärmeföretag",[1]Leveranser!$B$1:$AA$1,0),FALSE)</f>
        <v>0</v>
      </c>
      <c r="AR239" s="30">
        <f>IF(ISERROR(1/VLOOKUP($B239,[1]Miljö!$B$1:$S$500,MATCH("Såld mängd produktionsspecifik fjärrvärme (GWh)",[1]Miljö!$B$1:$R$1,0),FALSE)),0,VLOOKUP($B239,[1]Miljö!$B$1:$S$500,MATCH("Såld mängd produktionsspecifik fjärrvärme (GWh)",[1]Miljö!$B$1:$R$1,0),FALSE))</f>
        <v>0</v>
      </c>
      <c r="AS239" s="36" t="str">
        <f t="shared" si="15"/>
        <v/>
      </c>
      <c r="AU239" s="30" t="str">
        <f>VLOOKUP($B239,'[1]Miljövärden urval för publ'!$B$2:$I$486,7,FALSE)</f>
        <v>Nej</v>
      </c>
    </row>
    <row r="240" spans="1:47" ht="15">
      <c r="A240" t="s">
        <v>580</v>
      </c>
      <c r="B240" t="s">
        <v>587</v>
      </c>
      <c r="C240" s="30">
        <f>VLOOKUP($B240,'[1]Tillförd energi'!$B$2:$AS$506,MATCH(C$3,'[1]Tillförd energi'!$B$1:$AQ$1,0),FALSE)</f>
        <v>0</v>
      </c>
      <c r="D240" s="30">
        <f>VLOOKUP($B240,'[1]Tillförd energi'!$B$2:$AS$506,MATCH(D$3,'[1]Tillförd energi'!$B$1:$AQ$1,0),FALSE)</f>
        <v>0.84599999999999997</v>
      </c>
      <c r="E240" s="30">
        <f>VLOOKUP($B240,'[1]Tillförd energi'!$B$2:$AS$506,MATCH(E$3,'[1]Tillförd energi'!$B$1:$AQ$1,0),FALSE)</f>
        <v>0</v>
      </c>
      <c r="F240" s="30">
        <f>VLOOKUP($B240,'[1]Tillförd energi'!$B$2:$AS$506,MATCH(F$3,'[1]Tillförd energi'!$B$1:$AQ$1,0),FALSE)</f>
        <v>3.0950000000000002</v>
      </c>
      <c r="G240" s="30">
        <f>VLOOKUP($B240,'[1]Tillförd energi'!$B$2:$AS$506,MATCH(G$3,'[1]Tillförd energi'!$B$1:$AQ$1,0),FALSE)</f>
        <v>0</v>
      </c>
      <c r="H240" s="30">
        <f>VLOOKUP($B240,'[1]Tillförd energi'!$B$2:$AS$506,MATCH(H$3,'[1]Tillförd energi'!$B$1:$AQ$1,0),FALSE)</f>
        <v>0</v>
      </c>
      <c r="I240" s="30">
        <f>VLOOKUP($B240,'[1]Tillförd energi'!$B$2:$AS$506,MATCH(I$3,'[1]Tillförd energi'!$B$1:$AQ$1,0),FALSE)</f>
        <v>0</v>
      </c>
      <c r="J240" s="30">
        <f>VLOOKUP($B240,'[1]Tillförd energi'!$B$2:$AS$506,MATCH(J$3,'[1]Tillförd energi'!$B$1:$AQ$1,0),FALSE)</f>
        <v>0</v>
      </c>
      <c r="K240" s="30">
        <f>VLOOKUP($B240,'[1]Tillförd energi'!$B$2:$AS$506,MATCH(K$3,'[1]Tillförd energi'!$B$1:$AQ$1,0),FALSE)</f>
        <v>0</v>
      </c>
      <c r="L240" s="30">
        <f>VLOOKUP($B240,'[1]Tillförd energi'!$B$2:$AS$506,MATCH(L$3,'[1]Tillförd energi'!$B$1:$AQ$1,0),FALSE)</f>
        <v>31.474699999999999</v>
      </c>
      <c r="M240" s="30">
        <f>VLOOKUP($B240,'[1]Tillförd energi'!$B$2:$AS$506,MATCH(M$3,'[1]Tillförd energi'!$B$1:$AQ$1,0),FALSE)</f>
        <v>86.165400000000005</v>
      </c>
      <c r="N240" s="30">
        <f>VLOOKUP($B240,'[1]Tillförd energi'!$B$2:$AS$506,MATCH(N$3,'[1]Tillförd energi'!$B$1:$AQ$1,0),FALSE)</f>
        <v>14.818099999999999</v>
      </c>
      <c r="O240" s="30">
        <f>VLOOKUP($B240,'[1]Tillförd energi'!$B$2:$AS$506,MATCH(O$3,'[1]Tillförd energi'!$B$1:$AQ$1,0),FALSE)</f>
        <v>11.1136</v>
      </c>
      <c r="P240" s="30">
        <f>VLOOKUP($B240,'[1]Tillförd energi'!$B$2:$AS$506,MATCH(P$3,'[1]Tillförd energi'!$B$1:$AQ$1,0),FALSE)</f>
        <v>0</v>
      </c>
      <c r="Q240" s="30">
        <f>VLOOKUP($B240,'[1]Tillförd energi'!$B$2:$AS$506,MATCH(Q$3,'[1]Tillförd energi'!$B$1:$AQ$1,0),FALSE)</f>
        <v>0</v>
      </c>
      <c r="R240" s="30">
        <f>VLOOKUP($B240,'[1]Tillförd energi'!$B$2:$AS$506,MATCH(R$3,'[1]Tillförd energi'!$B$1:$AQ$1,0),FALSE)</f>
        <v>0</v>
      </c>
      <c r="S240" s="30">
        <f>VLOOKUP($B240,'[1]Tillförd energi'!$B$2:$AS$506,MATCH(S$3,'[1]Tillförd energi'!$B$1:$AQ$1,0),FALSE)</f>
        <v>0</v>
      </c>
      <c r="T240" s="30">
        <f>VLOOKUP($B240,'[1]Tillförd energi'!$B$2:$AS$506,MATCH(T$3,'[1]Tillförd energi'!$B$1:$AQ$1,0),FALSE)</f>
        <v>0</v>
      </c>
      <c r="U240" s="30">
        <f>VLOOKUP($B240,'[1]Tillförd energi'!$B$2:$AS$506,MATCH(U$3,'[1]Tillförd energi'!$B$1:$AQ$1,0),FALSE)</f>
        <v>0</v>
      </c>
      <c r="V240" s="30">
        <f>VLOOKUP($B240,'[1]Tillförd energi'!$B$2:$AS$506,MATCH(V$3,'[1]Tillförd energi'!$B$1:$AQ$1,0),FALSE)</f>
        <v>0</v>
      </c>
      <c r="W240" s="30">
        <f>VLOOKUP($B240,'[1]Tillförd energi'!$B$2:$AS$506,MATCH(W$3,'[1]Tillförd energi'!$B$1:$AQ$1,0),FALSE)</f>
        <v>0</v>
      </c>
      <c r="X240" s="30">
        <f>VLOOKUP($B240,'[1]Tillförd energi'!$B$2:$AS$506,MATCH(X$3,'[1]Tillförd energi'!$B$1:$AQ$1,0),FALSE)</f>
        <v>0</v>
      </c>
      <c r="Y240" s="30">
        <f>VLOOKUP($B240,'[1]Tillförd energi'!$B$2:$AS$506,MATCH(Y$3,'[1]Tillförd energi'!$B$1:$AQ$1,0),FALSE)</f>
        <v>0</v>
      </c>
      <c r="Z240" s="30">
        <f>VLOOKUP($B240,'[1]Tillförd energi'!$B$2:$AS$506,MATCH(Z$3,'[1]Tillförd energi'!$B$1:$AQ$1,0),FALSE)</f>
        <v>0</v>
      </c>
      <c r="AA240" s="30">
        <f>VLOOKUP($B240,'[1]Tillförd energi'!$B$2:$AS$506,MATCH(AA$3,'[1]Tillförd energi'!$B$1:$AQ$1,0),FALSE)</f>
        <v>0</v>
      </c>
      <c r="AB240" s="30">
        <f>VLOOKUP($B240,'[1]Tillförd energi'!$B$2:$AS$506,MATCH(AB$3,'[1]Tillförd energi'!$B$1:$AQ$1,0),FALSE)</f>
        <v>37.003999999999998</v>
      </c>
      <c r="AC240" s="30">
        <f>VLOOKUP($B240,'[1]Tillförd energi'!$B$2:$AS$506,MATCH(AC$3,'[1]Tillförd energi'!$B$1:$AQ$1,0),FALSE)</f>
        <v>0</v>
      </c>
      <c r="AD240" s="30">
        <f>VLOOKUP($B240,'[1]Tillförd energi'!$B$2:$AS$506,MATCH(AD$3,'[1]Tillförd energi'!$B$1:$AQ$1,0),FALSE)</f>
        <v>0</v>
      </c>
      <c r="AF240" s="30">
        <f>VLOOKUP($B240,'[1]Tillförd energi'!$B$2:$AS$506,MATCH(AF$3,'[1]Tillförd energi'!$B$1:$AQ$1,0),FALSE)</f>
        <v>7.9156000000000004</v>
      </c>
      <c r="AH240" s="30">
        <f>IFERROR(VLOOKUP(B240,[1]Miljö!$B$1:$S$476,9,FALSE)/1,0)</f>
        <v>0</v>
      </c>
      <c r="AJ240" s="35">
        <f>IFERROR(VLOOKUP($B240,[1]Miljö!$B$1:$S$500,MATCH("hjälpel exklusive kraftvärme (GWh)",[1]Miljö!$B$1:$V$1,0),FALSE)/1,"")</f>
        <v>6.4</v>
      </c>
      <c r="AK240" s="35">
        <f t="shared" si="12"/>
        <v>6.4</v>
      </c>
      <c r="AL240" s="35">
        <f>VLOOKUP($B240,'[1]Slutlig allokering'!$B$2:$AL$462,MATCH("Hjälpel kraftvärme",'[1]Slutlig allokering'!$B$2:$AL$2,0),FALSE)</f>
        <v>1.5156000000000001</v>
      </c>
      <c r="AN240" s="30">
        <f t="shared" si="13"/>
        <v>192.4324</v>
      </c>
      <c r="AO240" s="30">
        <f t="shared" si="14"/>
        <v>192.4324</v>
      </c>
      <c r="AP240" s="30">
        <f>IF(ISERROR(1/VLOOKUP($B240,[1]Leveranser!$B$1:$S$500,MATCH("såld värme (gwh)",[1]Leveranser!$B$1:$S$1,0),FALSE)),"",VLOOKUP($B240,[1]Leveranser!$B$1:$S$500,MATCH("såld värme (gwh)",[1]Leveranser!$B$1:$S$1,0),FALSE))</f>
        <v>160.33000000000001</v>
      </c>
      <c r="AQ240" s="30">
        <f>VLOOKUP($B240,[1]Leveranser!$B$1:$Y$500,MATCH("Totalt såld fjärrvärme till andra fjärrvärmeföretag",[1]Leveranser!$B$1:$AA$1,0),FALSE)</f>
        <v>0</v>
      </c>
      <c r="AR240" s="30">
        <f>IF(ISERROR(1/VLOOKUP($B240,[1]Miljö!$B$1:$S$500,MATCH("Såld mängd produktionsspecifik fjärrvärme (GWh)",[1]Miljö!$B$1:$R$1,0),FALSE)),0,VLOOKUP($B240,[1]Miljö!$B$1:$S$500,MATCH("Såld mängd produktionsspecifik fjärrvärme (GWh)",[1]Miljö!$B$1:$R$1,0),FALSE))</f>
        <v>0</v>
      </c>
      <c r="AS240" s="36">
        <f t="shared" si="15"/>
        <v>0.83317570222062398</v>
      </c>
      <c r="AU240" s="30" t="str">
        <f>VLOOKUP($B240,'[1]Miljövärden urval för publ'!$B$2:$I$486,7,FALSE)</f>
        <v>Ja</v>
      </c>
    </row>
    <row r="241" spans="1:47" ht="15">
      <c r="A241" t="s">
        <v>391</v>
      </c>
      <c r="B241" t="s">
        <v>392</v>
      </c>
      <c r="C241" s="30">
        <f>VLOOKUP($B241,'[1]Tillförd energi'!$B$2:$AS$506,MATCH(C$3,'[1]Tillförd energi'!$B$1:$AQ$1,0),FALSE)</f>
        <v>0</v>
      </c>
      <c r="D241" s="30">
        <f>VLOOKUP($B241,'[1]Tillförd energi'!$B$2:$AS$506,MATCH(D$3,'[1]Tillförd energi'!$B$1:$AQ$1,0),FALSE)</f>
        <v>0</v>
      </c>
      <c r="E241" s="30">
        <f>VLOOKUP($B241,'[1]Tillförd energi'!$B$2:$AS$506,MATCH(E$3,'[1]Tillförd energi'!$B$1:$AQ$1,0),FALSE)</f>
        <v>0</v>
      </c>
      <c r="F241" s="30">
        <f>VLOOKUP($B241,'[1]Tillförd energi'!$B$2:$AS$506,MATCH(F$3,'[1]Tillförd energi'!$B$1:$AQ$1,0),FALSE)</f>
        <v>0</v>
      </c>
      <c r="G241" s="30">
        <f>VLOOKUP($B241,'[1]Tillförd energi'!$B$2:$AS$506,MATCH(G$3,'[1]Tillförd energi'!$B$1:$AQ$1,0),FALSE)</f>
        <v>0</v>
      </c>
      <c r="H241" s="30">
        <f>VLOOKUP($B241,'[1]Tillförd energi'!$B$2:$AS$506,MATCH(H$3,'[1]Tillförd energi'!$B$1:$AQ$1,0),FALSE)</f>
        <v>0</v>
      </c>
      <c r="I241" s="30">
        <f>VLOOKUP($B241,'[1]Tillförd energi'!$B$2:$AS$506,MATCH(I$3,'[1]Tillförd energi'!$B$1:$AQ$1,0),FALSE)</f>
        <v>0</v>
      </c>
      <c r="J241" s="30">
        <f>VLOOKUP($B241,'[1]Tillförd energi'!$B$2:$AS$506,MATCH(J$3,'[1]Tillförd energi'!$B$1:$AQ$1,0),FALSE)</f>
        <v>0</v>
      </c>
      <c r="K241" s="30">
        <f>VLOOKUP($B241,'[1]Tillförd energi'!$B$2:$AS$506,MATCH(K$3,'[1]Tillförd energi'!$B$1:$AQ$1,0),FALSE)</f>
        <v>0</v>
      </c>
      <c r="L241" s="30">
        <f>VLOOKUP($B241,'[1]Tillförd energi'!$B$2:$AS$506,MATCH(L$3,'[1]Tillförd energi'!$B$1:$AQ$1,0),FALSE)</f>
        <v>0</v>
      </c>
      <c r="M241" s="30">
        <f>VLOOKUP($B241,'[1]Tillförd energi'!$B$2:$AS$506,MATCH(M$3,'[1]Tillförd energi'!$B$1:$AQ$1,0),FALSE)</f>
        <v>0</v>
      </c>
      <c r="N241" s="30">
        <f>VLOOKUP($B241,'[1]Tillförd energi'!$B$2:$AS$506,MATCH(N$3,'[1]Tillförd energi'!$B$1:$AQ$1,0),FALSE)</f>
        <v>0</v>
      </c>
      <c r="O241" s="30">
        <f>VLOOKUP($B241,'[1]Tillförd energi'!$B$2:$AS$506,MATCH(O$3,'[1]Tillförd energi'!$B$1:$AQ$1,0),FALSE)</f>
        <v>0</v>
      </c>
      <c r="P241" s="30">
        <f>VLOOKUP($B241,'[1]Tillförd energi'!$B$2:$AS$506,MATCH(P$3,'[1]Tillförd energi'!$B$1:$AQ$1,0),FALSE)</f>
        <v>0</v>
      </c>
      <c r="Q241" s="30">
        <f>VLOOKUP($B241,'[1]Tillförd energi'!$B$2:$AS$506,MATCH(Q$3,'[1]Tillförd energi'!$B$1:$AQ$1,0),FALSE)</f>
        <v>0</v>
      </c>
      <c r="R241" s="30">
        <f>VLOOKUP($B241,'[1]Tillförd energi'!$B$2:$AS$506,MATCH(R$3,'[1]Tillförd energi'!$B$1:$AQ$1,0),FALSE)</f>
        <v>0</v>
      </c>
      <c r="S241" s="30">
        <f>VLOOKUP($B241,'[1]Tillförd energi'!$B$2:$AS$506,MATCH(S$3,'[1]Tillförd energi'!$B$1:$AQ$1,0),FALSE)</f>
        <v>0</v>
      </c>
      <c r="T241" s="30">
        <f>VLOOKUP($B241,'[1]Tillförd energi'!$B$2:$AS$506,MATCH(T$3,'[1]Tillförd energi'!$B$1:$AQ$1,0),FALSE)</f>
        <v>0</v>
      </c>
      <c r="U241" s="30">
        <f>VLOOKUP($B241,'[1]Tillförd energi'!$B$2:$AS$506,MATCH(U$3,'[1]Tillförd energi'!$B$1:$AQ$1,0),FALSE)</f>
        <v>0</v>
      </c>
      <c r="V241" s="30">
        <f>VLOOKUP($B241,'[1]Tillförd energi'!$B$2:$AS$506,MATCH(V$3,'[1]Tillförd energi'!$B$1:$AQ$1,0),FALSE)</f>
        <v>0</v>
      </c>
      <c r="W241" s="30">
        <f>VLOOKUP($B241,'[1]Tillförd energi'!$B$2:$AS$506,MATCH(W$3,'[1]Tillförd energi'!$B$1:$AQ$1,0),FALSE)</f>
        <v>0</v>
      </c>
      <c r="X241" s="30">
        <f>VLOOKUP($B241,'[1]Tillförd energi'!$B$2:$AS$506,MATCH(X$3,'[1]Tillförd energi'!$B$1:$AQ$1,0),FALSE)</f>
        <v>0</v>
      </c>
      <c r="Y241" s="30">
        <f>VLOOKUP($B241,'[1]Tillförd energi'!$B$2:$AS$506,MATCH(Y$3,'[1]Tillförd energi'!$B$1:$AQ$1,0),FALSE)</f>
        <v>0</v>
      </c>
      <c r="Z241" s="30">
        <f>VLOOKUP($B241,'[1]Tillförd energi'!$B$2:$AS$506,MATCH(Z$3,'[1]Tillförd energi'!$B$1:$AQ$1,0),FALSE)</f>
        <v>0</v>
      </c>
      <c r="AA241" s="30">
        <f>VLOOKUP($B241,'[1]Tillförd energi'!$B$2:$AS$506,MATCH(AA$3,'[1]Tillförd energi'!$B$1:$AQ$1,0),FALSE)</f>
        <v>0</v>
      </c>
      <c r="AB241" s="30">
        <f>VLOOKUP($B241,'[1]Tillförd energi'!$B$2:$AS$506,MATCH(AB$3,'[1]Tillförd energi'!$B$1:$AQ$1,0),FALSE)</f>
        <v>0</v>
      </c>
      <c r="AC241" s="30">
        <f>VLOOKUP($B241,'[1]Tillförd energi'!$B$2:$AS$506,MATCH(AC$3,'[1]Tillförd energi'!$B$1:$AQ$1,0),FALSE)</f>
        <v>0</v>
      </c>
      <c r="AD241" s="30">
        <f>VLOOKUP($B241,'[1]Tillförd energi'!$B$2:$AS$506,MATCH(AD$3,'[1]Tillförd energi'!$B$1:$AQ$1,0),FALSE)</f>
        <v>0</v>
      </c>
      <c r="AF241" s="30">
        <f>VLOOKUP($B241,'[1]Tillförd energi'!$B$2:$AS$506,MATCH(AF$3,'[1]Tillförd energi'!$B$1:$AQ$1,0),FALSE)</f>
        <v>0</v>
      </c>
      <c r="AH241" s="30">
        <f>IFERROR(VLOOKUP(B241,[1]Miljö!$B$1:$S$476,9,FALSE)/1,0)</f>
        <v>0</v>
      </c>
      <c r="AJ241" s="35" t="str">
        <f>IFERROR(VLOOKUP($B241,[1]Miljö!$B$1:$S$500,MATCH("hjälpel exklusive kraftvärme (GWh)",[1]Miljö!$B$1:$V$1,0),FALSE)/1,"")</f>
        <v/>
      </c>
      <c r="AK241" s="35">
        <f t="shared" si="12"/>
        <v>0</v>
      </c>
      <c r="AL241" s="35">
        <f>VLOOKUP($B241,'[1]Slutlig allokering'!$B$2:$AL$462,MATCH("Hjälpel kraftvärme",'[1]Slutlig allokering'!$B$2:$AL$2,0),FALSE)</f>
        <v>0</v>
      </c>
      <c r="AN241" s="30">
        <f t="shared" si="13"/>
        <v>0</v>
      </c>
      <c r="AO241" s="30">
        <f t="shared" si="14"/>
        <v>0</v>
      </c>
      <c r="AP241" s="30" t="str">
        <f>IF(ISERROR(1/VLOOKUP($B241,[1]Leveranser!$B$1:$S$500,MATCH("såld värme (gwh)",[1]Leveranser!$B$1:$S$1,0),FALSE)),"",VLOOKUP($B241,[1]Leveranser!$B$1:$S$500,MATCH("såld värme (gwh)",[1]Leveranser!$B$1:$S$1,0),FALSE))</f>
        <v/>
      </c>
      <c r="AQ241" s="30">
        <f>VLOOKUP($B241,[1]Leveranser!$B$1:$Y$500,MATCH("Totalt såld fjärrvärme till andra fjärrvärmeföretag",[1]Leveranser!$B$1:$AA$1,0),FALSE)</f>
        <v>0</v>
      </c>
      <c r="AR241" s="30">
        <f>IF(ISERROR(1/VLOOKUP($B241,[1]Miljö!$B$1:$S$500,MATCH("Såld mängd produktionsspecifik fjärrvärme (GWh)",[1]Miljö!$B$1:$R$1,0),FALSE)),0,VLOOKUP($B241,[1]Miljö!$B$1:$S$500,MATCH("Såld mängd produktionsspecifik fjärrvärme (GWh)",[1]Miljö!$B$1:$R$1,0),FALSE))</f>
        <v>0</v>
      </c>
      <c r="AS241" s="36" t="str">
        <f t="shared" si="15"/>
        <v/>
      </c>
      <c r="AU241" s="30" t="str">
        <f>VLOOKUP($B241,'[1]Miljövärden urval för publ'!$B$2:$I$486,7,FALSE)</f>
        <v>Nej</v>
      </c>
    </row>
    <row r="242" spans="1:47" ht="15">
      <c r="A242" t="s">
        <v>557</v>
      </c>
      <c r="B242" t="s">
        <v>559</v>
      </c>
      <c r="C242" s="30">
        <f>VLOOKUP($B242,'[1]Tillförd energi'!$B$2:$AS$506,MATCH(C$3,'[1]Tillförd energi'!$B$1:$AQ$1,0),FALSE)</f>
        <v>0</v>
      </c>
      <c r="D242" s="30">
        <f>VLOOKUP($B242,'[1]Tillförd energi'!$B$2:$AS$506,MATCH(D$3,'[1]Tillförd energi'!$B$1:$AQ$1,0),FALSE)</f>
        <v>0</v>
      </c>
      <c r="E242" s="30">
        <f>VLOOKUP($B242,'[1]Tillförd energi'!$B$2:$AS$506,MATCH(E$3,'[1]Tillförd energi'!$B$1:$AQ$1,0),FALSE)</f>
        <v>0</v>
      </c>
      <c r="F242" s="30">
        <f>VLOOKUP($B242,'[1]Tillförd energi'!$B$2:$AS$506,MATCH(F$3,'[1]Tillförd energi'!$B$1:$AQ$1,0),FALSE)</f>
        <v>0</v>
      </c>
      <c r="G242" s="30">
        <f>VLOOKUP($B242,'[1]Tillförd energi'!$B$2:$AS$506,MATCH(G$3,'[1]Tillförd energi'!$B$1:$AQ$1,0),FALSE)</f>
        <v>0</v>
      </c>
      <c r="H242" s="30">
        <f>VLOOKUP($B242,'[1]Tillförd energi'!$B$2:$AS$506,MATCH(H$3,'[1]Tillförd energi'!$B$1:$AQ$1,0),FALSE)</f>
        <v>0</v>
      </c>
      <c r="I242" s="30">
        <f>VLOOKUP($B242,'[1]Tillförd energi'!$B$2:$AS$506,MATCH(I$3,'[1]Tillförd energi'!$B$1:$AQ$1,0),FALSE)</f>
        <v>0</v>
      </c>
      <c r="J242" s="30">
        <f>VLOOKUP($B242,'[1]Tillförd energi'!$B$2:$AS$506,MATCH(J$3,'[1]Tillförd energi'!$B$1:$AQ$1,0),FALSE)</f>
        <v>0</v>
      </c>
      <c r="K242" s="30">
        <f>VLOOKUP($B242,'[1]Tillförd energi'!$B$2:$AS$506,MATCH(K$3,'[1]Tillförd energi'!$B$1:$AQ$1,0),FALSE)</f>
        <v>0</v>
      </c>
      <c r="L242" s="30">
        <f>VLOOKUP($B242,'[1]Tillförd energi'!$B$2:$AS$506,MATCH(L$3,'[1]Tillförd energi'!$B$1:$AQ$1,0),FALSE)</f>
        <v>0</v>
      </c>
      <c r="M242" s="30">
        <f>VLOOKUP($B242,'[1]Tillförd energi'!$B$2:$AS$506,MATCH(M$3,'[1]Tillförd energi'!$B$1:$AQ$1,0),FALSE)</f>
        <v>0</v>
      </c>
      <c r="N242" s="30">
        <f>VLOOKUP($B242,'[1]Tillförd energi'!$B$2:$AS$506,MATCH(N$3,'[1]Tillförd energi'!$B$1:$AQ$1,0),FALSE)</f>
        <v>0</v>
      </c>
      <c r="O242" s="30">
        <f>VLOOKUP($B242,'[1]Tillförd energi'!$B$2:$AS$506,MATCH(O$3,'[1]Tillförd energi'!$B$1:$AQ$1,0),FALSE)</f>
        <v>2.5</v>
      </c>
      <c r="P242" s="30">
        <f>VLOOKUP($B242,'[1]Tillförd energi'!$B$2:$AS$506,MATCH(P$3,'[1]Tillförd energi'!$B$1:$AQ$1,0),FALSE)</f>
        <v>0</v>
      </c>
      <c r="Q242" s="30">
        <f>VLOOKUP($B242,'[1]Tillförd energi'!$B$2:$AS$506,MATCH(Q$3,'[1]Tillförd energi'!$B$1:$AQ$1,0),FALSE)</f>
        <v>0</v>
      </c>
      <c r="R242" s="30">
        <f>VLOOKUP($B242,'[1]Tillförd energi'!$B$2:$AS$506,MATCH(R$3,'[1]Tillförd energi'!$B$1:$AQ$1,0),FALSE)</f>
        <v>6.9</v>
      </c>
      <c r="S242" s="30">
        <f>VLOOKUP($B242,'[1]Tillförd energi'!$B$2:$AS$506,MATCH(S$3,'[1]Tillförd energi'!$B$1:$AQ$1,0),FALSE)</f>
        <v>0</v>
      </c>
      <c r="T242" s="30">
        <f>VLOOKUP($B242,'[1]Tillförd energi'!$B$2:$AS$506,MATCH(T$3,'[1]Tillförd energi'!$B$1:$AQ$1,0),FALSE)</f>
        <v>0</v>
      </c>
      <c r="U242" s="30">
        <f>VLOOKUP($B242,'[1]Tillförd energi'!$B$2:$AS$506,MATCH(U$3,'[1]Tillförd energi'!$B$1:$AQ$1,0),FALSE)</f>
        <v>0</v>
      </c>
      <c r="V242" s="30">
        <f>VLOOKUP($B242,'[1]Tillförd energi'!$B$2:$AS$506,MATCH(V$3,'[1]Tillförd energi'!$B$1:$AQ$1,0),FALSE)</f>
        <v>0.2</v>
      </c>
      <c r="W242" s="30">
        <f>VLOOKUP($B242,'[1]Tillförd energi'!$B$2:$AS$506,MATCH(W$3,'[1]Tillförd energi'!$B$1:$AQ$1,0),FALSE)</f>
        <v>0</v>
      </c>
      <c r="X242" s="30">
        <f>VLOOKUP($B242,'[1]Tillförd energi'!$B$2:$AS$506,MATCH(X$3,'[1]Tillförd energi'!$B$1:$AQ$1,0),FALSE)</f>
        <v>0</v>
      </c>
      <c r="Y242" s="30">
        <f>VLOOKUP($B242,'[1]Tillförd energi'!$B$2:$AS$506,MATCH(Y$3,'[1]Tillförd energi'!$B$1:$AQ$1,0),FALSE)</f>
        <v>0</v>
      </c>
      <c r="Z242" s="30">
        <f>VLOOKUP($B242,'[1]Tillförd energi'!$B$2:$AS$506,MATCH(Z$3,'[1]Tillförd energi'!$B$1:$AQ$1,0),FALSE)</f>
        <v>0</v>
      </c>
      <c r="AA242" s="30">
        <f>VLOOKUP($B242,'[1]Tillförd energi'!$B$2:$AS$506,MATCH(AA$3,'[1]Tillförd energi'!$B$1:$AQ$1,0),FALSE)</f>
        <v>0</v>
      </c>
      <c r="AB242" s="30">
        <f>VLOOKUP($B242,'[1]Tillförd energi'!$B$2:$AS$506,MATCH(AB$3,'[1]Tillförd energi'!$B$1:$AQ$1,0),FALSE)</f>
        <v>0</v>
      </c>
      <c r="AC242" s="30">
        <f>VLOOKUP($B242,'[1]Tillförd energi'!$B$2:$AS$506,MATCH(AC$3,'[1]Tillförd energi'!$B$1:$AQ$1,0),FALSE)</f>
        <v>0</v>
      </c>
      <c r="AD242" s="30">
        <f>VLOOKUP($B242,'[1]Tillförd energi'!$B$2:$AS$506,MATCH(AD$3,'[1]Tillförd energi'!$B$1:$AQ$1,0),FALSE)</f>
        <v>0</v>
      </c>
      <c r="AF242" s="30">
        <f>VLOOKUP($B242,'[1]Tillförd energi'!$B$2:$AS$506,MATCH(AF$3,'[1]Tillförd energi'!$B$1:$AQ$1,0),FALSE)</f>
        <v>0.14000000000000001</v>
      </c>
      <c r="AH242" s="30">
        <f>IFERROR(VLOOKUP(B242,[1]Miljö!$B$1:$S$476,9,FALSE)/1,0)</f>
        <v>0</v>
      </c>
      <c r="AJ242" s="35">
        <f>IFERROR(VLOOKUP($B242,[1]Miljö!$B$1:$S$500,MATCH("hjälpel exklusive kraftvärme (GWh)",[1]Miljö!$B$1:$V$1,0),FALSE)/1,"")</f>
        <v>0.14000000000000001</v>
      </c>
      <c r="AK242" s="35">
        <f t="shared" si="12"/>
        <v>0.14000000000000001</v>
      </c>
      <c r="AL242" s="35">
        <f>VLOOKUP($B242,'[1]Slutlig allokering'!$B$2:$AL$462,MATCH("Hjälpel kraftvärme",'[1]Slutlig allokering'!$B$2:$AL$2,0),FALSE)</f>
        <v>0</v>
      </c>
      <c r="AN242" s="30">
        <f t="shared" si="13"/>
        <v>9.74</v>
      </c>
      <c r="AO242" s="30">
        <f t="shared" si="14"/>
        <v>9.74</v>
      </c>
      <c r="AP242" s="30">
        <f>IF(ISERROR(1/VLOOKUP($B242,[1]Leveranser!$B$1:$S$500,MATCH("såld värme (gwh)",[1]Leveranser!$B$1:$S$1,0),FALSE)),"",VLOOKUP($B242,[1]Leveranser!$B$1:$S$500,MATCH("såld värme (gwh)",[1]Leveranser!$B$1:$S$1,0),FALSE))</f>
        <v>6.81</v>
      </c>
      <c r="AQ242" s="30">
        <f>VLOOKUP($B242,[1]Leveranser!$B$1:$Y$500,MATCH("Totalt såld fjärrvärme till andra fjärrvärmeföretag",[1]Leveranser!$B$1:$AA$1,0),FALSE)</f>
        <v>0</v>
      </c>
      <c r="AR242" s="30">
        <f>IF(ISERROR(1/VLOOKUP($B242,[1]Miljö!$B$1:$S$500,MATCH("Såld mängd produktionsspecifik fjärrvärme (GWh)",[1]Miljö!$B$1:$R$1,0),FALSE)),0,VLOOKUP($B242,[1]Miljö!$B$1:$S$500,MATCH("Såld mängd produktionsspecifik fjärrvärme (GWh)",[1]Miljö!$B$1:$R$1,0),FALSE))</f>
        <v>0</v>
      </c>
      <c r="AS242" s="36">
        <f t="shared" si="15"/>
        <v>0.69917864476386027</v>
      </c>
      <c r="AU242" s="30" t="str">
        <f>VLOOKUP($B242,'[1]Miljövärden urval för publ'!$B$2:$I$486,7,FALSE)</f>
        <v>Ja</v>
      </c>
    </row>
    <row r="243" spans="1:47" ht="15">
      <c r="A243" t="s">
        <v>393</v>
      </c>
      <c r="B243" t="s">
        <v>394</v>
      </c>
      <c r="C243" s="30">
        <f>VLOOKUP($B243,'[1]Tillförd energi'!$B$2:$AS$506,MATCH(C$3,'[1]Tillförd energi'!$B$1:$AQ$1,0),FALSE)</f>
        <v>0</v>
      </c>
      <c r="D243" s="30">
        <f>VLOOKUP($B243,'[1]Tillförd energi'!$B$2:$AS$506,MATCH(D$3,'[1]Tillförd energi'!$B$1:$AQ$1,0),FALSE)</f>
        <v>0</v>
      </c>
      <c r="E243" s="30">
        <f>VLOOKUP($B243,'[1]Tillförd energi'!$B$2:$AS$506,MATCH(E$3,'[1]Tillförd energi'!$B$1:$AQ$1,0),FALSE)</f>
        <v>0</v>
      </c>
      <c r="F243" s="30">
        <f>VLOOKUP($B243,'[1]Tillförd energi'!$B$2:$AS$506,MATCH(F$3,'[1]Tillförd energi'!$B$1:$AQ$1,0),FALSE)</f>
        <v>0</v>
      </c>
      <c r="G243" s="30">
        <f>VLOOKUP($B243,'[1]Tillförd energi'!$B$2:$AS$506,MATCH(G$3,'[1]Tillförd energi'!$B$1:$AQ$1,0),FALSE)</f>
        <v>0</v>
      </c>
      <c r="H243" s="30">
        <f>VLOOKUP($B243,'[1]Tillförd energi'!$B$2:$AS$506,MATCH(H$3,'[1]Tillförd energi'!$B$1:$AQ$1,0),FALSE)</f>
        <v>0</v>
      </c>
      <c r="I243" s="30">
        <f>VLOOKUP($B243,'[1]Tillförd energi'!$B$2:$AS$506,MATCH(I$3,'[1]Tillförd energi'!$B$1:$AQ$1,0),FALSE)</f>
        <v>0</v>
      </c>
      <c r="J243" s="30">
        <f>VLOOKUP($B243,'[1]Tillförd energi'!$B$2:$AS$506,MATCH(J$3,'[1]Tillförd energi'!$B$1:$AQ$1,0),FALSE)</f>
        <v>0</v>
      </c>
      <c r="K243" s="30">
        <f>VLOOKUP($B243,'[1]Tillförd energi'!$B$2:$AS$506,MATCH(K$3,'[1]Tillförd energi'!$B$1:$AQ$1,0),FALSE)</f>
        <v>0</v>
      </c>
      <c r="L243" s="30">
        <f>VLOOKUP($B243,'[1]Tillförd energi'!$B$2:$AS$506,MATCH(L$3,'[1]Tillförd energi'!$B$1:$AQ$1,0),FALSE)</f>
        <v>0</v>
      </c>
      <c r="M243" s="30">
        <f>VLOOKUP($B243,'[1]Tillförd energi'!$B$2:$AS$506,MATCH(M$3,'[1]Tillförd energi'!$B$1:$AQ$1,0),FALSE)</f>
        <v>0</v>
      </c>
      <c r="N243" s="30">
        <f>VLOOKUP($B243,'[1]Tillförd energi'!$B$2:$AS$506,MATCH(N$3,'[1]Tillförd energi'!$B$1:$AQ$1,0),FALSE)</f>
        <v>0</v>
      </c>
      <c r="O243" s="30">
        <f>VLOOKUP($B243,'[1]Tillförd energi'!$B$2:$AS$506,MATCH(O$3,'[1]Tillförd energi'!$B$1:$AQ$1,0),FALSE)</f>
        <v>0</v>
      </c>
      <c r="P243" s="30">
        <f>VLOOKUP($B243,'[1]Tillförd energi'!$B$2:$AS$506,MATCH(P$3,'[1]Tillförd energi'!$B$1:$AQ$1,0),FALSE)</f>
        <v>0</v>
      </c>
      <c r="Q243" s="30">
        <f>VLOOKUP($B243,'[1]Tillförd energi'!$B$2:$AS$506,MATCH(Q$3,'[1]Tillförd energi'!$B$1:$AQ$1,0),FALSE)</f>
        <v>0</v>
      </c>
      <c r="R243" s="30">
        <f>VLOOKUP($B243,'[1]Tillförd energi'!$B$2:$AS$506,MATCH(R$3,'[1]Tillförd energi'!$B$1:$AQ$1,0),FALSE)</f>
        <v>0</v>
      </c>
      <c r="S243" s="30">
        <f>VLOOKUP($B243,'[1]Tillförd energi'!$B$2:$AS$506,MATCH(S$3,'[1]Tillförd energi'!$B$1:$AQ$1,0),FALSE)</f>
        <v>0</v>
      </c>
      <c r="T243" s="30">
        <f>VLOOKUP($B243,'[1]Tillförd energi'!$B$2:$AS$506,MATCH(T$3,'[1]Tillförd energi'!$B$1:$AQ$1,0),FALSE)</f>
        <v>0</v>
      </c>
      <c r="U243" s="30">
        <f>VLOOKUP($B243,'[1]Tillförd energi'!$B$2:$AS$506,MATCH(U$3,'[1]Tillförd energi'!$B$1:$AQ$1,0),FALSE)</f>
        <v>0</v>
      </c>
      <c r="V243" s="30">
        <f>VLOOKUP($B243,'[1]Tillförd energi'!$B$2:$AS$506,MATCH(V$3,'[1]Tillförd energi'!$B$1:$AQ$1,0),FALSE)</f>
        <v>0</v>
      </c>
      <c r="W243" s="30">
        <f>VLOOKUP($B243,'[1]Tillförd energi'!$B$2:$AS$506,MATCH(W$3,'[1]Tillförd energi'!$B$1:$AQ$1,0),FALSE)</f>
        <v>0</v>
      </c>
      <c r="X243" s="30">
        <f>VLOOKUP($B243,'[1]Tillförd energi'!$B$2:$AS$506,MATCH(X$3,'[1]Tillförd energi'!$B$1:$AQ$1,0),FALSE)</f>
        <v>0</v>
      </c>
      <c r="Y243" s="30">
        <f>VLOOKUP($B243,'[1]Tillförd energi'!$B$2:$AS$506,MATCH(Y$3,'[1]Tillförd energi'!$B$1:$AQ$1,0),FALSE)</f>
        <v>0</v>
      </c>
      <c r="Z243" s="30">
        <f>VLOOKUP($B243,'[1]Tillförd energi'!$B$2:$AS$506,MATCH(Z$3,'[1]Tillförd energi'!$B$1:$AQ$1,0),FALSE)</f>
        <v>0</v>
      </c>
      <c r="AA243" s="30">
        <f>VLOOKUP($B243,'[1]Tillförd energi'!$B$2:$AS$506,MATCH(AA$3,'[1]Tillförd energi'!$B$1:$AQ$1,0),FALSE)</f>
        <v>0</v>
      </c>
      <c r="AB243" s="30">
        <f>VLOOKUP($B243,'[1]Tillförd energi'!$B$2:$AS$506,MATCH(AB$3,'[1]Tillförd energi'!$B$1:$AQ$1,0),FALSE)</f>
        <v>0</v>
      </c>
      <c r="AC243" s="30">
        <f>VLOOKUP($B243,'[1]Tillförd energi'!$B$2:$AS$506,MATCH(AC$3,'[1]Tillförd energi'!$B$1:$AQ$1,0),FALSE)</f>
        <v>0</v>
      </c>
      <c r="AD243" s="30">
        <f>VLOOKUP($B243,'[1]Tillförd energi'!$B$2:$AS$506,MATCH(AD$3,'[1]Tillförd energi'!$B$1:$AQ$1,0),FALSE)</f>
        <v>0</v>
      </c>
      <c r="AF243" s="30">
        <f>VLOOKUP($B243,'[1]Tillförd energi'!$B$2:$AS$506,MATCH(AF$3,'[1]Tillförd energi'!$B$1:$AQ$1,0),FALSE)</f>
        <v>0</v>
      </c>
      <c r="AH243" s="30">
        <f>IFERROR(VLOOKUP(B243,[1]Miljö!$B$1:$S$476,9,FALSE)/1,0)</f>
        <v>0</v>
      </c>
      <c r="AJ243" s="35" t="str">
        <f>IFERROR(VLOOKUP($B243,[1]Miljö!$B$1:$S$500,MATCH("hjälpel exklusive kraftvärme (GWh)",[1]Miljö!$B$1:$V$1,0),FALSE)/1,"")</f>
        <v/>
      </c>
      <c r="AK243" s="35">
        <f t="shared" si="12"/>
        <v>0</v>
      </c>
      <c r="AL243" s="35">
        <f>VLOOKUP($B243,'[1]Slutlig allokering'!$B$2:$AL$462,MATCH("Hjälpel kraftvärme",'[1]Slutlig allokering'!$B$2:$AL$2,0),FALSE)</f>
        <v>0</v>
      </c>
      <c r="AN243" s="30">
        <f t="shared" si="13"/>
        <v>0</v>
      </c>
      <c r="AO243" s="30">
        <f t="shared" si="14"/>
        <v>0</v>
      </c>
      <c r="AP243" s="30" t="str">
        <f>IF(ISERROR(1/VLOOKUP($B243,[1]Leveranser!$B$1:$S$500,MATCH("såld värme (gwh)",[1]Leveranser!$B$1:$S$1,0),FALSE)),"",VLOOKUP($B243,[1]Leveranser!$B$1:$S$500,MATCH("såld värme (gwh)",[1]Leveranser!$B$1:$S$1,0),FALSE))</f>
        <v/>
      </c>
      <c r="AQ243" s="30">
        <f>VLOOKUP($B243,[1]Leveranser!$B$1:$Y$500,MATCH("Totalt såld fjärrvärme till andra fjärrvärmeföretag",[1]Leveranser!$B$1:$AA$1,0),FALSE)</f>
        <v>0</v>
      </c>
      <c r="AR243" s="30">
        <f>IF(ISERROR(1/VLOOKUP($B243,[1]Miljö!$B$1:$S$500,MATCH("Såld mängd produktionsspecifik fjärrvärme (GWh)",[1]Miljö!$B$1:$R$1,0),FALSE)),0,VLOOKUP($B243,[1]Miljö!$B$1:$S$500,MATCH("Såld mängd produktionsspecifik fjärrvärme (GWh)",[1]Miljö!$B$1:$R$1,0),FALSE))</f>
        <v>0</v>
      </c>
      <c r="AS243" s="36" t="str">
        <f t="shared" si="15"/>
        <v/>
      </c>
      <c r="AU243" s="30" t="str">
        <f>VLOOKUP($B243,'[1]Miljövärden urval för publ'!$B$2:$I$486,7,FALSE)</f>
        <v>Nej</v>
      </c>
    </row>
    <row r="244" spans="1:47" ht="15">
      <c r="A244" t="s">
        <v>399</v>
      </c>
      <c r="B244" t="s">
        <v>400</v>
      </c>
      <c r="C244" s="30">
        <f>VLOOKUP($B244,'[1]Tillförd energi'!$B$2:$AS$506,MATCH(C$3,'[1]Tillförd energi'!$B$1:$AQ$1,0),FALSE)</f>
        <v>0</v>
      </c>
      <c r="D244" s="30">
        <f>VLOOKUP($B244,'[1]Tillförd energi'!$B$2:$AS$506,MATCH(D$3,'[1]Tillförd energi'!$B$1:$AQ$1,0),FALSE)</f>
        <v>0.93410700000000002</v>
      </c>
      <c r="E244" s="30">
        <f>VLOOKUP($B244,'[1]Tillförd energi'!$B$2:$AS$506,MATCH(E$3,'[1]Tillförd energi'!$B$1:$AQ$1,0),FALSE)</f>
        <v>0</v>
      </c>
      <c r="F244" s="30">
        <f>VLOOKUP($B244,'[1]Tillförd energi'!$B$2:$AS$506,MATCH(F$3,'[1]Tillförd energi'!$B$1:$AQ$1,0),FALSE)</f>
        <v>0</v>
      </c>
      <c r="G244" s="30">
        <f>VLOOKUP($B244,'[1]Tillförd energi'!$B$2:$AS$506,MATCH(G$3,'[1]Tillförd energi'!$B$1:$AQ$1,0),FALSE)</f>
        <v>0</v>
      </c>
      <c r="H244" s="30">
        <f>VLOOKUP($B244,'[1]Tillförd energi'!$B$2:$AS$506,MATCH(H$3,'[1]Tillförd energi'!$B$1:$AQ$1,0),FALSE)</f>
        <v>0</v>
      </c>
      <c r="I244" s="30">
        <f>VLOOKUP($B244,'[1]Tillförd energi'!$B$2:$AS$506,MATCH(I$3,'[1]Tillförd energi'!$B$1:$AQ$1,0),FALSE)</f>
        <v>0</v>
      </c>
      <c r="J244" s="30">
        <f>VLOOKUP($B244,'[1]Tillförd energi'!$B$2:$AS$506,MATCH(J$3,'[1]Tillförd energi'!$B$1:$AQ$1,0),FALSE)</f>
        <v>0</v>
      </c>
      <c r="K244" s="30">
        <f>VLOOKUP($B244,'[1]Tillförd energi'!$B$2:$AS$506,MATCH(K$3,'[1]Tillförd energi'!$B$1:$AQ$1,0),FALSE)</f>
        <v>36.152999999999999</v>
      </c>
      <c r="L244" s="30">
        <f>VLOOKUP($B244,'[1]Tillförd energi'!$B$2:$AS$506,MATCH(L$3,'[1]Tillförd energi'!$B$1:$AQ$1,0),FALSE)</f>
        <v>38.108400000000003</v>
      </c>
      <c r="M244" s="30">
        <f>VLOOKUP($B244,'[1]Tillförd energi'!$B$2:$AS$506,MATCH(M$3,'[1]Tillförd energi'!$B$1:$AQ$1,0),FALSE)</f>
        <v>100.956</v>
      </c>
      <c r="N244" s="30">
        <f>VLOOKUP($B244,'[1]Tillförd energi'!$B$2:$AS$506,MATCH(N$3,'[1]Tillförd energi'!$B$1:$AQ$1,0),FALSE)</f>
        <v>0</v>
      </c>
      <c r="O244" s="30">
        <f>VLOOKUP($B244,'[1]Tillförd energi'!$B$2:$AS$506,MATCH(O$3,'[1]Tillförd energi'!$B$1:$AQ$1,0),FALSE)</f>
        <v>42.234000000000002</v>
      </c>
      <c r="P244" s="30">
        <f>VLOOKUP($B244,'[1]Tillförd energi'!$B$2:$AS$506,MATCH(P$3,'[1]Tillförd energi'!$B$1:$AQ$1,0),FALSE)</f>
        <v>0</v>
      </c>
      <c r="Q244" s="30">
        <f>VLOOKUP($B244,'[1]Tillförd energi'!$B$2:$AS$506,MATCH(Q$3,'[1]Tillförd energi'!$B$1:$AQ$1,0),FALSE)</f>
        <v>0</v>
      </c>
      <c r="R244" s="30">
        <f>VLOOKUP($B244,'[1]Tillförd energi'!$B$2:$AS$506,MATCH(R$3,'[1]Tillförd energi'!$B$1:$AQ$1,0),FALSE)</f>
        <v>0</v>
      </c>
      <c r="S244" s="30">
        <f>VLOOKUP($B244,'[1]Tillförd energi'!$B$2:$AS$506,MATCH(S$3,'[1]Tillförd energi'!$B$1:$AQ$1,0),FALSE)</f>
        <v>0</v>
      </c>
      <c r="T244" s="30">
        <f>VLOOKUP($B244,'[1]Tillförd energi'!$B$2:$AS$506,MATCH(T$3,'[1]Tillförd energi'!$B$1:$AQ$1,0),FALSE)</f>
        <v>0</v>
      </c>
      <c r="U244" s="30">
        <f>VLOOKUP($B244,'[1]Tillförd energi'!$B$2:$AS$506,MATCH(U$3,'[1]Tillförd energi'!$B$1:$AQ$1,0),FALSE)</f>
        <v>0</v>
      </c>
      <c r="V244" s="30">
        <f>VLOOKUP($B244,'[1]Tillförd energi'!$B$2:$AS$506,MATCH(V$3,'[1]Tillförd energi'!$B$1:$AQ$1,0),FALSE)</f>
        <v>0</v>
      </c>
      <c r="W244" s="30">
        <f>VLOOKUP($B244,'[1]Tillförd energi'!$B$2:$AS$506,MATCH(W$3,'[1]Tillförd energi'!$B$1:$AQ$1,0),FALSE)</f>
        <v>0</v>
      </c>
      <c r="X244" s="30">
        <f>VLOOKUP($B244,'[1]Tillförd energi'!$B$2:$AS$506,MATCH(X$3,'[1]Tillförd energi'!$B$1:$AQ$1,0),FALSE)</f>
        <v>83.452200000000005</v>
      </c>
      <c r="Y244" s="30">
        <f>VLOOKUP($B244,'[1]Tillförd energi'!$B$2:$AS$506,MATCH(Y$3,'[1]Tillförd energi'!$B$1:$AQ$1,0),FALSE)</f>
        <v>0</v>
      </c>
      <c r="Z244" s="30">
        <f>VLOOKUP($B244,'[1]Tillförd energi'!$B$2:$AS$506,MATCH(Z$3,'[1]Tillförd energi'!$B$1:$AQ$1,0),FALSE)</f>
        <v>0</v>
      </c>
      <c r="AA244" s="30">
        <f>VLOOKUP($B244,'[1]Tillförd energi'!$B$2:$AS$506,MATCH(AA$3,'[1]Tillförd energi'!$B$1:$AQ$1,0),FALSE)</f>
        <v>0</v>
      </c>
      <c r="AB244" s="30">
        <f>VLOOKUP($B244,'[1]Tillförd energi'!$B$2:$AS$506,MATCH(AB$3,'[1]Tillförd energi'!$B$1:$AQ$1,0),FALSE)</f>
        <v>126.7</v>
      </c>
      <c r="AC244" s="30">
        <f>VLOOKUP($B244,'[1]Tillförd energi'!$B$2:$AS$506,MATCH(AC$3,'[1]Tillförd energi'!$B$1:$AQ$1,0),FALSE)</f>
        <v>0</v>
      </c>
      <c r="AD244" s="30">
        <f>VLOOKUP($B244,'[1]Tillförd energi'!$B$2:$AS$506,MATCH(AD$3,'[1]Tillförd energi'!$B$1:$AQ$1,0),FALSE)</f>
        <v>0</v>
      </c>
      <c r="AF244" s="30">
        <f>VLOOKUP($B244,'[1]Tillförd energi'!$B$2:$AS$506,MATCH(AF$3,'[1]Tillförd energi'!$B$1:$AQ$1,0),FALSE)</f>
        <v>12.5063</v>
      </c>
      <c r="AH244" s="30">
        <f>IFERROR(VLOOKUP(B244,[1]Miljö!$B$1:$S$476,9,FALSE)/1,0)</f>
        <v>18.091000000000001</v>
      </c>
      <c r="AJ244" s="35">
        <f>IFERROR(VLOOKUP($B244,[1]Miljö!$B$1:$S$500,MATCH("hjälpel exklusive kraftvärme (GWh)",[1]Miljö!$B$1:$V$1,0),FALSE)/1,"")</f>
        <v>3.0049999999999999</v>
      </c>
      <c r="AK244" s="35">
        <f t="shared" si="12"/>
        <v>3.0049999999999999</v>
      </c>
      <c r="AL244" s="35">
        <f>VLOOKUP($B244,'[1]Slutlig allokering'!$B$2:$AL$462,MATCH("Hjälpel kraftvärme",'[1]Slutlig allokering'!$B$2:$AL$2,0),FALSE)</f>
        <v>9.5012799999999995</v>
      </c>
      <c r="AN244" s="30">
        <f t="shared" si="13"/>
        <v>441.04400700000002</v>
      </c>
      <c r="AO244" s="30">
        <f t="shared" si="14"/>
        <v>459.13500700000003</v>
      </c>
      <c r="AP244" s="30">
        <f>IF(ISERROR(1/VLOOKUP($B244,[1]Leveranser!$B$1:$S$500,MATCH("såld värme (gwh)",[1]Leveranser!$B$1:$S$1,0),FALSE)),"",VLOOKUP($B244,[1]Leveranser!$B$1:$S$500,MATCH("såld värme (gwh)",[1]Leveranser!$B$1:$S$1,0),FALSE))</f>
        <v>443</v>
      </c>
      <c r="AQ244" s="30">
        <f>VLOOKUP($B244,[1]Leveranser!$B$1:$Y$500,MATCH("Totalt såld fjärrvärme till andra fjärrvärmeföretag",[1]Leveranser!$B$1:$AA$1,0),FALSE)</f>
        <v>153</v>
      </c>
      <c r="AR244" s="30">
        <f>IF(ISERROR(1/VLOOKUP($B244,[1]Miljö!$B$1:$S$500,MATCH("Såld mängd produktionsspecifik fjärrvärme (GWh)",[1]Miljö!$B$1:$R$1,0),FALSE)),0,VLOOKUP($B244,[1]Miljö!$B$1:$S$500,MATCH("Såld mängd produktionsspecifik fjärrvärme (GWh)",[1]Miljö!$B$1:$R$1,0),FALSE))</f>
        <v>173.79</v>
      </c>
      <c r="AS244" s="36">
        <f t="shared" si="15"/>
        <v>0.96485781577530627</v>
      </c>
      <c r="AU244" s="30" t="str">
        <f>VLOOKUP($B244,'[1]Miljövärden urval för publ'!$B$2:$I$486,7,FALSE)</f>
        <v>Ja</v>
      </c>
    </row>
    <row r="245" spans="1:47" ht="15">
      <c r="A245" t="s">
        <v>399</v>
      </c>
      <c r="B245" t="s">
        <v>401</v>
      </c>
      <c r="C245" s="30">
        <f>VLOOKUP($B245,'[1]Tillförd energi'!$B$2:$AS$506,MATCH(C$3,'[1]Tillförd energi'!$B$1:$AQ$1,0),FALSE)</f>
        <v>0</v>
      </c>
      <c r="D245" s="30">
        <f>VLOOKUP($B245,'[1]Tillförd energi'!$B$2:$AS$506,MATCH(D$3,'[1]Tillförd energi'!$B$1:$AQ$1,0),FALSE)</f>
        <v>0</v>
      </c>
      <c r="E245" s="30">
        <f>VLOOKUP($B245,'[1]Tillförd energi'!$B$2:$AS$506,MATCH(E$3,'[1]Tillförd energi'!$B$1:$AQ$1,0),FALSE)</f>
        <v>0</v>
      </c>
      <c r="F245" s="30">
        <f>VLOOKUP($B245,'[1]Tillförd energi'!$B$2:$AS$506,MATCH(F$3,'[1]Tillförd energi'!$B$1:$AQ$1,0),FALSE)</f>
        <v>0</v>
      </c>
      <c r="G245" s="30">
        <f>VLOOKUP($B245,'[1]Tillförd energi'!$B$2:$AS$506,MATCH(G$3,'[1]Tillförd energi'!$B$1:$AQ$1,0),FALSE)</f>
        <v>0</v>
      </c>
      <c r="H245" s="30">
        <f>VLOOKUP($B245,'[1]Tillförd energi'!$B$2:$AS$506,MATCH(H$3,'[1]Tillförd energi'!$B$1:$AQ$1,0),FALSE)</f>
        <v>0</v>
      </c>
      <c r="I245" s="30">
        <f>VLOOKUP($B245,'[1]Tillförd energi'!$B$2:$AS$506,MATCH(I$3,'[1]Tillförd energi'!$B$1:$AQ$1,0),FALSE)</f>
        <v>0</v>
      </c>
      <c r="J245" s="30">
        <f>VLOOKUP($B245,'[1]Tillförd energi'!$B$2:$AS$506,MATCH(J$3,'[1]Tillförd energi'!$B$1:$AQ$1,0),FALSE)</f>
        <v>0</v>
      </c>
      <c r="K245" s="30">
        <f>VLOOKUP($B245,'[1]Tillförd energi'!$B$2:$AS$506,MATCH(K$3,'[1]Tillförd energi'!$B$1:$AQ$1,0),FALSE)</f>
        <v>0</v>
      </c>
      <c r="L245" s="30">
        <f>VLOOKUP($B245,'[1]Tillförd energi'!$B$2:$AS$506,MATCH(L$3,'[1]Tillförd energi'!$B$1:$AQ$1,0),FALSE)</f>
        <v>1.11117</v>
      </c>
      <c r="M245" s="30">
        <f>VLOOKUP($B245,'[1]Tillförd energi'!$B$2:$AS$506,MATCH(M$3,'[1]Tillförd energi'!$B$1:$AQ$1,0),FALSE)</f>
        <v>11.173400000000001</v>
      </c>
      <c r="N245" s="30">
        <f>VLOOKUP($B245,'[1]Tillförd energi'!$B$2:$AS$506,MATCH(N$3,'[1]Tillförd energi'!$B$1:$AQ$1,0),FALSE)</f>
        <v>5.1235299999999998E-2</v>
      </c>
      <c r="O245" s="30">
        <f>VLOOKUP($B245,'[1]Tillförd energi'!$B$2:$AS$506,MATCH(O$3,'[1]Tillförd energi'!$B$1:$AQ$1,0),FALSE)</f>
        <v>1.11117</v>
      </c>
      <c r="P245" s="30">
        <f>VLOOKUP($B245,'[1]Tillförd energi'!$B$2:$AS$506,MATCH(P$3,'[1]Tillförd energi'!$B$1:$AQ$1,0),FALSE)</f>
        <v>0</v>
      </c>
      <c r="Q245" s="30">
        <f>VLOOKUP($B245,'[1]Tillförd energi'!$B$2:$AS$506,MATCH(Q$3,'[1]Tillförd energi'!$B$1:$AQ$1,0),FALSE)</f>
        <v>0</v>
      </c>
      <c r="R245" s="30">
        <f>VLOOKUP($B245,'[1]Tillförd energi'!$B$2:$AS$506,MATCH(R$3,'[1]Tillförd energi'!$B$1:$AQ$1,0),FALSE)</f>
        <v>0</v>
      </c>
      <c r="S245" s="30">
        <f>VLOOKUP($B245,'[1]Tillförd energi'!$B$2:$AS$506,MATCH(S$3,'[1]Tillförd energi'!$B$1:$AQ$1,0),FALSE)</f>
        <v>0</v>
      </c>
      <c r="T245" s="30">
        <f>VLOOKUP($B245,'[1]Tillförd energi'!$B$2:$AS$506,MATCH(T$3,'[1]Tillförd energi'!$B$1:$AQ$1,0),FALSE)</f>
        <v>0</v>
      </c>
      <c r="U245" s="30">
        <f>VLOOKUP($B245,'[1]Tillförd energi'!$B$2:$AS$506,MATCH(U$3,'[1]Tillförd energi'!$B$1:$AQ$1,0),FALSE)</f>
        <v>0</v>
      </c>
      <c r="V245" s="30">
        <f>VLOOKUP($B245,'[1]Tillförd energi'!$B$2:$AS$506,MATCH(V$3,'[1]Tillförd energi'!$B$1:$AQ$1,0),FALSE)</f>
        <v>0</v>
      </c>
      <c r="W245" s="30">
        <f>VLOOKUP($B245,'[1]Tillförd energi'!$B$2:$AS$506,MATCH(W$3,'[1]Tillförd energi'!$B$1:$AQ$1,0),FALSE)</f>
        <v>0</v>
      </c>
      <c r="X245" s="30">
        <f>VLOOKUP($B245,'[1]Tillförd energi'!$B$2:$AS$506,MATCH(X$3,'[1]Tillförd energi'!$B$1:$AQ$1,0),FALSE)</f>
        <v>0</v>
      </c>
      <c r="Y245" s="30">
        <f>VLOOKUP($B245,'[1]Tillförd energi'!$B$2:$AS$506,MATCH(Y$3,'[1]Tillförd energi'!$B$1:$AQ$1,0),FALSE)</f>
        <v>0</v>
      </c>
      <c r="Z245" s="30">
        <f>VLOOKUP($B245,'[1]Tillförd energi'!$B$2:$AS$506,MATCH(Z$3,'[1]Tillförd energi'!$B$1:$AQ$1,0),FALSE)</f>
        <v>0</v>
      </c>
      <c r="AA245" s="30">
        <f>VLOOKUP($B245,'[1]Tillförd energi'!$B$2:$AS$506,MATCH(AA$3,'[1]Tillförd energi'!$B$1:$AQ$1,0),FALSE)</f>
        <v>0</v>
      </c>
      <c r="AB245" s="30">
        <f>VLOOKUP($B245,'[1]Tillförd energi'!$B$2:$AS$506,MATCH(AB$3,'[1]Tillförd energi'!$B$1:$AQ$1,0),FALSE)</f>
        <v>6.4089999999999998</v>
      </c>
      <c r="AC245" s="30">
        <f>VLOOKUP($B245,'[1]Tillförd energi'!$B$2:$AS$506,MATCH(AC$3,'[1]Tillförd energi'!$B$1:$AQ$1,0),FALSE)</f>
        <v>0</v>
      </c>
      <c r="AD245" s="30">
        <f>VLOOKUP($B245,'[1]Tillförd energi'!$B$2:$AS$506,MATCH(AD$3,'[1]Tillförd energi'!$B$1:$AQ$1,0),FALSE)</f>
        <v>0</v>
      </c>
      <c r="AF245" s="30">
        <f>VLOOKUP($B245,'[1]Tillförd energi'!$B$2:$AS$506,MATCH(AF$3,'[1]Tillförd energi'!$B$1:$AQ$1,0),FALSE)</f>
        <v>1.1890000000000001</v>
      </c>
      <c r="AH245" s="30">
        <f>IFERROR(VLOOKUP(B245,[1]Miljö!$B$1:$S$476,9,FALSE)/1,0)</f>
        <v>0</v>
      </c>
      <c r="AJ245" s="35" t="str">
        <f>IFERROR(VLOOKUP($B245,[1]Miljö!$B$1:$S$500,MATCH("hjälpel exklusive kraftvärme (GWh)",[1]Miljö!$B$1:$V$1,0),FALSE)/1,"")</f>
        <v/>
      </c>
      <c r="AK245" s="35">
        <f t="shared" si="12"/>
        <v>0.62369999999999992</v>
      </c>
      <c r="AL245" s="35">
        <f>VLOOKUP($B245,'[1]Slutlig allokering'!$B$2:$AL$462,MATCH("Hjälpel kraftvärme",'[1]Slutlig allokering'!$B$2:$AL$2,0),FALSE)</f>
        <v>0.54391699999999998</v>
      </c>
      <c r="AN245" s="30">
        <f t="shared" si="13"/>
        <v>21.044975300000001</v>
      </c>
      <c r="AO245" s="30">
        <f t="shared" si="14"/>
        <v>21.044975300000001</v>
      </c>
      <c r="AP245" s="30">
        <f>IF(ISERROR(1/VLOOKUP($B245,[1]Leveranser!$B$1:$S$500,MATCH("såld värme (gwh)",[1]Leveranser!$B$1:$S$1,0),FALSE)),"",VLOOKUP($B245,[1]Leveranser!$B$1:$S$500,MATCH("såld värme (gwh)",[1]Leveranser!$B$1:$S$1,0),FALSE))</f>
        <v>20.79</v>
      </c>
      <c r="AQ245" s="30">
        <f>VLOOKUP($B245,[1]Leveranser!$B$1:$Y$500,MATCH("Totalt såld fjärrvärme till andra fjärrvärmeföretag",[1]Leveranser!$B$1:$AA$1,0),FALSE)</f>
        <v>0</v>
      </c>
      <c r="AR245" s="30">
        <f>IF(ISERROR(1/VLOOKUP($B245,[1]Miljö!$B$1:$S$500,MATCH("Såld mängd produktionsspecifik fjärrvärme (GWh)",[1]Miljö!$B$1:$R$1,0),FALSE)),0,VLOOKUP($B245,[1]Miljö!$B$1:$S$500,MATCH("Såld mängd produktionsspecifik fjärrvärme (GWh)",[1]Miljö!$B$1:$R$1,0),FALSE))</f>
        <v>0</v>
      </c>
      <c r="AS245" s="36">
        <f t="shared" si="15"/>
        <v>0.98788426708203347</v>
      </c>
      <c r="AU245" s="30" t="str">
        <f>VLOOKUP($B245,'[1]Miljövärden urval för publ'!$B$2:$I$486,7,FALSE)</f>
        <v>Ja</v>
      </c>
    </row>
    <row r="246" spans="1:47" ht="15">
      <c r="A246" t="s">
        <v>138</v>
      </c>
      <c r="B246" t="s">
        <v>163</v>
      </c>
      <c r="C246" s="30">
        <f>VLOOKUP($B246,'[1]Tillförd energi'!$B$2:$AS$506,MATCH(C$3,'[1]Tillförd energi'!$B$1:$AQ$1,0),FALSE)</f>
        <v>0</v>
      </c>
      <c r="D246" s="30">
        <f>VLOOKUP($B246,'[1]Tillförd energi'!$B$2:$AS$506,MATCH(D$3,'[1]Tillförd energi'!$B$1:$AQ$1,0),FALSE)</f>
        <v>6.5469999999999997</v>
      </c>
      <c r="E246" s="30">
        <f>VLOOKUP($B246,'[1]Tillförd energi'!$B$2:$AS$506,MATCH(E$3,'[1]Tillförd energi'!$B$1:$AQ$1,0),FALSE)</f>
        <v>0</v>
      </c>
      <c r="F246" s="30">
        <f>VLOOKUP($B246,'[1]Tillförd energi'!$B$2:$AS$506,MATCH(F$3,'[1]Tillförd energi'!$B$1:$AQ$1,0),FALSE)</f>
        <v>0</v>
      </c>
      <c r="G246" s="30">
        <f>VLOOKUP($B246,'[1]Tillförd energi'!$B$2:$AS$506,MATCH(G$3,'[1]Tillförd energi'!$B$1:$AQ$1,0),FALSE)</f>
        <v>0</v>
      </c>
      <c r="H246" s="30">
        <f>VLOOKUP($B246,'[1]Tillförd energi'!$B$2:$AS$506,MATCH(H$3,'[1]Tillförd energi'!$B$1:$AQ$1,0),FALSE)</f>
        <v>0</v>
      </c>
      <c r="I246" s="30">
        <f>VLOOKUP($B246,'[1]Tillförd energi'!$B$2:$AS$506,MATCH(I$3,'[1]Tillförd energi'!$B$1:$AQ$1,0),FALSE)</f>
        <v>0</v>
      </c>
      <c r="J246" s="30">
        <f>VLOOKUP($B246,'[1]Tillförd energi'!$B$2:$AS$506,MATCH(J$3,'[1]Tillförd energi'!$B$1:$AQ$1,0),FALSE)</f>
        <v>0</v>
      </c>
      <c r="K246" s="30">
        <f>VLOOKUP($B246,'[1]Tillförd energi'!$B$2:$AS$506,MATCH(K$3,'[1]Tillförd energi'!$B$1:$AQ$1,0),FALSE)</f>
        <v>0</v>
      </c>
      <c r="L246" s="30">
        <f>VLOOKUP($B246,'[1]Tillförd energi'!$B$2:$AS$506,MATCH(L$3,'[1]Tillförd energi'!$B$1:$AQ$1,0),FALSE)</f>
        <v>0</v>
      </c>
      <c r="M246" s="30">
        <f>VLOOKUP($B246,'[1]Tillförd energi'!$B$2:$AS$506,MATCH(M$3,'[1]Tillförd energi'!$B$1:$AQ$1,0),FALSE)</f>
        <v>0</v>
      </c>
      <c r="N246" s="30">
        <f>VLOOKUP($B246,'[1]Tillförd energi'!$B$2:$AS$506,MATCH(N$3,'[1]Tillförd energi'!$B$1:$AQ$1,0),FALSE)</f>
        <v>23.4</v>
      </c>
      <c r="O246" s="30">
        <f>VLOOKUP($B246,'[1]Tillförd energi'!$B$2:$AS$506,MATCH(O$3,'[1]Tillförd energi'!$B$1:$AQ$1,0),FALSE)</f>
        <v>20.8</v>
      </c>
      <c r="P246" s="30">
        <f>VLOOKUP($B246,'[1]Tillförd energi'!$B$2:$AS$506,MATCH(P$3,'[1]Tillförd energi'!$B$1:$AQ$1,0),FALSE)</f>
        <v>0</v>
      </c>
      <c r="Q246" s="30">
        <f>VLOOKUP($B246,'[1]Tillförd energi'!$B$2:$AS$506,MATCH(Q$3,'[1]Tillförd energi'!$B$1:$AQ$1,0),FALSE)</f>
        <v>0</v>
      </c>
      <c r="R246" s="30">
        <f>VLOOKUP($B246,'[1]Tillförd energi'!$B$2:$AS$506,MATCH(R$3,'[1]Tillförd energi'!$B$1:$AQ$1,0),FALSE)</f>
        <v>0</v>
      </c>
      <c r="S246" s="30">
        <f>VLOOKUP($B246,'[1]Tillförd energi'!$B$2:$AS$506,MATCH(S$3,'[1]Tillförd energi'!$B$1:$AQ$1,0),FALSE)</f>
        <v>0</v>
      </c>
      <c r="T246" s="30">
        <f>VLOOKUP($B246,'[1]Tillförd energi'!$B$2:$AS$506,MATCH(T$3,'[1]Tillförd energi'!$B$1:$AQ$1,0),FALSE)</f>
        <v>0</v>
      </c>
      <c r="U246" s="30">
        <f>VLOOKUP($B246,'[1]Tillförd energi'!$B$2:$AS$506,MATCH(U$3,'[1]Tillförd energi'!$B$1:$AQ$1,0),FALSE)</f>
        <v>0</v>
      </c>
      <c r="V246" s="30">
        <f>VLOOKUP($B246,'[1]Tillförd energi'!$B$2:$AS$506,MATCH(V$3,'[1]Tillförd energi'!$B$1:$AQ$1,0),FALSE)</f>
        <v>0</v>
      </c>
      <c r="W246" s="30">
        <f>VLOOKUP($B246,'[1]Tillförd energi'!$B$2:$AS$506,MATCH(W$3,'[1]Tillförd energi'!$B$1:$AQ$1,0),FALSE)</f>
        <v>0</v>
      </c>
      <c r="X246" s="30">
        <f>VLOOKUP($B246,'[1]Tillförd energi'!$B$2:$AS$506,MATCH(X$3,'[1]Tillförd energi'!$B$1:$AQ$1,0),FALSE)</f>
        <v>0</v>
      </c>
      <c r="Y246" s="30">
        <f>VLOOKUP($B246,'[1]Tillförd energi'!$B$2:$AS$506,MATCH(Y$3,'[1]Tillförd energi'!$B$1:$AQ$1,0),FALSE)</f>
        <v>0</v>
      </c>
      <c r="Z246" s="30">
        <f>VLOOKUP($B246,'[1]Tillförd energi'!$B$2:$AS$506,MATCH(Z$3,'[1]Tillförd energi'!$B$1:$AQ$1,0),FALSE)</f>
        <v>0</v>
      </c>
      <c r="AA246" s="30">
        <f>VLOOKUP($B246,'[1]Tillförd energi'!$B$2:$AS$506,MATCH(AA$3,'[1]Tillförd energi'!$B$1:$AQ$1,0),FALSE)</f>
        <v>0</v>
      </c>
      <c r="AB246" s="30">
        <f>VLOOKUP($B246,'[1]Tillförd energi'!$B$2:$AS$506,MATCH(AB$3,'[1]Tillförd energi'!$B$1:$AQ$1,0),FALSE)</f>
        <v>8.907</v>
      </c>
      <c r="AC246" s="30">
        <f>VLOOKUP($B246,'[1]Tillförd energi'!$B$2:$AS$506,MATCH(AC$3,'[1]Tillförd energi'!$B$1:$AQ$1,0),FALSE)</f>
        <v>0</v>
      </c>
      <c r="AD246" s="30">
        <f>VLOOKUP($B246,'[1]Tillförd energi'!$B$2:$AS$506,MATCH(AD$3,'[1]Tillförd energi'!$B$1:$AQ$1,0),FALSE)</f>
        <v>0</v>
      </c>
      <c r="AF246" s="30">
        <f>VLOOKUP($B246,'[1]Tillförd energi'!$B$2:$AS$506,MATCH(AF$3,'[1]Tillförd energi'!$B$1:$AQ$1,0),FALSE)</f>
        <v>1.1499999999999999</v>
      </c>
      <c r="AH246" s="30">
        <f>IFERROR(VLOOKUP(B246,[1]Miljö!$B$1:$S$476,9,FALSE)/1,0)</f>
        <v>0</v>
      </c>
      <c r="AJ246" s="35">
        <f>IFERROR(VLOOKUP($B246,[1]Miljö!$B$1:$S$500,MATCH("hjälpel exklusive kraftvärme (GWh)",[1]Miljö!$B$1:$V$1,0),FALSE)/1,"")</f>
        <v>1.1499999999999999</v>
      </c>
      <c r="AK246" s="35">
        <f t="shared" si="12"/>
        <v>1.1499999999999999</v>
      </c>
      <c r="AL246" s="35">
        <f>VLOOKUP($B246,'[1]Slutlig allokering'!$B$2:$AL$462,MATCH("Hjälpel kraftvärme",'[1]Slutlig allokering'!$B$2:$AL$2,0),FALSE)</f>
        <v>0</v>
      </c>
      <c r="AN246" s="30">
        <f t="shared" si="13"/>
        <v>60.803999999999995</v>
      </c>
      <c r="AO246" s="30">
        <f t="shared" si="14"/>
        <v>60.803999999999995</v>
      </c>
      <c r="AP246" s="30">
        <f>IF(ISERROR(1/VLOOKUP($B246,[1]Leveranser!$B$1:$S$500,MATCH("såld värme (gwh)",[1]Leveranser!$B$1:$S$1,0),FALSE)),"",VLOOKUP($B246,[1]Leveranser!$B$1:$S$500,MATCH("såld värme (gwh)",[1]Leveranser!$B$1:$S$1,0),FALSE))</f>
        <v>45.23</v>
      </c>
      <c r="AQ246" s="30">
        <f>VLOOKUP($B246,[1]Leveranser!$B$1:$Y$500,MATCH("Totalt såld fjärrvärme till andra fjärrvärmeföretag",[1]Leveranser!$B$1:$AA$1,0),FALSE)</f>
        <v>0</v>
      </c>
      <c r="AR246" s="30">
        <f>IF(ISERROR(1/VLOOKUP($B246,[1]Miljö!$B$1:$S$500,MATCH("Såld mängd produktionsspecifik fjärrvärme (GWh)",[1]Miljö!$B$1:$R$1,0),FALSE)),0,VLOOKUP($B246,[1]Miljö!$B$1:$S$500,MATCH("Såld mängd produktionsspecifik fjärrvärme (GWh)",[1]Miljö!$B$1:$R$1,0),FALSE))</f>
        <v>0</v>
      </c>
      <c r="AS246" s="36">
        <f t="shared" si="15"/>
        <v>0.74386553516216036</v>
      </c>
      <c r="AU246" s="30" t="str">
        <f>VLOOKUP($B246,'[1]Miljövärden urval för publ'!$B$2:$I$486,7,FALSE)</f>
        <v>Ja</v>
      </c>
    </row>
    <row r="247" spans="1:47" ht="15">
      <c r="A247" t="s">
        <v>138</v>
      </c>
      <c r="B247" t="s">
        <v>164</v>
      </c>
      <c r="C247" s="30">
        <f>VLOOKUP($B247,'[1]Tillförd energi'!$B$2:$AS$506,MATCH(C$3,'[1]Tillförd energi'!$B$1:$AQ$1,0),FALSE)</f>
        <v>0</v>
      </c>
      <c r="D247" s="30">
        <f>VLOOKUP($B247,'[1]Tillförd energi'!$B$2:$AS$506,MATCH(D$3,'[1]Tillförd energi'!$B$1:$AQ$1,0),FALSE)</f>
        <v>5.3999999999999999E-2</v>
      </c>
      <c r="E247" s="30">
        <f>VLOOKUP($B247,'[1]Tillförd energi'!$B$2:$AS$506,MATCH(E$3,'[1]Tillförd energi'!$B$1:$AQ$1,0),FALSE)</f>
        <v>0</v>
      </c>
      <c r="F247" s="30">
        <f>VLOOKUP($B247,'[1]Tillförd energi'!$B$2:$AS$506,MATCH(F$3,'[1]Tillförd energi'!$B$1:$AQ$1,0),FALSE)</f>
        <v>0</v>
      </c>
      <c r="G247" s="30">
        <f>VLOOKUP($B247,'[1]Tillförd energi'!$B$2:$AS$506,MATCH(G$3,'[1]Tillförd energi'!$B$1:$AQ$1,0),FALSE)</f>
        <v>0</v>
      </c>
      <c r="H247" s="30">
        <f>VLOOKUP($B247,'[1]Tillförd energi'!$B$2:$AS$506,MATCH(H$3,'[1]Tillförd energi'!$B$1:$AQ$1,0),FALSE)</f>
        <v>0</v>
      </c>
      <c r="I247" s="30">
        <f>VLOOKUP($B247,'[1]Tillförd energi'!$B$2:$AS$506,MATCH(I$3,'[1]Tillförd energi'!$B$1:$AQ$1,0),FALSE)</f>
        <v>0</v>
      </c>
      <c r="J247" s="30">
        <f>VLOOKUP($B247,'[1]Tillförd energi'!$B$2:$AS$506,MATCH(J$3,'[1]Tillförd energi'!$B$1:$AQ$1,0),FALSE)</f>
        <v>0</v>
      </c>
      <c r="K247" s="30">
        <f>VLOOKUP($B247,'[1]Tillförd energi'!$B$2:$AS$506,MATCH(K$3,'[1]Tillförd energi'!$B$1:$AQ$1,0),FALSE)</f>
        <v>0</v>
      </c>
      <c r="L247" s="30">
        <f>VLOOKUP($B247,'[1]Tillförd energi'!$B$2:$AS$506,MATCH(L$3,'[1]Tillförd energi'!$B$1:$AQ$1,0),FALSE)</f>
        <v>0</v>
      </c>
      <c r="M247" s="30">
        <f>VLOOKUP($B247,'[1]Tillförd energi'!$B$2:$AS$506,MATCH(M$3,'[1]Tillförd energi'!$B$1:$AQ$1,0),FALSE)</f>
        <v>0</v>
      </c>
      <c r="N247" s="30">
        <f>VLOOKUP($B247,'[1]Tillförd energi'!$B$2:$AS$506,MATCH(N$3,'[1]Tillförd energi'!$B$1:$AQ$1,0),FALSE)</f>
        <v>0</v>
      </c>
      <c r="O247" s="30">
        <f>VLOOKUP($B247,'[1]Tillförd energi'!$B$2:$AS$506,MATCH(O$3,'[1]Tillförd energi'!$B$1:$AQ$1,0),FALSE)</f>
        <v>0</v>
      </c>
      <c r="P247" s="30">
        <f>VLOOKUP($B247,'[1]Tillförd energi'!$B$2:$AS$506,MATCH(P$3,'[1]Tillförd energi'!$B$1:$AQ$1,0),FALSE)</f>
        <v>0</v>
      </c>
      <c r="Q247" s="30">
        <f>VLOOKUP($B247,'[1]Tillförd energi'!$B$2:$AS$506,MATCH(Q$3,'[1]Tillförd energi'!$B$1:$AQ$1,0),FALSE)</f>
        <v>0</v>
      </c>
      <c r="R247" s="30">
        <f>VLOOKUP($B247,'[1]Tillförd energi'!$B$2:$AS$506,MATCH(R$3,'[1]Tillförd energi'!$B$1:$AQ$1,0),FALSE)</f>
        <v>0</v>
      </c>
      <c r="S247" s="30">
        <f>VLOOKUP($B247,'[1]Tillförd energi'!$B$2:$AS$506,MATCH(S$3,'[1]Tillförd energi'!$B$1:$AQ$1,0),FALSE)</f>
        <v>0</v>
      </c>
      <c r="T247" s="30">
        <f>VLOOKUP($B247,'[1]Tillförd energi'!$B$2:$AS$506,MATCH(T$3,'[1]Tillförd energi'!$B$1:$AQ$1,0),FALSE)</f>
        <v>0</v>
      </c>
      <c r="U247" s="30">
        <f>VLOOKUP($B247,'[1]Tillförd energi'!$B$2:$AS$506,MATCH(U$3,'[1]Tillförd energi'!$B$1:$AQ$1,0),FALSE)</f>
        <v>0</v>
      </c>
      <c r="V247" s="30">
        <f>VLOOKUP($B247,'[1]Tillförd energi'!$B$2:$AS$506,MATCH(V$3,'[1]Tillförd energi'!$B$1:$AQ$1,0),FALSE)</f>
        <v>0</v>
      </c>
      <c r="W247" s="30">
        <f>VLOOKUP($B247,'[1]Tillförd energi'!$B$2:$AS$506,MATCH(W$3,'[1]Tillförd energi'!$B$1:$AQ$1,0),FALSE)</f>
        <v>0</v>
      </c>
      <c r="X247" s="30">
        <f>VLOOKUP($B247,'[1]Tillförd energi'!$B$2:$AS$506,MATCH(X$3,'[1]Tillförd energi'!$B$1:$AQ$1,0),FALSE)</f>
        <v>0</v>
      </c>
      <c r="Y247" s="30">
        <f>VLOOKUP($B247,'[1]Tillförd energi'!$B$2:$AS$506,MATCH(Y$3,'[1]Tillförd energi'!$B$1:$AQ$1,0),FALSE)</f>
        <v>0</v>
      </c>
      <c r="Z247" s="30">
        <f>VLOOKUP($B247,'[1]Tillförd energi'!$B$2:$AS$506,MATCH(Z$3,'[1]Tillförd energi'!$B$1:$AQ$1,0),FALSE)</f>
        <v>0</v>
      </c>
      <c r="AA247" s="30">
        <f>VLOOKUP($B247,'[1]Tillförd energi'!$B$2:$AS$506,MATCH(AA$3,'[1]Tillförd energi'!$B$1:$AQ$1,0),FALSE)</f>
        <v>0</v>
      </c>
      <c r="AB247" s="30">
        <f>VLOOKUP($B247,'[1]Tillförd energi'!$B$2:$AS$506,MATCH(AB$3,'[1]Tillförd energi'!$B$1:$AQ$1,0),FALSE)</f>
        <v>0</v>
      </c>
      <c r="AC247" s="30">
        <f>VLOOKUP($B247,'[1]Tillförd energi'!$B$2:$AS$506,MATCH(AC$3,'[1]Tillförd energi'!$B$1:$AQ$1,0),FALSE)</f>
        <v>56.529000000000003</v>
      </c>
      <c r="AD247" s="30">
        <f>VLOOKUP($B247,'[1]Tillförd energi'!$B$2:$AS$506,MATCH(AD$3,'[1]Tillförd energi'!$B$1:$AQ$1,0),FALSE)</f>
        <v>0</v>
      </c>
      <c r="AF247" s="30">
        <f>VLOOKUP($B247,'[1]Tillförd energi'!$B$2:$AS$506,MATCH(AF$3,'[1]Tillförd energi'!$B$1:$AQ$1,0),FALSE)</f>
        <v>0.97699999999999998</v>
      </c>
      <c r="AH247" s="30">
        <f>IFERROR(VLOOKUP(B247,[1]Miljö!$B$1:$S$476,9,FALSE)/1,0)</f>
        <v>0</v>
      </c>
      <c r="AJ247" s="35">
        <f>IFERROR(VLOOKUP($B247,[1]Miljö!$B$1:$S$500,MATCH("hjälpel exklusive kraftvärme (GWh)",[1]Miljö!$B$1:$V$1,0),FALSE)/1,"")</f>
        <v>0.97699999999999998</v>
      </c>
      <c r="AK247" s="35">
        <f t="shared" si="12"/>
        <v>0.97699999999999998</v>
      </c>
      <c r="AL247" s="35">
        <f>VLOOKUP($B247,'[1]Slutlig allokering'!$B$2:$AL$462,MATCH("Hjälpel kraftvärme",'[1]Slutlig allokering'!$B$2:$AL$2,0),FALSE)</f>
        <v>0</v>
      </c>
      <c r="AN247" s="30">
        <f t="shared" si="13"/>
        <v>57.56</v>
      </c>
      <c r="AO247" s="30">
        <f t="shared" si="14"/>
        <v>57.56</v>
      </c>
      <c r="AP247" s="30">
        <f>IF(ISERROR(1/VLOOKUP($B247,[1]Leveranser!$B$1:$S$500,MATCH("såld värme (gwh)",[1]Leveranser!$B$1:$S$1,0),FALSE)),"",VLOOKUP($B247,[1]Leveranser!$B$1:$S$500,MATCH("såld värme (gwh)",[1]Leveranser!$B$1:$S$1,0),FALSE))</f>
        <v>43.639000000000003</v>
      </c>
      <c r="AQ247" s="30">
        <f>VLOOKUP($B247,[1]Leveranser!$B$1:$Y$500,MATCH("Totalt såld fjärrvärme till andra fjärrvärmeföretag",[1]Leveranser!$B$1:$AA$1,0),FALSE)</f>
        <v>0</v>
      </c>
      <c r="AR247" s="30">
        <f>IF(ISERROR(1/VLOOKUP($B247,[1]Miljö!$B$1:$S$500,MATCH("Såld mängd produktionsspecifik fjärrvärme (GWh)",[1]Miljö!$B$1:$R$1,0),FALSE)),0,VLOOKUP($B247,[1]Miljö!$B$1:$S$500,MATCH("Såld mängd produktionsspecifik fjärrvärme (GWh)",[1]Miljö!$B$1:$R$1,0),FALSE))</f>
        <v>0</v>
      </c>
      <c r="AS247" s="36">
        <f t="shared" si="15"/>
        <v>0.75814801945795696</v>
      </c>
      <c r="AU247" s="30" t="str">
        <f>VLOOKUP($B247,'[1]Miljövärden urval för publ'!$B$2:$I$486,7,FALSE)</f>
        <v>Ja</v>
      </c>
    </row>
    <row r="248" spans="1:47" ht="15">
      <c r="A248" t="s">
        <v>138</v>
      </c>
      <c r="B248" t="s">
        <v>165</v>
      </c>
      <c r="C248" s="30">
        <f>VLOOKUP($B248,'[1]Tillförd energi'!$B$2:$AS$506,MATCH(C$3,'[1]Tillförd energi'!$B$1:$AQ$1,0),FALSE)</f>
        <v>0</v>
      </c>
      <c r="D248" s="30">
        <f>VLOOKUP($B248,'[1]Tillförd energi'!$B$2:$AS$506,MATCH(D$3,'[1]Tillförd energi'!$B$1:$AQ$1,0),FALSE)</f>
        <v>0</v>
      </c>
      <c r="E248" s="30">
        <f>VLOOKUP($B248,'[1]Tillförd energi'!$B$2:$AS$506,MATCH(E$3,'[1]Tillförd energi'!$B$1:$AQ$1,0),FALSE)</f>
        <v>0</v>
      </c>
      <c r="F248" s="30">
        <f>VLOOKUP($B248,'[1]Tillförd energi'!$B$2:$AS$506,MATCH(F$3,'[1]Tillförd energi'!$B$1:$AQ$1,0),FALSE)</f>
        <v>0</v>
      </c>
      <c r="G248" s="30">
        <f>VLOOKUP($B248,'[1]Tillförd energi'!$B$2:$AS$506,MATCH(G$3,'[1]Tillförd energi'!$B$1:$AQ$1,0),FALSE)</f>
        <v>0</v>
      </c>
      <c r="H248" s="30">
        <f>VLOOKUP($B248,'[1]Tillförd energi'!$B$2:$AS$506,MATCH(H$3,'[1]Tillförd energi'!$B$1:$AQ$1,0),FALSE)</f>
        <v>0</v>
      </c>
      <c r="I248" s="30">
        <f>VLOOKUP($B248,'[1]Tillförd energi'!$B$2:$AS$506,MATCH(I$3,'[1]Tillförd energi'!$B$1:$AQ$1,0),FALSE)</f>
        <v>0</v>
      </c>
      <c r="J248" s="30">
        <f>VLOOKUP($B248,'[1]Tillförd energi'!$B$2:$AS$506,MATCH(J$3,'[1]Tillförd energi'!$B$1:$AQ$1,0),FALSE)</f>
        <v>0</v>
      </c>
      <c r="K248" s="30">
        <f>VLOOKUP($B248,'[1]Tillförd energi'!$B$2:$AS$506,MATCH(K$3,'[1]Tillförd energi'!$B$1:$AQ$1,0),FALSE)</f>
        <v>0</v>
      </c>
      <c r="L248" s="30">
        <f>VLOOKUP($B248,'[1]Tillförd energi'!$B$2:$AS$506,MATCH(L$3,'[1]Tillförd energi'!$B$1:$AQ$1,0),FALSE)</f>
        <v>0</v>
      </c>
      <c r="M248" s="30">
        <f>VLOOKUP($B248,'[1]Tillförd energi'!$B$2:$AS$506,MATCH(M$3,'[1]Tillförd energi'!$B$1:$AQ$1,0),FALSE)</f>
        <v>0</v>
      </c>
      <c r="N248" s="30">
        <f>VLOOKUP($B248,'[1]Tillförd energi'!$B$2:$AS$506,MATCH(N$3,'[1]Tillförd energi'!$B$1:$AQ$1,0),FALSE)</f>
        <v>0</v>
      </c>
      <c r="O248" s="30">
        <f>VLOOKUP($B248,'[1]Tillförd energi'!$B$2:$AS$506,MATCH(O$3,'[1]Tillförd energi'!$B$1:$AQ$1,0),FALSE)</f>
        <v>0</v>
      </c>
      <c r="P248" s="30">
        <f>VLOOKUP($B248,'[1]Tillförd energi'!$B$2:$AS$506,MATCH(P$3,'[1]Tillförd energi'!$B$1:$AQ$1,0),FALSE)</f>
        <v>0</v>
      </c>
      <c r="Q248" s="30">
        <f>VLOOKUP($B248,'[1]Tillförd energi'!$B$2:$AS$506,MATCH(Q$3,'[1]Tillförd energi'!$B$1:$AQ$1,0),FALSE)</f>
        <v>0</v>
      </c>
      <c r="R248" s="30">
        <f>VLOOKUP($B248,'[1]Tillförd energi'!$B$2:$AS$506,MATCH(R$3,'[1]Tillförd energi'!$B$1:$AQ$1,0),FALSE)</f>
        <v>0</v>
      </c>
      <c r="S248" s="30">
        <f>VLOOKUP($B248,'[1]Tillförd energi'!$B$2:$AS$506,MATCH(S$3,'[1]Tillförd energi'!$B$1:$AQ$1,0),FALSE)</f>
        <v>0</v>
      </c>
      <c r="T248" s="30">
        <f>VLOOKUP($B248,'[1]Tillförd energi'!$B$2:$AS$506,MATCH(T$3,'[1]Tillförd energi'!$B$1:$AQ$1,0),FALSE)</f>
        <v>0</v>
      </c>
      <c r="U248" s="30">
        <f>VLOOKUP($B248,'[1]Tillförd energi'!$B$2:$AS$506,MATCH(U$3,'[1]Tillförd energi'!$B$1:$AQ$1,0),FALSE)</f>
        <v>0</v>
      </c>
      <c r="V248" s="30">
        <f>VLOOKUP($B248,'[1]Tillförd energi'!$B$2:$AS$506,MATCH(V$3,'[1]Tillförd energi'!$B$1:$AQ$1,0),FALSE)</f>
        <v>0</v>
      </c>
      <c r="W248" s="30">
        <f>VLOOKUP($B248,'[1]Tillförd energi'!$B$2:$AS$506,MATCH(W$3,'[1]Tillförd energi'!$B$1:$AQ$1,0),FALSE)</f>
        <v>0</v>
      </c>
      <c r="X248" s="30">
        <f>VLOOKUP($B248,'[1]Tillförd energi'!$B$2:$AS$506,MATCH(X$3,'[1]Tillförd energi'!$B$1:$AQ$1,0),FALSE)</f>
        <v>0</v>
      </c>
      <c r="Y248" s="30">
        <f>VLOOKUP($B248,'[1]Tillförd energi'!$B$2:$AS$506,MATCH(Y$3,'[1]Tillförd energi'!$B$1:$AQ$1,0),FALSE)</f>
        <v>0</v>
      </c>
      <c r="Z248" s="30">
        <f>VLOOKUP($B248,'[1]Tillförd energi'!$B$2:$AS$506,MATCH(Z$3,'[1]Tillförd energi'!$B$1:$AQ$1,0),FALSE)</f>
        <v>0</v>
      </c>
      <c r="AA248" s="30">
        <f>VLOOKUP($B248,'[1]Tillförd energi'!$B$2:$AS$506,MATCH(AA$3,'[1]Tillförd energi'!$B$1:$AQ$1,0),FALSE)</f>
        <v>0</v>
      </c>
      <c r="AB248" s="30">
        <f>VLOOKUP($B248,'[1]Tillförd energi'!$B$2:$AS$506,MATCH(AB$3,'[1]Tillförd energi'!$B$1:$AQ$1,0),FALSE)</f>
        <v>0</v>
      </c>
      <c r="AC248" s="30">
        <f>VLOOKUP($B248,'[1]Tillförd energi'!$B$2:$AS$506,MATCH(AC$3,'[1]Tillförd energi'!$B$1:$AQ$1,0),FALSE)</f>
        <v>0</v>
      </c>
      <c r="AD248" s="30">
        <f>VLOOKUP($B248,'[1]Tillförd energi'!$B$2:$AS$506,MATCH(AD$3,'[1]Tillförd energi'!$B$1:$AQ$1,0),FALSE)</f>
        <v>0</v>
      </c>
      <c r="AF248" s="30">
        <f>VLOOKUP($B248,'[1]Tillförd energi'!$B$2:$AS$506,MATCH(AF$3,'[1]Tillförd energi'!$B$1:$AQ$1,0),FALSE)</f>
        <v>0</v>
      </c>
      <c r="AH248" s="30">
        <f>IFERROR(VLOOKUP(B248,[1]Miljö!$B$1:$S$476,9,FALSE)/1,0)</f>
        <v>0</v>
      </c>
      <c r="AJ248" s="35" t="str">
        <f>IFERROR(VLOOKUP($B248,[1]Miljö!$B$1:$S$500,MATCH("hjälpel exklusive kraftvärme (GWh)",[1]Miljö!$B$1:$V$1,0),FALSE)/1,"")</f>
        <v/>
      </c>
      <c r="AK248" s="35">
        <f t="shared" si="12"/>
        <v>0</v>
      </c>
      <c r="AL248" s="35">
        <f>VLOOKUP($B248,'[1]Slutlig allokering'!$B$2:$AL$462,MATCH("Hjälpel kraftvärme",'[1]Slutlig allokering'!$B$2:$AL$2,0),FALSE)</f>
        <v>0</v>
      </c>
      <c r="AN248" s="30">
        <f t="shared" si="13"/>
        <v>0</v>
      </c>
      <c r="AO248" s="30">
        <f t="shared" si="14"/>
        <v>0</v>
      </c>
      <c r="AP248" s="30" t="str">
        <f>IF(ISERROR(1/VLOOKUP($B248,[1]Leveranser!$B$1:$S$500,MATCH("såld värme (gwh)",[1]Leveranser!$B$1:$S$1,0),FALSE)),"",VLOOKUP($B248,[1]Leveranser!$B$1:$S$500,MATCH("såld värme (gwh)",[1]Leveranser!$B$1:$S$1,0),FALSE))</f>
        <v/>
      </c>
      <c r="AQ248" s="30">
        <f>VLOOKUP($B248,[1]Leveranser!$B$1:$Y$500,MATCH("Totalt såld fjärrvärme till andra fjärrvärmeföretag",[1]Leveranser!$B$1:$AA$1,0),FALSE)</f>
        <v>0</v>
      </c>
      <c r="AR248" s="30">
        <f>IF(ISERROR(1/VLOOKUP($B248,[1]Miljö!$B$1:$S$500,MATCH("Såld mängd produktionsspecifik fjärrvärme (GWh)",[1]Miljö!$B$1:$R$1,0),FALSE)),0,VLOOKUP($B248,[1]Miljö!$B$1:$S$500,MATCH("Såld mängd produktionsspecifik fjärrvärme (GWh)",[1]Miljö!$B$1:$R$1,0),FALSE))</f>
        <v>0</v>
      </c>
      <c r="AS248" s="36" t="str">
        <f t="shared" si="15"/>
        <v/>
      </c>
      <c r="AU248" s="30" t="str">
        <f>VLOOKUP($B248,'[1]Miljövärden urval för publ'!$B$2:$I$486,7,FALSE)</f>
        <v>Nej</v>
      </c>
    </row>
    <row r="249" spans="1:47" ht="15">
      <c r="A249" t="s">
        <v>635</v>
      </c>
      <c r="B249" t="s">
        <v>639</v>
      </c>
      <c r="C249" s="30">
        <f>VLOOKUP($B249,'[1]Tillförd energi'!$B$2:$AS$506,MATCH(C$3,'[1]Tillförd energi'!$B$1:$AQ$1,0),FALSE)</f>
        <v>0</v>
      </c>
      <c r="D249" s="30">
        <f>VLOOKUP($B249,'[1]Tillförd energi'!$B$2:$AS$506,MATCH(D$3,'[1]Tillförd energi'!$B$1:$AQ$1,0),FALSE)</f>
        <v>0.35444399999999998</v>
      </c>
      <c r="E249" s="30">
        <f>VLOOKUP($B249,'[1]Tillförd energi'!$B$2:$AS$506,MATCH(E$3,'[1]Tillförd energi'!$B$1:$AQ$1,0),FALSE)</f>
        <v>0</v>
      </c>
      <c r="F249" s="30">
        <f>VLOOKUP($B249,'[1]Tillförd energi'!$B$2:$AS$506,MATCH(F$3,'[1]Tillförd energi'!$B$1:$AQ$1,0),FALSE)</f>
        <v>0</v>
      </c>
      <c r="G249" s="30">
        <f>VLOOKUP($B249,'[1]Tillförd energi'!$B$2:$AS$506,MATCH(G$3,'[1]Tillförd energi'!$B$1:$AQ$1,0),FALSE)</f>
        <v>0</v>
      </c>
      <c r="H249" s="30">
        <f>VLOOKUP($B249,'[1]Tillförd energi'!$B$2:$AS$506,MATCH(H$3,'[1]Tillförd energi'!$B$1:$AQ$1,0),FALSE)</f>
        <v>0</v>
      </c>
      <c r="I249" s="30">
        <f>VLOOKUP($B249,'[1]Tillförd energi'!$B$2:$AS$506,MATCH(I$3,'[1]Tillförd energi'!$B$1:$AQ$1,0),FALSE)</f>
        <v>0</v>
      </c>
      <c r="J249" s="30">
        <f>VLOOKUP($B249,'[1]Tillförd energi'!$B$2:$AS$506,MATCH(J$3,'[1]Tillförd energi'!$B$1:$AQ$1,0),FALSE)</f>
        <v>0</v>
      </c>
      <c r="K249" s="30">
        <f>VLOOKUP($B249,'[1]Tillförd energi'!$B$2:$AS$506,MATCH(K$3,'[1]Tillförd energi'!$B$1:$AQ$1,0),FALSE)</f>
        <v>0</v>
      </c>
      <c r="L249" s="30">
        <f>VLOOKUP($B249,'[1]Tillförd energi'!$B$2:$AS$506,MATCH(L$3,'[1]Tillförd energi'!$B$1:$AQ$1,0),FALSE)</f>
        <v>0</v>
      </c>
      <c r="M249" s="30">
        <f>VLOOKUP($B249,'[1]Tillförd energi'!$B$2:$AS$506,MATCH(M$3,'[1]Tillförd energi'!$B$1:$AQ$1,0),FALSE)</f>
        <v>0</v>
      </c>
      <c r="N249" s="30">
        <f>VLOOKUP($B249,'[1]Tillförd energi'!$B$2:$AS$506,MATCH(N$3,'[1]Tillförd energi'!$B$1:$AQ$1,0),FALSE)</f>
        <v>0</v>
      </c>
      <c r="O249" s="30">
        <f>VLOOKUP($B249,'[1]Tillförd energi'!$B$2:$AS$506,MATCH(O$3,'[1]Tillförd energi'!$B$1:$AQ$1,0),FALSE)</f>
        <v>0</v>
      </c>
      <c r="P249" s="30">
        <f>VLOOKUP($B249,'[1]Tillförd energi'!$B$2:$AS$506,MATCH(P$3,'[1]Tillförd energi'!$B$1:$AQ$1,0),FALSE)</f>
        <v>0</v>
      </c>
      <c r="Q249" s="30">
        <f>VLOOKUP($B249,'[1]Tillförd energi'!$B$2:$AS$506,MATCH(Q$3,'[1]Tillförd energi'!$B$1:$AQ$1,0),FALSE)</f>
        <v>2.32111</v>
      </c>
      <c r="R249" s="30">
        <f>VLOOKUP($B249,'[1]Tillförd energi'!$B$2:$AS$506,MATCH(R$3,'[1]Tillförd energi'!$B$1:$AQ$1,0),FALSE)</f>
        <v>0</v>
      </c>
      <c r="S249" s="30">
        <f>VLOOKUP($B249,'[1]Tillförd energi'!$B$2:$AS$506,MATCH(S$3,'[1]Tillförd energi'!$B$1:$AQ$1,0),FALSE)</f>
        <v>0</v>
      </c>
      <c r="T249" s="30">
        <f>VLOOKUP($B249,'[1]Tillförd energi'!$B$2:$AS$506,MATCH(T$3,'[1]Tillförd energi'!$B$1:$AQ$1,0),FALSE)</f>
        <v>0</v>
      </c>
      <c r="U249" s="30">
        <f>VLOOKUP($B249,'[1]Tillförd energi'!$B$2:$AS$506,MATCH(U$3,'[1]Tillförd energi'!$B$1:$AQ$1,0),FALSE)</f>
        <v>0</v>
      </c>
      <c r="V249" s="30">
        <f>VLOOKUP($B249,'[1]Tillförd energi'!$B$2:$AS$506,MATCH(V$3,'[1]Tillförd energi'!$B$1:$AQ$1,0),FALSE)</f>
        <v>0</v>
      </c>
      <c r="W249" s="30">
        <f>VLOOKUP($B249,'[1]Tillförd energi'!$B$2:$AS$506,MATCH(W$3,'[1]Tillförd energi'!$B$1:$AQ$1,0),FALSE)</f>
        <v>0</v>
      </c>
      <c r="X249" s="30">
        <f>VLOOKUP($B249,'[1]Tillförd energi'!$B$2:$AS$506,MATCH(X$3,'[1]Tillförd energi'!$B$1:$AQ$1,0),FALSE)</f>
        <v>0</v>
      </c>
      <c r="Y249" s="30">
        <f>VLOOKUP($B249,'[1]Tillförd energi'!$B$2:$AS$506,MATCH(Y$3,'[1]Tillförd energi'!$B$1:$AQ$1,0),FALSE)</f>
        <v>0</v>
      </c>
      <c r="Z249" s="30">
        <f>VLOOKUP($B249,'[1]Tillförd energi'!$B$2:$AS$506,MATCH(Z$3,'[1]Tillförd energi'!$B$1:$AQ$1,0),FALSE)</f>
        <v>0</v>
      </c>
      <c r="AA249" s="30">
        <f>VLOOKUP($B249,'[1]Tillförd energi'!$B$2:$AS$506,MATCH(AA$3,'[1]Tillförd energi'!$B$1:$AQ$1,0),FALSE)</f>
        <v>0</v>
      </c>
      <c r="AB249" s="30">
        <f>VLOOKUP($B249,'[1]Tillförd energi'!$B$2:$AS$506,MATCH(AB$3,'[1]Tillförd energi'!$B$1:$AQ$1,0),FALSE)</f>
        <v>0</v>
      </c>
      <c r="AC249" s="30">
        <f>VLOOKUP($B249,'[1]Tillförd energi'!$B$2:$AS$506,MATCH(AC$3,'[1]Tillförd energi'!$B$1:$AQ$1,0),FALSE)</f>
        <v>19.213000000000001</v>
      </c>
      <c r="AD249" s="30">
        <f>VLOOKUP($B249,'[1]Tillförd energi'!$B$2:$AS$506,MATCH(AD$3,'[1]Tillförd energi'!$B$1:$AQ$1,0),FALSE)</f>
        <v>0</v>
      </c>
      <c r="AF249" s="30">
        <f>VLOOKUP($B249,'[1]Tillförd energi'!$B$2:$AS$506,MATCH(AF$3,'[1]Tillförd energi'!$B$1:$AQ$1,0),FALSE)</f>
        <v>0.56688000000000005</v>
      </c>
      <c r="AH249" s="30">
        <f>IFERROR(VLOOKUP(B249,[1]Miljö!$B$1:$S$476,9,FALSE)/1,0)</f>
        <v>0</v>
      </c>
      <c r="AJ249" s="35" t="str">
        <f>IFERROR(VLOOKUP($B249,[1]Miljö!$B$1:$S$500,MATCH("hjälpel exklusive kraftvärme (GWh)",[1]Miljö!$B$1:$V$1,0),FALSE)/1,"")</f>
        <v/>
      </c>
      <c r="AK249" s="35">
        <f t="shared" si="12"/>
        <v>0.56688000000000005</v>
      </c>
      <c r="AL249" s="35">
        <f>VLOOKUP($B249,'[1]Slutlig allokering'!$B$2:$AL$462,MATCH("Hjälpel kraftvärme",'[1]Slutlig allokering'!$B$2:$AL$2,0),FALSE)</f>
        <v>0</v>
      </c>
      <c r="AN249" s="30">
        <f t="shared" si="13"/>
        <v>22.455434</v>
      </c>
      <c r="AO249" s="30">
        <f t="shared" si="14"/>
        <v>22.455434</v>
      </c>
      <c r="AP249" s="30">
        <f>IF(ISERROR(1/VLOOKUP($B249,[1]Leveranser!$B$1:$S$500,MATCH("såld värme (gwh)",[1]Leveranser!$B$1:$S$1,0),FALSE)),"",VLOOKUP($B249,[1]Leveranser!$B$1:$S$500,MATCH("såld värme (gwh)",[1]Leveranser!$B$1:$S$1,0),FALSE))</f>
        <v>18.896000000000001</v>
      </c>
      <c r="AQ249" s="30">
        <f>VLOOKUP($B249,[1]Leveranser!$B$1:$Y$500,MATCH("Totalt såld fjärrvärme till andra fjärrvärmeföretag",[1]Leveranser!$B$1:$AA$1,0),FALSE)</f>
        <v>0</v>
      </c>
      <c r="AR249" s="30">
        <f>IF(ISERROR(1/VLOOKUP($B249,[1]Miljö!$B$1:$S$500,MATCH("Såld mängd produktionsspecifik fjärrvärme (GWh)",[1]Miljö!$B$1:$R$1,0),FALSE)),0,VLOOKUP($B249,[1]Miljö!$B$1:$S$500,MATCH("Såld mängd produktionsspecifik fjärrvärme (GWh)",[1]Miljö!$B$1:$R$1,0),FALSE))</f>
        <v>0</v>
      </c>
      <c r="AS249" s="36">
        <f t="shared" si="15"/>
        <v>0.84148896877254742</v>
      </c>
      <c r="AU249" s="30" t="str">
        <f>VLOOKUP($B249,'[1]Miljövärden urval för publ'!$B$2:$I$486,7,FALSE)</f>
        <v>Ja</v>
      </c>
    </row>
    <row r="250" spans="1:47" ht="15">
      <c r="A250" t="s">
        <v>138</v>
      </c>
      <c r="B250" t="s">
        <v>166</v>
      </c>
      <c r="C250" s="30">
        <f>VLOOKUP($B250,'[1]Tillförd energi'!$B$2:$AS$506,MATCH(C$3,'[1]Tillförd energi'!$B$1:$AQ$1,0),FALSE)</f>
        <v>0</v>
      </c>
      <c r="D250" s="30">
        <f>VLOOKUP($B250,'[1]Tillförd energi'!$B$2:$AS$506,MATCH(D$3,'[1]Tillförd energi'!$B$1:$AQ$1,0),FALSE)</f>
        <v>0</v>
      </c>
      <c r="E250" s="30">
        <f>VLOOKUP($B250,'[1]Tillförd energi'!$B$2:$AS$506,MATCH(E$3,'[1]Tillförd energi'!$B$1:$AQ$1,0),FALSE)</f>
        <v>0</v>
      </c>
      <c r="F250" s="30">
        <f>VLOOKUP($B250,'[1]Tillförd energi'!$B$2:$AS$506,MATCH(F$3,'[1]Tillförd energi'!$B$1:$AQ$1,0),FALSE)</f>
        <v>0</v>
      </c>
      <c r="G250" s="30">
        <f>VLOOKUP($B250,'[1]Tillförd energi'!$B$2:$AS$506,MATCH(G$3,'[1]Tillförd energi'!$B$1:$AQ$1,0),FALSE)</f>
        <v>0</v>
      </c>
      <c r="H250" s="30">
        <f>VLOOKUP($B250,'[1]Tillförd energi'!$B$2:$AS$506,MATCH(H$3,'[1]Tillförd energi'!$B$1:$AQ$1,0),FALSE)</f>
        <v>0</v>
      </c>
      <c r="I250" s="30">
        <f>VLOOKUP($B250,'[1]Tillförd energi'!$B$2:$AS$506,MATCH(I$3,'[1]Tillförd energi'!$B$1:$AQ$1,0),FALSE)</f>
        <v>0</v>
      </c>
      <c r="J250" s="30">
        <f>VLOOKUP($B250,'[1]Tillförd energi'!$B$2:$AS$506,MATCH(J$3,'[1]Tillförd energi'!$B$1:$AQ$1,0),FALSE)</f>
        <v>0</v>
      </c>
      <c r="K250" s="30">
        <f>VLOOKUP($B250,'[1]Tillförd energi'!$B$2:$AS$506,MATCH(K$3,'[1]Tillförd energi'!$B$1:$AQ$1,0),FALSE)</f>
        <v>0</v>
      </c>
      <c r="L250" s="30">
        <f>VLOOKUP($B250,'[1]Tillförd energi'!$B$2:$AS$506,MATCH(L$3,'[1]Tillförd energi'!$B$1:$AQ$1,0),FALSE)</f>
        <v>0</v>
      </c>
      <c r="M250" s="30">
        <f>VLOOKUP($B250,'[1]Tillförd energi'!$B$2:$AS$506,MATCH(M$3,'[1]Tillförd energi'!$B$1:$AQ$1,0),FALSE)</f>
        <v>0</v>
      </c>
      <c r="N250" s="30">
        <f>VLOOKUP($B250,'[1]Tillförd energi'!$B$2:$AS$506,MATCH(N$3,'[1]Tillförd energi'!$B$1:$AQ$1,0),FALSE)</f>
        <v>0</v>
      </c>
      <c r="O250" s="30">
        <f>VLOOKUP($B250,'[1]Tillförd energi'!$B$2:$AS$506,MATCH(O$3,'[1]Tillförd energi'!$B$1:$AQ$1,0),FALSE)</f>
        <v>0</v>
      </c>
      <c r="P250" s="30">
        <f>VLOOKUP($B250,'[1]Tillförd energi'!$B$2:$AS$506,MATCH(P$3,'[1]Tillförd energi'!$B$1:$AQ$1,0),FALSE)</f>
        <v>0</v>
      </c>
      <c r="Q250" s="30">
        <f>VLOOKUP($B250,'[1]Tillförd energi'!$B$2:$AS$506,MATCH(Q$3,'[1]Tillförd energi'!$B$1:$AQ$1,0),FALSE)</f>
        <v>0</v>
      </c>
      <c r="R250" s="30">
        <f>VLOOKUP($B250,'[1]Tillförd energi'!$B$2:$AS$506,MATCH(R$3,'[1]Tillförd energi'!$B$1:$AQ$1,0),FALSE)</f>
        <v>0</v>
      </c>
      <c r="S250" s="30">
        <f>VLOOKUP($B250,'[1]Tillförd energi'!$B$2:$AS$506,MATCH(S$3,'[1]Tillförd energi'!$B$1:$AQ$1,0),FALSE)</f>
        <v>0</v>
      </c>
      <c r="T250" s="30">
        <f>VLOOKUP($B250,'[1]Tillförd energi'!$B$2:$AS$506,MATCH(T$3,'[1]Tillförd energi'!$B$1:$AQ$1,0),FALSE)</f>
        <v>0</v>
      </c>
      <c r="U250" s="30">
        <f>VLOOKUP($B250,'[1]Tillförd energi'!$B$2:$AS$506,MATCH(U$3,'[1]Tillförd energi'!$B$1:$AQ$1,0),FALSE)</f>
        <v>0</v>
      </c>
      <c r="V250" s="30">
        <f>VLOOKUP($B250,'[1]Tillförd energi'!$B$2:$AS$506,MATCH(V$3,'[1]Tillförd energi'!$B$1:$AQ$1,0),FALSE)</f>
        <v>0</v>
      </c>
      <c r="W250" s="30">
        <f>VLOOKUP($B250,'[1]Tillförd energi'!$B$2:$AS$506,MATCH(W$3,'[1]Tillförd energi'!$B$1:$AQ$1,0),FALSE)</f>
        <v>0</v>
      </c>
      <c r="X250" s="30">
        <f>VLOOKUP($B250,'[1]Tillförd energi'!$B$2:$AS$506,MATCH(X$3,'[1]Tillförd energi'!$B$1:$AQ$1,0),FALSE)</f>
        <v>0</v>
      </c>
      <c r="Y250" s="30">
        <f>VLOOKUP($B250,'[1]Tillförd energi'!$B$2:$AS$506,MATCH(Y$3,'[1]Tillförd energi'!$B$1:$AQ$1,0),FALSE)</f>
        <v>0</v>
      </c>
      <c r="Z250" s="30">
        <f>VLOOKUP($B250,'[1]Tillförd energi'!$B$2:$AS$506,MATCH(Z$3,'[1]Tillförd energi'!$B$1:$AQ$1,0),FALSE)</f>
        <v>0</v>
      </c>
      <c r="AA250" s="30">
        <f>VLOOKUP($B250,'[1]Tillförd energi'!$B$2:$AS$506,MATCH(AA$3,'[1]Tillförd energi'!$B$1:$AQ$1,0),FALSE)</f>
        <v>0</v>
      </c>
      <c r="AB250" s="30">
        <f>VLOOKUP($B250,'[1]Tillförd energi'!$B$2:$AS$506,MATCH(AB$3,'[1]Tillförd energi'!$B$1:$AQ$1,0),FALSE)</f>
        <v>0</v>
      </c>
      <c r="AC250" s="30">
        <f>VLOOKUP($B250,'[1]Tillförd energi'!$B$2:$AS$506,MATCH(AC$3,'[1]Tillförd energi'!$B$1:$AQ$1,0),FALSE)</f>
        <v>0</v>
      </c>
      <c r="AD250" s="30">
        <f>VLOOKUP($B250,'[1]Tillförd energi'!$B$2:$AS$506,MATCH(AD$3,'[1]Tillförd energi'!$B$1:$AQ$1,0),FALSE)</f>
        <v>0</v>
      </c>
      <c r="AF250" s="30">
        <f>VLOOKUP($B250,'[1]Tillförd energi'!$B$2:$AS$506,MATCH(AF$3,'[1]Tillförd energi'!$B$1:$AQ$1,0),FALSE)</f>
        <v>0</v>
      </c>
      <c r="AH250" s="30">
        <f>IFERROR(VLOOKUP(B250,[1]Miljö!$B$1:$S$476,9,FALSE)/1,0)</f>
        <v>0</v>
      </c>
      <c r="AJ250" s="35" t="str">
        <f>IFERROR(VLOOKUP($B250,[1]Miljö!$B$1:$S$500,MATCH("hjälpel exklusive kraftvärme (GWh)",[1]Miljö!$B$1:$V$1,0),FALSE)/1,"")</f>
        <v/>
      </c>
      <c r="AK250" s="35">
        <f t="shared" si="12"/>
        <v>0</v>
      </c>
      <c r="AL250" s="35">
        <f>VLOOKUP($B250,'[1]Slutlig allokering'!$B$2:$AL$462,MATCH("Hjälpel kraftvärme",'[1]Slutlig allokering'!$B$2:$AL$2,0),FALSE)</f>
        <v>0</v>
      </c>
      <c r="AN250" s="30">
        <f t="shared" si="13"/>
        <v>0</v>
      </c>
      <c r="AO250" s="30">
        <f t="shared" si="14"/>
        <v>0</v>
      </c>
      <c r="AP250" s="30" t="str">
        <f>IF(ISERROR(1/VLOOKUP($B250,[1]Leveranser!$B$1:$S$500,MATCH("såld värme (gwh)",[1]Leveranser!$B$1:$S$1,0),FALSE)),"",VLOOKUP($B250,[1]Leveranser!$B$1:$S$500,MATCH("såld värme (gwh)",[1]Leveranser!$B$1:$S$1,0),FALSE))</f>
        <v/>
      </c>
      <c r="AQ250" s="30">
        <f>VLOOKUP($B250,[1]Leveranser!$B$1:$Y$500,MATCH("Totalt såld fjärrvärme till andra fjärrvärmeföretag",[1]Leveranser!$B$1:$AA$1,0),FALSE)</f>
        <v>0</v>
      </c>
      <c r="AR250" s="30">
        <f>IF(ISERROR(1/VLOOKUP($B250,[1]Miljö!$B$1:$S$500,MATCH("Såld mängd produktionsspecifik fjärrvärme (GWh)",[1]Miljö!$B$1:$R$1,0),FALSE)),0,VLOOKUP($B250,[1]Miljö!$B$1:$S$500,MATCH("Såld mängd produktionsspecifik fjärrvärme (GWh)",[1]Miljö!$B$1:$R$1,0),FALSE))</f>
        <v>0</v>
      </c>
      <c r="AS250" s="36" t="str">
        <f t="shared" si="15"/>
        <v/>
      </c>
      <c r="AU250" s="30" t="str">
        <f>VLOOKUP($B250,'[1]Miljövärden urval för publ'!$B$2:$I$486,7,FALSE)</f>
        <v>Nej</v>
      </c>
    </row>
    <row r="251" spans="1:47" ht="15">
      <c r="A251" t="s">
        <v>306</v>
      </c>
      <c r="B251" t="s">
        <v>311</v>
      </c>
      <c r="C251" s="30">
        <f>VLOOKUP($B251,'[1]Tillförd energi'!$B$2:$AS$506,MATCH(C$3,'[1]Tillförd energi'!$B$1:$AQ$1,0),FALSE)</f>
        <v>0</v>
      </c>
      <c r="D251" s="30">
        <f>VLOOKUP($B251,'[1]Tillförd energi'!$B$2:$AS$506,MATCH(D$3,'[1]Tillförd energi'!$B$1:$AQ$1,0),FALSE)</f>
        <v>0</v>
      </c>
      <c r="E251" s="30">
        <f>VLOOKUP($B251,'[1]Tillförd energi'!$B$2:$AS$506,MATCH(E$3,'[1]Tillförd energi'!$B$1:$AQ$1,0),FALSE)</f>
        <v>0</v>
      </c>
      <c r="F251" s="30">
        <f>VLOOKUP($B251,'[1]Tillförd energi'!$B$2:$AS$506,MATCH(F$3,'[1]Tillförd energi'!$B$1:$AQ$1,0),FALSE)</f>
        <v>0</v>
      </c>
      <c r="G251" s="30">
        <f>VLOOKUP($B251,'[1]Tillförd energi'!$B$2:$AS$506,MATCH(G$3,'[1]Tillförd energi'!$B$1:$AQ$1,0),FALSE)</f>
        <v>0</v>
      </c>
      <c r="H251" s="30">
        <f>VLOOKUP($B251,'[1]Tillförd energi'!$B$2:$AS$506,MATCH(H$3,'[1]Tillförd energi'!$B$1:$AQ$1,0),FALSE)</f>
        <v>0</v>
      </c>
      <c r="I251" s="30">
        <f>VLOOKUP($B251,'[1]Tillförd energi'!$B$2:$AS$506,MATCH(I$3,'[1]Tillförd energi'!$B$1:$AQ$1,0),FALSE)</f>
        <v>0</v>
      </c>
      <c r="J251" s="30">
        <f>VLOOKUP($B251,'[1]Tillförd energi'!$B$2:$AS$506,MATCH(J$3,'[1]Tillförd energi'!$B$1:$AQ$1,0),FALSE)</f>
        <v>0</v>
      </c>
      <c r="K251" s="30">
        <f>VLOOKUP($B251,'[1]Tillförd energi'!$B$2:$AS$506,MATCH(K$3,'[1]Tillförd energi'!$B$1:$AQ$1,0),FALSE)</f>
        <v>0</v>
      </c>
      <c r="L251" s="30">
        <f>VLOOKUP($B251,'[1]Tillförd energi'!$B$2:$AS$506,MATCH(L$3,'[1]Tillförd energi'!$B$1:$AQ$1,0),FALSE)</f>
        <v>0</v>
      </c>
      <c r="M251" s="30">
        <f>VLOOKUP($B251,'[1]Tillförd energi'!$B$2:$AS$506,MATCH(M$3,'[1]Tillförd energi'!$B$1:$AQ$1,0),FALSE)</f>
        <v>0</v>
      </c>
      <c r="N251" s="30">
        <f>VLOOKUP($B251,'[1]Tillförd energi'!$B$2:$AS$506,MATCH(N$3,'[1]Tillförd energi'!$B$1:$AQ$1,0),FALSE)</f>
        <v>0</v>
      </c>
      <c r="O251" s="30">
        <f>VLOOKUP($B251,'[1]Tillförd energi'!$B$2:$AS$506,MATCH(O$3,'[1]Tillförd energi'!$B$1:$AQ$1,0),FALSE)</f>
        <v>0</v>
      </c>
      <c r="P251" s="30">
        <f>VLOOKUP($B251,'[1]Tillförd energi'!$B$2:$AS$506,MATCH(P$3,'[1]Tillförd energi'!$B$1:$AQ$1,0),FALSE)</f>
        <v>0</v>
      </c>
      <c r="Q251" s="30">
        <f>VLOOKUP($B251,'[1]Tillförd energi'!$B$2:$AS$506,MATCH(Q$3,'[1]Tillförd energi'!$B$1:$AQ$1,0),FALSE)</f>
        <v>0</v>
      </c>
      <c r="R251" s="30">
        <f>VLOOKUP($B251,'[1]Tillförd energi'!$B$2:$AS$506,MATCH(R$3,'[1]Tillförd energi'!$B$1:$AQ$1,0),FALSE)</f>
        <v>0</v>
      </c>
      <c r="S251" s="30">
        <f>VLOOKUP($B251,'[1]Tillförd energi'!$B$2:$AS$506,MATCH(S$3,'[1]Tillförd energi'!$B$1:$AQ$1,0),FALSE)</f>
        <v>0</v>
      </c>
      <c r="T251" s="30">
        <f>VLOOKUP($B251,'[1]Tillförd energi'!$B$2:$AS$506,MATCH(T$3,'[1]Tillförd energi'!$B$1:$AQ$1,0),FALSE)</f>
        <v>0</v>
      </c>
      <c r="U251" s="30">
        <f>VLOOKUP($B251,'[1]Tillförd energi'!$B$2:$AS$506,MATCH(U$3,'[1]Tillförd energi'!$B$1:$AQ$1,0),FALSE)</f>
        <v>0</v>
      </c>
      <c r="V251" s="30">
        <f>VLOOKUP($B251,'[1]Tillförd energi'!$B$2:$AS$506,MATCH(V$3,'[1]Tillförd energi'!$B$1:$AQ$1,0),FALSE)</f>
        <v>0</v>
      </c>
      <c r="W251" s="30">
        <f>VLOOKUP($B251,'[1]Tillförd energi'!$B$2:$AS$506,MATCH(W$3,'[1]Tillförd energi'!$B$1:$AQ$1,0),FALSE)</f>
        <v>0</v>
      </c>
      <c r="X251" s="30">
        <f>VLOOKUP($B251,'[1]Tillförd energi'!$B$2:$AS$506,MATCH(X$3,'[1]Tillförd energi'!$B$1:$AQ$1,0),FALSE)</f>
        <v>0</v>
      </c>
      <c r="Y251" s="30">
        <f>VLOOKUP($B251,'[1]Tillförd energi'!$B$2:$AS$506,MATCH(Y$3,'[1]Tillförd energi'!$B$1:$AQ$1,0),FALSE)</f>
        <v>0</v>
      </c>
      <c r="Z251" s="30">
        <f>VLOOKUP($B251,'[1]Tillförd energi'!$B$2:$AS$506,MATCH(Z$3,'[1]Tillförd energi'!$B$1:$AQ$1,0),FALSE)</f>
        <v>0</v>
      </c>
      <c r="AA251" s="30">
        <f>VLOOKUP($B251,'[1]Tillförd energi'!$B$2:$AS$506,MATCH(AA$3,'[1]Tillförd energi'!$B$1:$AQ$1,0),FALSE)</f>
        <v>0</v>
      </c>
      <c r="AB251" s="30">
        <f>VLOOKUP($B251,'[1]Tillförd energi'!$B$2:$AS$506,MATCH(AB$3,'[1]Tillförd energi'!$B$1:$AQ$1,0),FALSE)</f>
        <v>0</v>
      </c>
      <c r="AC251" s="30">
        <f>VLOOKUP($B251,'[1]Tillförd energi'!$B$2:$AS$506,MATCH(AC$3,'[1]Tillförd energi'!$B$1:$AQ$1,0),FALSE)</f>
        <v>0</v>
      </c>
      <c r="AD251" s="30">
        <f>VLOOKUP($B251,'[1]Tillförd energi'!$B$2:$AS$506,MATCH(AD$3,'[1]Tillförd energi'!$B$1:$AQ$1,0),FALSE)</f>
        <v>0</v>
      </c>
      <c r="AF251" s="30">
        <f>VLOOKUP($B251,'[1]Tillförd energi'!$B$2:$AS$506,MATCH(AF$3,'[1]Tillförd energi'!$B$1:$AQ$1,0),FALSE)</f>
        <v>0</v>
      </c>
      <c r="AH251" s="30">
        <f>IFERROR(VLOOKUP(B251,[1]Miljö!$B$1:$S$476,9,FALSE)/1,0)</f>
        <v>0</v>
      </c>
      <c r="AJ251" s="35" t="str">
        <f>IFERROR(VLOOKUP($B251,[1]Miljö!$B$1:$S$500,MATCH("hjälpel exklusive kraftvärme (GWh)",[1]Miljö!$B$1:$V$1,0),FALSE)/1,"")</f>
        <v/>
      </c>
      <c r="AK251" s="35">
        <f t="shared" si="12"/>
        <v>0</v>
      </c>
      <c r="AL251" s="35">
        <f>VLOOKUP($B251,'[1]Slutlig allokering'!$B$2:$AL$462,MATCH("Hjälpel kraftvärme",'[1]Slutlig allokering'!$B$2:$AL$2,0),FALSE)</f>
        <v>0</v>
      </c>
      <c r="AN251" s="30">
        <f t="shared" si="13"/>
        <v>0</v>
      </c>
      <c r="AO251" s="30">
        <f t="shared" si="14"/>
        <v>0</v>
      </c>
      <c r="AP251" s="30" t="str">
        <f>IF(ISERROR(1/VLOOKUP($B251,[1]Leveranser!$B$1:$S$500,MATCH("såld värme (gwh)",[1]Leveranser!$B$1:$S$1,0),FALSE)),"",VLOOKUP($B251,[1]Leveranser!$B$1:$S$500,MATCH("såld värme (gwh)",[1]Leveranser!$B$1:$S$1,0),FALSE))</f>
        <v/>
      </c>
      <c r="AQ251" s="30">
        <f>VLOOKUP($B251,[1]Leveranser!$B$1:$Y$500,MATCH("Totalt såld fjärrvärme till andra fjärrvärmeföretag",[1]Leveranser!$B$1:$AA$1,0),FALSE)</f>
        <v>0</v>
      </c>
      <c r="AR251" s="30">
        <f>IF(ISERROR(1/VLOOKUP($B251,[1]Miljö!$B$1:$S$500,MATCH("Såld mängd produktionsspecifik fjärrvärme (GWh)",[1]Miljö!$B$1:$R$1,0),FALSE)),0,VLOOKUP($B251,[1]Miljö!$B$1:$S$500,MATCH("Såld mängd produktionsspecifik fjärrvärme (GWh)",[1]Miljö!$B$1:$R$1,0),FALSE))</f>
        <v>0</v>
      </c>
      <c r="AS251" s="36" t="str">
        <f t="shared" si="15"/>
        <v/>
      </c>
      <c r="AU251" s="30" t="str">
        <f>VLOOKUP($B251,'[1]Miljövärden urval för publ'!$B$2:$I$486,7,FALSE)</f>
        <v>Nej</v>
      </c>
    </row>
    <row r="252" spans="1:47" ht="15">
      <c r="A252" t="s">
        <v>424</v>
      </c>
      <c r="B252" t="s">
        <v>425</v>
      </c>
      <c r="C252" s="30">
        <f>VLOOKUP($B252,'[1]Tillförd energi'!$B$2:$AS$506,MATCH(C$3,'[1]Tillförd energi'!$B$1:$AQ$1,0),FALSE)</f>
        <v>0</v>
      </c>
      <c r="D252" s="30">
        <f>VLOOKUP($B252,'[1]Tillförd energi'!$B$2:$AS$506,MATCH(D$3,'[1]Tillförd energi'!$B$1:$AQ$1,0),FALSE)</f>
        <v>8.9999999999999993E-3</v>
      </c>
      <c r="E252" s="30">
        <f>VLOOKUP($B252,'[1]Tillförd energi'!$B$2:$AS$506,MATCH(E$3,'[1]Tillförd energi'!$B$1:$AQ$1,0),FALSE)</f>
        <v>0</v>
      </c>
      <c r="F252" s="30">
        <f>VLOOKUP($B252,'[1]Tillförd energi'!$B$2:$AS$506,MATCH(F$3,'[1]Tillförd energi'!$B$1:$AQ$1,0),FALSE)</f>
        <v>0</v>
      </c>
      <c r="G252" s="30">
        <f>VLOOKUP($B252,'[1]Tillförd energi'!$B$2:$AS$506,MATCH(G$3,'[1]Tillförd energi'!$B$1:$AQ$1,0),FALSE)</f>
        <v>0</v>
      </c>
      <c r="H252" s="30">
        <f>VLOOKUP($B252,'[1]Tillförd energi'!$B$2:$AS$506,MATCH(H$3,'[1]Tillförd energi'!$B$1:$AQ$1,0),FALSE)</f>
        <v>0</v>
      </c>
      <c r="I252" s="30">
        <f>VLOOKUP($B252,'[1]Tillförd energi'!$B$2:$AS$506,MATCH(I$3,'[1]Tillförd energi'!$B$1:$AQ$1,0),FALSE)</f>
        <v>0</v>
      </c>
      <c r="J252" s="30">
        <f>VLOOKUP($B252,'[1]Tillförd energi'!$B$2:$AS$506,MATCH(J$3,'[1]Tillförd energi'!$B$1:$AQ$1,0),FALSE)</f>
        <v>0</v>
      </c>
      <c r="K252" s="30">
        <f>VLOOKUP($B252,'[1]Tillförd energi'!$B$2:$AS$506,MATCH(K$3,'[1]Tillförd energi'!$B$1:$AQ$1,0),FALSE)</f>
        <v>0</v>
      </c>
      <c r="L252" s="30">
        <f>VLOOKUP($B252,'[1]Tillförd energi'!$B$2:$AS$506,MATCH(L$3,'[1]Tillförd energi'!$B$1:$AQ$1,0),FALSE)</f>
        <v>0</v>
      </c>
      <c r="M252" s="30">
        <f>VLOOKUP($B252,'[1]Tillförd energi'!$B$2:$AS$506,MATCH(M$3,'[1]Tillförd energi'!$B$1:$AQ$1,0),FALSE)</f>
        <v>0</v>
      </c>
      <c r="N252" s="30">
        <f>VLOOKUP($B252,'[1]Tillförd energi'!$B$2:$AS$506,MATCH(N$3,'[1]Tillförd energi'!$B$1:$AQ$1,0),FALSE)</f>
        <v>0</v>
      </c>
      <c r="O252" s="30">
        <f>VLOOKUP($B252,'[1]Tillförd energi'!$B$2:$AS$506,MATCH(O$3,'[1]Tillförd energi'!$B$1:$AQ$1,0),FALSE)</f>
        <v>0</v>
      </c>
      <c r="P252" s="30">
        <f>VLOOKUP($B252,'[1]Tillförd energi'!$B$2:$AS$506,MATCH(P$3,'[1]Tillförd energi'!$B$1:$AQ$1,0),FALSE)</f>
        <v>0</v>
      </c>
      <c r="Q252" s="30">
        <f>VLOOKUP($B252,'[1]Tillförd energi'!$B$2:$AS$506,MATCH(Q$3,'[1]Tillförd energi'!$B$1:$AQ$1,0),FALSE)</f>
        <v>7.4</v>
      </c>
      <c r="R252" s="30">
        <f>VLOOKUP($B252,'[1]Tillförd energi'!$B$2:$AS$506,MATCH(R$3,'[1]Tillförd energi'!$B$1:$AQ$1,0),FALSE)</f>
        <v>0</v>
      </c>
      <c r="S252" s="30">
        <f>VLOOKUP($B252,'[1]Tillförd energi'!$B$2:$AS$506,MATCH(S$3,'[1]Tillförd energi'!$B$1:$AQ$1,0),FALSE)</f>
        <v>0</v>
      </c>
      <c r="T252" s="30">
        <f>VLOOKUP($B252,'[1]Tillförd energi'!$B$2:$AS$506,MATCH(T$3,'[1]Tillförd energi'!$B$1:$AQ$1,0),FALSE)</f>
        <v>0</v>
      </c>
      <c r="U252" s="30">
        <f>VLOOKUP($B252,'[1]Tillförd energi'!$B$2:$AS$506,MATCH(U$3,'[1]Tillförd energi'!$B$1:$AQ$1,0),FALSE)</f>
        <v>0</v>
      </c>
      <c r="V252" s="30">
        <f>VLOOKUP($B252,'[1]Tillförd energi'!$B$2:$AS$506,MATCH(V$3,'[1]Tillförd energi'!$B$1:$AQ$1,0),FALSE)</f>
        <v>0</v>
      </c>
      <c r="W252" s="30">
        <f>VLOOKUP($B252,'[1]Tillförd energi'!$B$2:$AS$506,MATCH(W$3,'[1]Tillförd energi'!$B$1:$AQ$1,0),FALSE)</f>
        <v>0</v>
      </c>
      <c r="X252" s="30">
        <f>VLOOKUP($B252,'[1]Tillförd energi'!$B$2:$AS$506,MATCH(X$3,'[1]Tillförd energi'!$B$1:$AQ$1,0),FALSE)</f>
        <v>0</v>
      </c>
      <c r="Y252" s="30">
        <f>VLOOKUP($B252,'[1]Tillförd energi'!$B$2:$AS$506,MATCH(Y$3,'[1]Tillförd energi'!$B$1:$AQ$1,0),FALSE)</f>
        <v>9.6000000000000002E-2</v>
      </c>
      <c r="Z252" s="30">
        <f>VLOOKUP($B252,'[1]Tillförd energi'!$B$2:$AS$506,MATCH(Z$3,'[1]Tillförd energi'!$B$1:$AQ$1,0),FALSE)</f>
        <v>0</v>
      </c>
      <c r="AA252" s="30">
        <f>VLOOKUP($B252,'[1]Tillförd energi'!$B$2:$AS$506,MATCH(AA$3,'[1]Tillförd energi'!$B$1:$AQ$1,0),FALSE)</f>
        <v>0</v>
      </c>
      <c r="AB252" s="30">
        <f>VLOOKUP($B252,'[1]Tillförd energi'!$B$2:$AS$506,MATCH(AB$3,'[1]Tillförd energi'!$B$1:$AQ$1,0),FALSE)</f>
        <v>0</v>
      </c>
      <c r="AC252" s="30">
        <f>VLOOKUP($B252,'[1]Tillförd energi'!$B$2:$AS$506,MATCH(AC$3,'[1]Tillförd energi'!$B$1:$AQ$1,0),FALSE)</f>
        <v>0</v>
      </c>
      <c r="AD252" s="30">
        <f>VLOOKUP($B252,'[1]Tillförd energi'!$B$2:$AS$506,MATCH(AD$3,'[1]Tillförd energi'!$B$1:$AQ$1,0),FALSE)</f>
        <v>0</v>
      </c>
      <c r="AF252" s="30">
        <f>VLOOKUP($B252,'[1]Tillförd energi'!$B$2:$AS$506,MATCH(AF$3,'[1]Tillförd energi'!$B$1:$AQ$1,0),FALSE)</f>
        <v>0.5</v>
      </c>
      <c r="AH252" s="30">
        <f>IFERROR(VLOOKUP(B252,[1]Miljö!$B$1:$S$476,9,FALSE)/1,0)</f>
        <v>0</v>
      </c>
      <c r="AJ252" s="35">
        <f>IFERROR(VLOOKUP($B252,[1]Miljö!$B$1:$S$500,MATCH("hjälpel exklusive kraftvärme (GWh)",[1]Miljö!$B$1:$V$1,0),FALSE)/1,"")</f>
        <v>0.5</v>
      </c>
      <c r="AK252" s="35">
        <f t="shared" si="12"/>
        <v>0.5</v>
      </c>
      <c r="AL252" s="35">
        <f>VLOOKUP($B252,'[1]Slutlig allokering'!$B$2:$AL$462,MATCH("Hjälpel kraftvärme",'[1]Slutlig allokering'!$B$2:$AL$2,0),FALSE)</f>
        <v>0</v>
      </c>
      <c r="AN252" s="30">
        <f t="shared" si="13"/>
        <v>8.0050000000000008</v>
      </c>
      <c r="AO252" s="30">
        <f t="shared" si="14"/>
        <v>8.0050000000000008</v>
      </c>
      <c r="AP252" s="30">
        <f>IF(ISERROR(1/VLOOKUP($B252,[1]Leveranser!$B$1:$S$500,MATCH("såld värme (gwh)",[1]Leveranser!$B$1:$S$1,0),FALSE)),"",VLOOKUP($B252,[1]Leveranser!$B$1:$S$500,MATCH("såld värme (gwh)",[1]Leveranser!$B$1:$S$1,0),FALSE))</f>
        <v>5.95</v>
      </c>
      <c r="AQ252" s="30">
        <f>VLOOKUP($B252,[1]Leveranser!$B$1:$Y$500,MATCH("Totalt såld fjärrvärme till andra fjärrvärmeföretag",[1]Leveranser!$B$1:$AA$1,0),FALSE)</f>
        <v>0</v>
      </c>
      <c r="AR252" s="30">
        <f>IF(ISERROR(1/VLOOKUP($B252,[1]Miljö!$B$1:$S$500,MATCH("Såld mängd produktionsspecifik fjärrvärme (GWh)",[1]Miljö!$B$1:$R$1,0),FALSE)),0,VLOOKUP($B252,[1]Miljö!$B$1:$S$500,MATCH("Såld mängd produktionsspecifik fjärrvärme (GWh)",[1]Miljö!$B$1:$R$1,0),FALSE))</f>
        <v>0</v>
      </c>
      <c r="AS252" s="36">
        <f t="shared" si="15"/>
        <v>0.74328544659587747</v>
      </c>
      <c r="AU252" s="30" t="str">
        <f>VLOOKUP($B252,'[1]Miljövärden urval för publ'!$B$2:$I$486,7,FALSE)</f>
        <v>Ja</v>
      </c>
    </row>
    <row r="253" spans="1:47" ht="15">
      <c r="A253" t="s">
        <v>138</v>
      </c>
      <c r="B253" t="s">
        <v>167</v>
      </c>
      <c r="C253" s="30">
        <f>VLOOKUP($B253,'[1]Tillförd energi'!$B$2:$AS$506,MATCH(C$3,'[1]Tillförd energi'!$B$1:$AQ$1,0),FALSE)</f>
        <v>73.215100000000007</v>
      </c>
      <c r="D253" s="30">
        <f>VLOOKUP($B253,'[1]Tillförd energi'!$B$2:$AS$506,MATCH(D$3,'[1]Tillförd energi'!$B$1:$AQ$1,0),FALSE)</f>
        <v>14.230600000000001</v>
      </c>
      <c r="E253" s="30">
        <f>VLOOKUP($B253,'[1]Tillförd energi'!$B$2:$AS$506,MATCH(E$3,'[1]Tillförd energi'!$B$1:$AQ$1,0),FALSE)</f>
        <v>0</v>
      </c>
      <c r="F253" s="30">
        <f>VLOOKUP($B253,'[1]Tillförd energi'!$B$2:$AS$506,MATCH(F$3,'[1]Tillförd energi'!$B$1:$AQ$1,0),FALSE)</f>
        <v>14</v>
      </c>
      <c r="G253" s="30">
        <f>VLOOKUP($B253,'[1]Tillförd energi'!$B$2:$AS$506,MATCH(G$3,'[1]Tillförd energi'!$B$1:$AQ$1,0),FALSE)</f>
        <v>0</v>
      </c>
      <c r="H253" s="30">
        <f>VLOOKUP($B253,'[1]Tillförd energi'!$B$2:$AS$506,MATCH(H$3,'[1]Tillförd energi'!$B$1:$AQ$1,0),FALSE)</f>
        <v>0</v>
      </c>
      <c r="I253" s="30">
        <f>VLOOKUP($B253,'[1]Tillförd energi'!$B$2:$AS$506,MATCH(I$3,'[1]Tillförd energi'!$B$1:$AQ$1,0),FALSE)</f>
        <v>629.31700000000001</v>
      </c>
      <c r="J253" s="30">
        <f>VLOOKUP($B253,'[1]Tillförd energi'!$B$2:$AS$506,MATCH(J$3,'[1]Tillförd energi'!$B$1:$AQ$1,0),FALSE)</f>
        <v>0</v>
      </c>
      <c r="K253" s="30">
        <f>VLOOKUP($B253,'[1]Tillförd energi'!$B$2:$AS$506,MATCH(K$3,'[1]Tillförd energi'!$B$1:$AQ$1,0),FALSE)</f>
        <v>56.708199999999998</v>
      </c>
      <c r="L253" s="30">
        <f>VLOOKUP($B253,'[1]Tillförd energi'!$B$2:$AS$506,MATCH(L$3,'[1]Tillförd energi'!$B$1:$AQ$1,0),FALSE)</f>
        <v>0</v>
      </c>
      <c r="M253" s="30">
        <f>VLOOKUP($B253,'[1]Tillförd energi'!$B$2:$AS$506,MATCH(M$3,'[1]Tillförd energi'!$B$1:$AQ$1,0),FALSE)</f>
        <v>90.951300000000003</v>
      </c>
      <c r="N253" s="30">
        <f>VLOOKUP($B253,'[1]Tillförd energi'!$B$2:$AS$506,MATCH(N$3,'[1]Tillförd energi'!$B$1:$AQ$1,0),FALSE)</f>
        <v>0</v>
      </c>
      <c r="O253" s="30">
        <f>VLOOKUP($B253,'[1]Tillförd energi'!$B$2:$AS$506,MATCH(O$3,'[1]Tillförd energi'!$B$1:$AQ$1,0),FALSE)</f>
        <v>0</v>
      </c>
      <c r="P253" s="30">
        <f>VLOOKUP($B253,'[1]Tillförd energi'!$B$2:$AS$506,MATCH(P$3,'[1]Tillförd energi'!$B$1:$AQ$1,0),FALSE)</f>
        <v>0</v>
      </c>
      <c r="Q253" s="30">
        <f>VLOOKUP($B253,'[1]Tillförd energi'!$B$2:$AS$506,MATCH(Q$3,'[1]Tillförd energi'!$B$1:$AQ$1,0),FALSE)</f>
        <v>0</v>
      </c>
      <c r="R253" s="30">
        <f>VLOOKUP($B253,'[1]Tillförd energi'!$B$2:$AS$506,MATCH(R$3,'[1]Tillförd energi'!$B$1:$AQ$1,0),FALSE)</f>
        <v>0</v>
      </c>
      <c r="S253" s="30">
        <f>VLOOKUP($B253,'[1]Tillförd energi'!$B$2:$AS$506,MATCH(S$3,'[1]Tillförd energi'!$B$1:$AQ$1,0),FALSE)</f>
        <v>0</v>
      </c>
      <c r="T253" s="30">
        <f>VLOOKUP($B253,'[1]Tillförd energi'!$B$2:$AS$506,MATCH(T$3,'[1]Tillförd energi'!$B$1:$AQ$1,0),FALSE)</f>
        <v>0</v>
      </c>
      <c r="U253" s="30">
        <f>VLOOKUP($B253,'[1]Tillförd energi'!$B$2:$AS$506,MATCH(U$3,'[1]Tillförd energi'!$B$1:$AQ$1,0),FALSE)</f>
        <v>0</v>
      </c>
      <c r="V253" s="30">
        <f>VLOOKUP($B253,'[1]Tillförd energi'!$B$2:$AS$506,MATCH(V$3,'[1]Tillförd energi'!$B$1:$AQ$1,0),FALSE)</f>
        <v>0</v>
      </c>
      <c r="W253" s="30">
        <f>VLOOKUP($B253,'[1]Tillförd energi'!$B$2:$AS$506,MATCH(W$3,'[1]Tillförd energi'!$B$1:$AQ$1,0),FALSE)</f>
        <v>0</v>
      </c>
      <c r="X253" s="30">
        <f>VLOOKUP($B253,'[1]Tillförd energi'!$B$2:$AS$506,MATCH(X$3,'[1]Tillförd energi'!$B$1:$AQ$1,0),FALSE)</f>
        <v>0</v>
      </c>
      <c r="Y253" s="30">
        <f>VLOOKUP($B253,'[1]Tillförd energi'!$B$2:$AS$506,MATCH(Y$3,'[1]Tillförd energi'!$B$1:$AQ$1,0),FALSE)</f>
        <v>0</v>
      </c>
      <c r="Z253" s="30">
        <f>VLOOKUP($B253,'[1]Tillförd energi'!$B$2:$AS$506,MATCH(Z$3,'[1]Tillförd energi'!$B$1:$AQ$1,0),FALSE)</f>
        <v>0</v>
      </c>
      <c r="AA253" s="30">
        <f>VLOOKUP($B253,'[1]Tillförd energi'!$B$2:$AS$506,MATCH(AA$3,'[1]Tillförd energi'!$B$1:$AQ$1,0),FALSE)</f>
        <v>0</v>
      </c>
      <c r="AB253" s="30">
        <f>VLOOKUP($B253,'[1]Tillförd energi'!$B$2:$AS$506,MATCH(AB$3,'[1]Tillförd energi'!$B$1:$AQ$1,0),FALSE)</f>
        <v>0</v>
      </c>
      <c r="AC253" s="30">
        <f>VLOOKUP($B253,'[1]Tillförd energi'!$B$2:$AS$506,MATCH(AC$3,'[1]Tillförd energi'!$B$1:$AQ$1,0),FALSE)</f>
        <v>0</v>
      </c>
      <c r="AD253" s="30">
        <f>VLOOKUP($B253,'[1]Tillförd energi'!$B$2:$AS$506,MATCH(AD$3,'[1]Tillförd energi'!$B$1:$AQ$1,0),FALSE)</f>
        <v>0</v>
      </c>
      <c r="AF253" s="30">
        <f>VLOOKUP($B253,'[1]Tillförd energi'!$B$2:$AS$506,MATCH(AF$3,'[1]Tillförd energi'!$B$1:$AQ$1,0),FALSE)</f>
        <v>79</v>
      </c>
      <c r="AH253" s="30">
        <f>IFERROR(VLOOKUP(B253,[1]Miljö!$B$1:$S$476,9,FALSE)/1,0)</f>
        <v>0</v>
      </c>
      <c r="AJ253" s="35" t="str">
        <f>IFERROR(VLOOKUP($B253,[1]Miljö!$B$1:$S$500,MATCH("hjälpel exklusive kraftvärme (GWh)",[1]Miljö!$B$1:$V$1,0),FALSE)/1,"")</f>
        <v/>
      </c>
      <c r="AK253" s="35">
        <f t="shared" si="12"/>
        <v>28.83</v>
      </c>
      <c r="AL253" s="35">
        <f>VLOOKUP($B253,'[1]Slutlig allokering'!$B$2:$AL$462,MATCH("Hjälpel kraftvärme",'[1]Slutlig allokering'!$B$2:$AL$2,0),FALSE)</f>
        <v>37.357999999999997</v>
      </c>
      <c r="AN253" s="30">
        <f t="shared" si="13"/>
        <v>957.42219999999998</v>
      </c>
      <c r="AO253" s="30">
        <f t="shared" si="14"/>
        <v>957.42219999999998</v>
      </c>
      <c r="AP253" s="30">
        <f>IF(ISERROR(1/VLOOKUP($B253,[1]Leveranser!$B$1:$S$500,MATCH("såld värme (gwh)",[1]Leveranser!$B$1:$S$1,0),FALSE)),"",VLOOKUP($B253,[1]Leveranser!$B$1:$S$500,MATCH("såld värme (gwh)",[1]Leveranser!$B$1:$S$1,0),FALSE))</f>
        <v>961</v>
      </c>
      <c r="AQ253" s="30">
        <f>VLOOKUP($B253,[1]Leveranser!$B$1:$Y$500,MATCH("Totalt såld fjärrvärme till andra fjärrvärmeföretag",[1]Leveranser!$B$1:$AA$1,0),FALSE)</f>
        <v>0</v>
      </c>
      <c r="AR253" s="30">
        <f>IF(ISERROR(1/VLOOKUP($B253,[1]Miljö!$B$1:$S$500,MATCH("Såld mängd produktionsspecifik fjärrvärme (GWh)",[1]Miljö!$B$1:$R$1,0),FALSE)),0,VLOOKUP($B253,[1]Miljö!$B$1:$S$500,MATCH("Såld mängd produktionsspecifik fjärrvärme (GWh)",[1]Miljö!$B$1:$R$1,0),FALSE))</f>
        <v>0</v>
      </c>
      <c r="AS253" s="36">
        <f t="shared" si="15"/>
        <v>1.0037369093802087</v>
      </c>
      <c r="AU253" s="30" t="str">
        <f>VLOOKUP($B253,'[1]Miljövärden urval för publ'!$B$2:$I$486,7,FALSE)</f>
        <v>Ja</v>
      </c>
    </row>
    <row r="254" spans="1:47" ht="15">
      <c r="A254" t="s">
        <v>89</v>
      </c>
      <c r="B254" t="s">
        <v>98</v>
      </c>
      <c r="C254" s="30">
        <f>VLOOKUP($B254,'[1]Tillförd energi'!$B$2:$AS$506,MATCH(C$3,'[1]Tillförd energi'!$B$1:$AQ$1,0),FALSE)</f>
        <v>0</v>
      </c>
      <c r="D254" s="30">
        <f>VLOOKUP($B254,'[1]Tillförd energi'!$B$2:$AS$506,MATCH(D$3,'[1]Tillförd energi'!$B$1:$AQ$1,0),FALSE)</f>
        <v>0.2</v>
      </c>
      <c r="E254" s="30">
        <f>VLOOKUP($B254,'[1]Tillförd energi'!$B$2:$AS$506,MATCH(E$3,'[1]Tillförd energi'!$B$1:$AQ$1,0),FALSE)</f>
        <v>0</v>
      </c>
      <c r="F254" s="30">
        <f>VLOOKUP($B254,'[1]Tillförd energi'!$B$2:$AS$506,MATCH(F$3,'[1]Tillförd energi'!$B$1:$AQ$1,0),FALSE)</f>
        <v>0</v>
      </c>
      <c r="G254" s="30">
        <f>VLOOKUP($B254,'[1]Tillförd energi'!$B$2:$AS$506,MATCH(G$3,'[1]Tillförd energi'!$B$1:$AQ$1,0),FALSE)</f>
        <v>0</v>
      </c>
      <c r="H254" s="30">
        <f>VLOOKUP($B254,'[1]Tillförd energi'!$B$2:$AS$506,MATCH(H$3,'[1]Tillförd energi'!$B$1:$AQ$1,0),FALSE)</f>
        <v>0</v>
      </c>
      <c r="I254" s="30">
        <f>VLOOKUP($B254,'[1]Tillförd energi'!$B$2:$AS$506,MATCH(I$3,'[1]Tillförd energi'!$B$1:$AQ$1,0),FALSE)</f>
        <v>0</v>
      </c>
      <c r="J254" s="30">
        <f>VLOOKUP($B254,'[1]Tillförd energi'!$B$2:$AS$506,MATCH(J$3,'[1]Tillförd energi'!$B$1:$AQ$1,0),FALSE)</f>
        <v>0</v>
      </c>
      <c r="K254" s="30">
        <f>VLOOKUP($B254,'[1]Tillförd energi'!$B$2:$AS$506,MATCH(K$3,'[1]Tillförd energi'!$B$1:$AQ$1,0),FALSE)</f>
        <v>0</v>
      </c>
      <c r="L254" s="30">
        <f>VLOOKUP($B254,'[1]Tillförd energi'!$B$2:$AS$506,MATCH(L$3,'[1]Tillförd energi'!$B$1:$AQ$1,0),FALSE)</f>
        <v>0</v>
      </c>
      <c r="M254" s="30">
        <f>VLOOKUP($B254,'[1]Tillförd energi'!$B$2:$AS$506,MATCH(M$3,'[1]Tillförd energi'!$B$1:$AQ$1,0),FALSE)</f>
        <v>0</v>
      </c>
      <c r="N254" s="30">
        <f>VLOOKUP($B254,'[1]Tillförd energi'!$B$2:$AS$506,MATCH(N$3,'[1]Tillförd energi'!$B$1:$AQ$1,0),FALSE)</f>
        <v>0</v>
      </c>
      <c r="O254" s="30">
        <f>VLOOKUP($B254,'[1]Tillförd energi'!$B$2:$AS$506,MATCH(O$3,'[1]Tillförd energi'!$B$1:$AQ$1,0),FALSE)</f>
        <v>0</v>
      </c>
      <c r="P254" s="30">
        <f>VLOOKUP($B254,'[1]Tillförd energi'!$B$2:$AS$506,MATCH(P$3,'[1]Tillförd energi'!$B$1:$AQ$1,0),FALSE)</f>
        <v>0</v>
      </c>
      <c r="Q254" s="30">
        <f>VLOOKUP($B254,'[1]Tillförd energi'!$B$2:$AS$506,MATCH(Q$3,'[1]Tillförd energi'!$B$1:$AQ$1,0),FALSE)</f>
        <v>4</v>
      </c>
      <c r="R254" s="30">
        <f>VLOOKUP($B254,'[1]Tillförd energi'!$B$2:$AS$506,MATCH(R$3,'[1]Tillförd energi'!$B$1:$AQ$1,0),FALSE)</f>
        <v>0</v>
      </c>
      <c r="S254" s="30">
        <f>VLOOKUP($B254,'[1]Tillförd energi'!$B$2:$AS$506,MATCH(S$3,'[1]Tillförd energi'!$B$1:$AQ$1,0),FALSE)</f>
        <v>0</v>
      </c>
      <c r="T254" s="30">
        <f>VLOOKUP($B254,'[1]Tillförd energi'!$B$2:$AS$506,MATCH(T$3,'[1]Tillförd energi'!$B$1:$AQ$1,0),FALSE)</f>
        <v>0</v>
      </c>
      <c r="U254" s="30">
        <f>VLOOKUP($B254,'[1]Tillförd energi'!$B$2:$AS$506,MATCH(U$3,'[1]Tillförd energi'!$B$1:$AQ$1,0),FALSE)</f>
        <v>0</v>
      </c>
      <c r="V254" s="30">
        <f>VLOOKUP($B254,'[1]Tillförd energi'!$B$2:$AS$506,MATCH(V$3,'[1]Tillförd energi'!$B$1:$AQ$1,0),FALSE)</f>
        <v>0</v>
      </c>
      <c r="W254" s="30">
        <f>VLOOKUP($B254,'[1]Tillförd energi'!$B$2:$AS$506,MATCH(W$3,'[1]Tillförd energi'!$B$1:$AQ$1,0),FALSE)</f>
        <v>0</v>
      </c>
      <c r="X254" s="30">
        <f>VLOOKUP($B254,'[1]Tillförd energi'!$B$2:$AS$506,MATCH(X$3,'[1]Tillförd energi'!$B$1:$AQ$1,0),FALSE)</f>
        <v>0</v>
      </c>
      <c r="Y254" s="30">
        <f>VLOOKUP($B254,'[1]Tillförd energi'!$B$2:$AS$506,MATCH(Y$3,'[1]Tillförd energi'!$B$1:$AQ$1,0),FALSE)</f>
        <v>0</v>
      </c>
      <c r="Z254" s="30">
        <f>VLOOKUP($B254,'[1]Tillförd energi'!$B$2:$AS$506,MATCH(Z$3,'[1]Tillförd energi'!$B$1:$AQ$1,0),FALSE)</f>
        <v>0</v>
      </c>
      <c r="AA254" s="30">
        <f>VLOOKUP($B254,'[1]Tillförd energi'!$B$2:$AS$506,MATCH(AA$3,'[1]Tillförd energi'!$B$1:$AQ$1,0),FALSE)</f>
        <v>0</v>
      </c>
      <c r="AB254" s="30">
        <f>VLOOKUP($B254,'[1]Tillförd energi'!$B$2:$AS$506,MATCH(AB$3,'[1]Tillförd energi'!$B$1:$AQ$1,0),FALSE)</f>
        <v>0</v>
      </c>
      <c r="AC254" s="30">
        <f>VLOOKUP($B254,'[1]Tillförd energi'!$B$2:$AS$506,MATCH(AC$3,'[1]Tillförd energi'!$B$1:$AQ$1,0),FALSE)</f>
        <v>0</v>
      </c>
      <c r="AD254" s="30">
        <f>VLOOKUP($B254,'[1]Tillförd energi'!$B$2:$AS$506,MATCH(AD$3,'[1]Tillförd energi'!$B$1:$AQ$1,0),FALSE)</f>
        <v>0</v>
      </c>
      <c r="AF254" s="30">
        <f>VLOOKUP($B254,'[1]Tillförd energi'!$B$2:$AS$506,MATCH(AF$3,'[1]Tillförd energi'!$B$1:$AQ$1,0),FALSE)</f>
        <v>0.2</v>
      </c>
      <c r="AH254" s="30">
        <f>IFERROR(VLOOKUP(B254,[1]Miljö!$B$1:$S$476,9,FALSE)/1,0)</f>
        <v>0</v>
      </c>
      <c r="AJ254" s="35">
        <f>IFERROR(VLOOKUP($B254,[1]Miljö!$B$1:$S$500,MATCH("hjälpel exklusive kraftvärme (GWh)",[1]Miljö!$B$1:$V$1,0),FALSE)/1,"")</f>
        <v>0.2</v>
      </c>
      <c r="AK254" s="35">
        <f t="shared" si="12"/>
        <v>0.2</v>
      </c>
      <c r="AL254" s="35">
        <f>VLOOKUP($B254,'[1]Slutlig allokering'!$B$2:$AL$462,MATCH("Hjälpel kraftvärme",'[1]Slutlig allokering'!$B$2:$AL$2,0),FALSE)</f>
        <v>0</v>
      </c>
      <c r="AN254" s="30">
        <f t="shared" si="13"/>
        <v>4.4000000000000004</v>
      </c>
      <c r="AO254" s="30">
        <f t="shared" si="14"/>
        <v>4.4000000000000004</v>
      </c>
      <c r="AP254" s="30">
        <f>IF(ISERROR(1/VLOOKUP($B254,[1]Leveranser!$B$1:$S$500,MATCH("såld värme (gwh)",[1]Leveranser!$B$1:$S$1,0),FALSE)),"",VLOOKUP($B254,[1]Leveranser!$B$1:$S$500,MATCH("såld värme (gwh)",[1]Leveranser!$B$1:$S$1,0),FALSE))</f>
        <v>3.4</v>
      </c>
      <c r="AQ254" s="30">
        <f>VLOOKUP($B254,[1]Leveranser!$B$1:$Y$500,MATCH("Totalt såld fjärrvärme till andra fjärrvärmeföretag",[1]Leveranser!$B$1:$AA$1,0),FALSE)</f>
        <v>0</v>
      </c>
      <c r="AR254" s="30">
        <f>IF(ISERROR(1/VLOOKUP($B254,[1]Miljö!$B$1:$S$500,MATCH("Såld mängd produktionsspecifik fjärrvärme (GWh)",[1]Miljö!$B$1:$R$1,0),FALSE)),0,VLOOKUP($B254,[1]Miljö!$B$1:$S$500,MATCH("Såld mängd produktionsspecifik fjärrvärme (GWh)",[1]Miljö!$B$1:$R$1,0),FALSE))</f>
        <v>0</v>
      </c>
      <c r="AS254" s="36">
        <f t="shared" si="15"/>
        <v>0.7727272727272726</v>
      </c>
      <c r="AU254" s="30" t="str">
        <f>VLOOKUP($B254,'[1]Miljövärden urval för publ'!$B$2:$I$486,7,FALSE)</f>
        <v>Ja</v>
      </c>
    </row>
    <row r="255" spans="1:47" ht="15">
      <c r="A255" t="s">
        <v>404</v>
      </c>
      <c r="B255" t="s">
        <v>406</v>
      </c>
      <c r="C255" s="30">
        <f>VLOOKUP($B255,'[1]Tillförd energi'!$B$2:$AS$506,MATCH(C$3,'[1]Tillförd energi'!$B$1:$AQ$1,0),FALSE)</f>
        <v>0</v>
      </c>
      <c r="D255" s="30">
        <f>VLOOKUP($B255,'[1]Tillförd energi'!$B$2:$AS$506,MATCH(D$3,'[1]Tillförd energi'!$B$1:$AQ$1,0),FALSE)</f>
        <v>0.246</v>
      </c>
      <c r="E255" s="30">
        <f>VLOOKUP($B255,'[1]Tillförd energi'!$B$2:$AS$506,MATCH(E$3,'[1]Tillförd energi'!$B$1:$AQ$1,0),FALSE)</f>
        <v>0</v>
      </c>
      <c r="F255" s="30">
        <f>VLOOKUP($B255,'[1]Tillförd energi'!$B$2:$AS$506,MATCH(F$3,'[1]Tillförd energi'!$B$1:$AQ$1,0),FALSE)</f>
        <v>0</v>
      </c>
      <c r="G255" s="30">
        <f>VLOOKUP($B255,'[1]Tillförd energi'!$B$2:$AS$506,MATCH(G$3,'[1]Tillförd energi'!$B$1:$AQ$1,0),FALSE)</f>
        <v>0</v>
      </c>
      <c r="H255" s="30">
        <f>VLOOKUP($B255,'[1]Tillförd energi'!$B$2:$AS$506,MATCH(H$3,'[1]Tillförd energi'!$B$1:$AQ$1,0),FALSE)</f>
        <v>0</v>
      </c>
      <c r="I255" s="30">
        <f>VLOOKUP($B255,'[1]Tillförd energi'!$B$2:$AS$506,MATCH(I$3,'[1]Tillförd energi'!$B$1:$AQ$1,0),FALSE)</f>
        <v>0</v>
      </c>
      <c r="J255" s="30">
        <f>VLOOKUP($B255,'[1]Tillförd energi'!$B$2:$AS$506,MATCH(J$3,'[1]Tillförd energi'!$B$1:$AQ$1,0),FALSE)</f>
        <v>0</v>
      </c>
      <c r="K255" s="30">
        <f>VLOOKUP($B255,'[1]Tillförd energi'!$B$2:$AS$506,MATCH(K$3,'[1]Tillförd energi'!$B$1:$AQ$1,0),FALSE)</f>
        <v>0</v>
      </c>
      <c r="L255" s="30">
        <f>VLOOKUP($B255,'[1]Tillförd energi'!$B$2:$AS$506,MATCH(L$3,'[1]Tillförd energi'!$B$1:$AQ$1,0),FALSE)</f>
        <v>0</v>
      </c>
      <c r="M255" s="30">
        <f>VLOOKUP($B255,'[1]Tillförd energi'!$B$2:$AS$506,MATCH(M$3,'[1]Tillförd energi'!$B$1:$AQ$1,0),FALSE)</f>
        <v>34.834899999999998</v>
      </c>
      <c r="N255" s="30">
        <f>VLOOKUP($B255,'[1]Tillförd energi'!$B$2:$AS$506,MATCH(N$3,'[1]Tillförd energi'!$B$1:$AQ$1,0),FALSE)</f>
        <v>0</v>
      </c>
      <c r="O255" s="30">
        <f>VLOOKUP($B255,'[1]Tillförd energi'!$B$2:$AS$506,MATCH(O$3,'[1]Tillförd energi'!$B$1:$AQ$1,0),FALSE)</f>
        <v>72.032300000000006</v>
      </c>
      <c r="P255" s="30">
        <f>VLOOKUP($B255,'[1]Tillförd energi'!$B$2:$AS$506,MATCH(P$3,'[1]Tillförd energi'!$B$1:$AQ$1,0),FALSE)</f>
        <v>0</v>
      </c>
      <c r="Q255" s="30">
        <f>VLOOKUP($B255,'[1]Tillförd energi'!$B$2:$AS$506,MATCH(Q$3,'[1]Tillförd energi'!$B$1:$AQ$1,0),FALSE)</f>
        <v>0</v>
      </c>
      <c r="R255" s="30">
        <f>VLOOKUP($B255,'[1]Tillförd energi'!$B$2:$AS$506,MATCH(R$3,'[1]Tillförd energi'!$B$1:$AQ$1,0),FALSE)</f>
        <v>0</v>
      </c>
      <c r="S255" s="30">
        <f>VLOOKUP($B255,'[1]Tillförd energi'!$B$2:$AS$506,MATCH(S$3,'[1]Tillförd energi'!$B$1:$AQ$1,0),FALSE)</f>
        <v>0</v>
      </c>
      <c r="T255" s="30">
        <f>VLOOKUP($B255,'[1]Tillförd energi'!$B$2:$AS$506,MATCH(T$3,'[1]Tillförd energi'!$B$1:$AQ$1,0),FALSE)</f>
        <v>0</v>
      </c>
      <c r="U255" s="30">
        <f>VLOOKUP($B255,'[1]Tillförd energi'!$B$2:$AS$506,MATCH(U$3,'[1]Tillförd energi'!$B$1:$AQ$1,0),FALSE)</f>
        <v>0</v>
      </c>
      <c r="V255" s="30">
        <f>VLOOKUP($B255,'[1]Tillförd energi'!$B$2:$AS$506,MATCH(V$3,'[1]Tillförd energi'!$B$1:$AQ$1,0),FALSE)</f>
        <v>0</v>
      </c>
      <c r="W255" s="30">
        <f>VLOOKUP($B255,'[1]Tillförd energi'!$B$2:$AS$506,MATCH(W$3,'[1]Tillförd energi'!$B$1:$AQ$1,0),FALSE)</f>
        <v>0</v>
      </c>
      <c r="X255" s="30">
        <f>VLOOKUP($B255,'[1]Tillförd energi'!$B$2:$AS$506,MATCH(X$3,'[1]Tillförd energi'!$B$1:$AQ$1,0),FALSE)</f>
        <v>0</v>
      </c>
      <c r="Y255" s="30">
        <f>VLOOKUP($B255,'[1]Tillförd energi'!$B$2:$AS$506,MATCH(Y$3,'[1]Tillförd energi'!$B$1:$AQ$1,0),FALSE)</f>
        <v>0.55800000000000005</v>
      </c>
      <c r="Z255" s="30">
        <f>VLOOKUP($B255,'[1]Tillförd energi'!$B$2:$AS$506,MATCH(Z$3,'[1]Tillförd energi'!$B$1:$AQ$1,0),FALSE)</f>
        <v>0</v>
      </c>
      <c r="AA255" s="30">
        <f>VLOOKUP($B255,'[1]Tillförd energi'!$B$2:$AS$506,MATCH(AA$3,'[1]Tillförd energi'!$B$1:$AQ$1,0),FALSE)</f>
        <v>0</v>
      </c>
      <c r="AB255" s="30">
        <f>VLOOKUP($B255,'[1]Tillförd energi'!$B$2:$AS$506,MATCH(AB$3,'[1]Tillförd energi'!$B$1:$AQ$1,0),FALSE)</f>
        <v>28.071999999999999</v>
      </c>
      <c r="AC255" s="30">
        <f>VLOOKUP($B255,'[1]Tillförd energi'!$B$2:$AS$506,MATCH(AC$3,'[1]Tillförd energi'!$B$1:$AQ$1,0),FALSE)</f>
        <v>0</v>
      </c>
      <c r="AD255" s="30">
        <f>VLOOKUP($B255,'[1]Tillförd energi'!$B$2:$AS$506,MATCH(AD$3,'[1]Tillförd energi'!$B$1:$AQ$1,0),FALSE)</f>
        <v>0</v>
      </c>
      <c r="AF255" s="30">
        <f>VLOOKUP($B255,'[1]Tillförd energi'!$B$2:$AS$506,MATCH(AF$3,'[1]Tillförd energi'!$B$1:$AQ$1,0),FALSE)</f>
        <v>4.0597599999999998</v>
      </c>
      <c r="AH255" s="30">
        <f>IFERROR(VLOOKUP(B255,[1]Miljö!$B$1:$S$476,9,FALSE)/1,0)</f>
        <v>0</v>
      </c>
      <c r="AJ255" s="35">
        <f>IFERROR(VLOOKUP($B255,[1]Miljö!$B$1:$S$500,MATCH("hjälpel exklusive kraftvärme (GWh)",[1]Miljö!$B$1:$V$1,0),FALSE)/1,"")</f>
        <v>3.073</v>
      </c>
      <c r="AK255" s="35">
        <f t="shared" si="12"/>
        <v>3.073</v>
      </c>
      <c r="AL255" s="35">
        <f>VLOOKUP($B255,'[1]Slutlig allokering'!$B$2:$AL$462,MATCH("Hjälpel kraftvärme",'[1]Slutlig allokering'!$B$2:$AL$2,0),FALSE)</f>
        <v>0.98675599999999997</v>
      </c>
      <c r="AN255" s="30">
        <f t="shared" si="13"/>
        <v>139.80296000000001</v>
      </c>
      <c r="AO255" s="30">
        <f t="shared" si="14"/>
        <v>139.80296000000001</v>
      </c>
      <c r="AP255" s="30">
        <f>IF(ISERROR(1/VLOOKUP($B255,[1]Leveranser!$B$1:$S$500,MATCH("såld värme (gwh)",[1]Leveranser!$B$1:$S$1,0),FALSE)),"",VLOOKUP($B255,[1]Leveranser!$B$1:$S$500,MATCH("såld värme (gwh)",[1]Leveranser!$B$1:$S$1,0),FALSE))</f>
        <v>122.807</v>
      </c>
      <c r="AQ255" s="30">
        <f>VLOOKUP($B255,[1]Leveranser!$B$1:$Y$500,MATCH("Totalt såld fjärrvärme till andra fjärrvärmeföretag",[1]Leveranser!$B$1:$AA$1,0),FALSE)</f>
        <v>0</v>
      </c>
      <c r="AR255" s="30">
        <f>IF(ISERROR(1/VLOOKUP($B255,[1]Miljö!$B$1:$S$500,MATCH("Såld mängd produktionsspecifik fjärrvärme (GWh)",[1]Miljö!$B$1:$R$1,0),FALSE)),0,VLOOKUP($B255,[1]Miljö!$B$1:$S$500,MATCH("Såld mängd produktionsspecifik fjärrvärme (GWh)",[1]Miljö!$B$1:$R$1,0),FALSE))</f>
        <v>0</v>
      </c>
      <c r="AS255" s="36">
        <f t="shared" si="15"/>
        <v>0.87842918347365462</v>
      </c>
      <c r="AU255" s="30" t="str">
        <f>VLOOKUP($B255,'[1]Miljövärden urval för publ'!$B$2:$I$486,7,FALSE)</f>
        <v>Ja</v>
      </c>
    </row>
    <row r="256" spans="1:47" ht="15">
      <c r="A256" t="s">
        <v>463</v>
      </c>
      <c r="B256" t="s">
        <v>475</v>
      </c>
      <c r="C256" s="30">
        <f>VLOOKUP($B256,'[1]Tillförd energi'!$B$2:$AS$506,MATCH(C$3,'[1]Tillförd energi'!$B$1:$AQ$1,0),FALSE)</f>
        <v>0</v>
      </c>
      <c r="D256" s="30">
        <f>VLOOKUP($B256,'[1]Tillförd energi'!$B$2:$AS$506,MATCH(D$3,'[1]Tillförd energi'!$B$1:$AQ$1,0),FALSE)</f>
        <v>1.135</v>
      </c>
      <c r="E256" s="30">
        <f>VLOOKUP($B256,'[1]Tillförd energi'!$B$2:$AS$506,MATCH(E$3,'[1]Tillförd energi'!$B$1:$AQ$1,0),FALSE)</f>
        <v>0</v>
      </c>
      <c r="F256" s="30">
        <f>VLOOKUP($B256,'[1]Tillförd energi'!$B$2:$AS$506,MATCH(F$3,'[1]Tillförd energi'!$B$1:$AQ$1,0),FALSE)</f>
        <v>0</v>
      </c>
      <c r="G256" s="30">
        <f>VLOOKUP($B256,'[1]Tillförd energi'!$B$2:$AS$506,MATCH(G$3,'[1]Tillförd energi'!$B$1:$AQ$1,0),FALSE)</f>
        <v>0</v>
      </c>
      <c r="H256" s="30">
        <f>VLOOKUP($B256,'[1]Tillförd energi'!$B$2:$AS$506,MATCH(H$3,'[1]Tillförd energi'!$B$1:$AQ$1,0),FALSE)</f>
        <v>0</v>
      </c>
      <c r="I256" s="30">
        <f>VLOOKUP($B256,'[1]Tillförd energi'!$B$2:$AS$506,MATCH(I$3,'[1]Tillförd energi'!$B$1:$AQ$1,0),FALSE)</f>
        <v>0</v>
      </c>
      <c r="J256" s="30">
        <f>VLOOKUP($B256,'[1]Tillförd energi'!$B$2:$AS$506,MATCH(J$3,'[1]Tillförd energi'!$B$1:$AQ$1,0),FALSE)</f>
        <v>0</v>
      </c>
      <c r="K256" s="30">
        <f>VLOOKUP($B256,'[1]Tillförd energi'!$B$2:$AS$506,MATCH(K$3,'[1]Tillförd energi'!$B$1:$AQ$1,0),FALSE)</f>
        <v>0</v>
      </c>
      <c r="L256" s="30">
        <f>VLOOKUP($B256,'[1]Tillförd energi'!$B$2:$AS$506,MATCH(L$3,'[1]Tillförd energi'!$B$1:$AQ$1,0),FALSE)</f>
        <v>0</v>
      </c>
      <c r="M256" s="30">
        <f>VLOOKUP($B256,'[1]Tillförd energi'!$B$2:$AS$506,MATCH(M$3,'[1]Tillförd energi'!$B$1:$AQ$1,0),FALSE)</f>
        <v>0</v>
      </c>
      <c r="N256" s="30">
        <f>VLOOKUP($B256,'[1]Tillförd energi'!$B$2:$AS$506,MATCH(N$3,'[1]Tillförd energi'!$B$1:$AQ$1,0),FALSE)</f>
        <v>0</v>
      </c>
      <c r="O256" s="30">
        <f>VLOOKUP($B256,'[1]Tillförd energi'!$B$2:$AS$506,MATCH(O$3,'[1]Tillförd energi'!$B$1:$AQ$1,0),FALSE)</f>
        <v>0</v>
      </c>
      <c r="P256" s="30">
        <f>VLOOKUP($B256,'[1]Tillförd energi'!$B$2:$AS$506,MATCH(P$3,'[1]Tillförd energi'!$B$1:$AQ$1,0),FALSE)</f>
        <v>0</v>
      </c>
      <c r="Q256" s="30">
        <f>VLOOKUP($B256,'[1]Tillförd energi'!$B$2:$AS$506,MATCH(Q$3,'[1]Tillförd energi'!$B$1:$AQ$1,0),FALSE)</f>
        <v>8.9350000000000005</v>
      </c>
      <c r="R256" s="30">
        <f>VLOOKUP($B256,'[1]Tillförd energi'!$B$2:$AS$506,MATCH(R$3,'[1]Tillförd energi'!$B$1:$AQ$1,0),FALSE)</f>
        <v>0</v>
      </c>
      <c r="S256" s="30">
        <f>VLOOKUP($B256,'[1]Tillförd energi'!$B$2:$AS$506,MATCH(S$3,'[1]Tillförd energi'!$B$1:$AQ$1,0),FALSE)</f>
        <v>0</v>
      </c>
      <c r="T256" s="30">
        <f>VLOOKUP($B256,'[1]Tillförd energi'!$B$2:$AS$506,MATCH(T$3,'[1]Tillförd energi'!$B$1:$AQ$1,0),FALSE)</f>
        <v>0</v>
      </c>
      <c r="U256" s="30">
        <f>VLOOKUP($B256,'[1]Tillförd energi'!$B$2:$AS$506,MATCH(U$3,'[1]Tillförd energi'!$B$1:$AQ$1,0),FALSE)</f>
        <v>0</v>
      </c>
      <c r="V256" s="30">
        <f>VLOOKUP($B256,'[1]Tillförd energi'!$B$2:$AS$506,MATCH(V$3,'[1]Tillförd energi'!$B$1:$AQ$1,0),FALSE)</f>
        <v>0</v>
      </c>
      <c r="W256" s="30">
        <f>VLOOKUP($B256,'[1]Tillförd energi'!$B$2:$AS$506,MATCH(W$3,'[1]Tillförd energi'!$B$1:$AQ$1,0),FALSE)</f>
        <v>0</v>
      </c>
      <c r="X256" s="30">
        <f>VLOOKUP($B256,'[1]Tillförd energi'!$B$2:$AS$506,MATCH(X$3,'[1]Tillförd energi'!$B$1:$AQ$1,0),FALSE)</f>
        <v>0</v>
      </c>
      <c r="Y256" s="30">
        <f>VLOOKUP($B256,'[1]Tillförd energi'!$B$2:$AS$506,MATCH(Y$3,'[1]Tillförd energi'!$B$1:$AQ$1,0),FALSE)</f>
        <v>0.42799999999999999</v>
      </c>
      <c r="Z256" s="30">
        <f>VLOOKUP($B256,'[1]Tillförd energi'!$B$2:$AS$506,MATCH(Z$3,'[1]Tillförd energi'!$B$1:$AQ$1,0),FALSE)</f>
        <v>0</v>
      </c>
      <c r="AA256" s="30">
        <f>VLOOKUP($B256,'[1]Tillförd energi'!$B$2:$AS$506,MATCH(AA$3,'[1]Tillförd energi'!$B$1:$AQ$1,0),FALSE)</f>
        <v>0</v>
      </c>
      <c r="AB256" s="30">
        <f>VLOOKUP($B256,'[1]Tillförd energi'!$B$2:$AS$506,MATCH(AB$3,'[1]Tillförd energi'!$B$1:$AQ$1,0),FALSE)</f>
        <v>0</v>
      </c>
      <c r="AC256" s="30">
        <f>VLOOKUP($B256,'[1]Tillförd energi'!$B$2:$AS$506,MATCH(AC$3,'[1]Tillförd energi'!$B$1:$AQ$1,0),FALSE)</f>
        <v>6.125</v>
      </c>
      <c r="AD256" s="30">
        <f>VLOOKUP($B256,'[1]Tillförd energi'!$B$2:$AS$506,MATCH(AD$3,'[1]Tillförd energi'!$B$1:$AQ$1,0),FALSE)</f>
        <v>0</v>
      </c>
      <c r="AF256" s="30">
        <f>VLOOKUP($B256,'[1]Tillförd energi'!$B$2:$AS$506,MATCH(AF$3,'[1]Tillförd energi'!$B$1:$AQ$1,0),FALSE)</f>
        <v>0.126</v>
      </c>
      <c r="AH256" s="30">
        <f>IFERROR(VLOOKUP(B256,[1]Miljö!$B$1:$S$476,9,FALSE)/1,0)</f>
        <v>0</v>
      </c>
      <c r="AJ256" s="35">
        <f>IFERROR(VLOOKUP($B256,[1]Miljö!$B$1:$S$500,MATCH("hjälpel exklusive kraftvärme (GWh)",[1]Miljö!$B$1:$V$1,0),FALSE)/1,"")</f>
        <v>0.126</v>
      </c>
      <c r="AK256" s="35">
        <f t="shared" si="12"/>
        <v>0.126</v>
      </c>
      <c r="AL256" s="35">
        <f>VLOOKUP($B256,'[1]Slutlig allokering'!$B$2:$AL$462,MATCH("Hjälpel kraftvärme",'[1]Slutlig allokering'!$B$2:$AL$2,0),FALSE)</f>
        <v>0</v>
      </c>
      <c r="AN256" s="30">
        <f t="shared" si="13"/>
        <v>16.749000000000002</v>
      </c>
      <c r="AO256" s="30">
        <f t="shared" si="14"/>
        <v>16.749000000000002</v>
      </c>
      <c r="AP256" s="30">
        <f>IF(ISERROR(1/VLOOKUP($B256,[1]Leveranser!$B$1:$S$500,MATCH("såld värme (gwh)",[1]Leveranser!$B$1:$S$1,0),FALSE)),"",VLOOKUP($B256,[1]Leveranser!$B$1:$S$500,MATCH("såld värme (gwh)",[1]Leveranser!$B$1:$S$1,0),FALSE))</f>
        <v>12.398999999999999</v>
      </c>
      <c r="AQ256" s="30">
        <f>VLOOKUP($B256,[1]Leveranser!$B$1:$Y$500,MATCH("Totalt såld fjärrvärme till andra fjärrvärmeföretag",[1]Leveranser!$B$1:$AA$1,0),FALSE)</f>
        <v>0</v>
      </c>
      <c r="AR256" s="30">
        <f>IF(ISERROR(1/VLOOKUP($B256,[1]Miljö!$B$1:$S$500,MATCH("Såld mängd produktionsspecifik fjärrvärme (GWh)",[1]Miljö!$B$1:$R$1,0),FALSE)),0,VLOOKUP($B256,[1]Miljö!$B$1:$S$500,MATCH("Såld mängd produktionsspecifik fjärrvärme (GWh)",[1]Miljö!$B$1:$R$1,0),FALSE))</f>
        <v>0</v>
      </c>
      <c r="AS256" s="36">
        <f t="shared" si="15"/>
        <v>0.74028300197026675</v>
      </c>
      <c r="AU256" s="30" t="str">
        <f>VLOOKUP($B256,'[1]Miljövärden urval för publ'!$B$2:$I$486,7,FALSE)</f>
        <v>Ja</v>
      </c>
    </row>
    <row r="257" spans="1:47" ht="15">
      <c r="A257" t="s">
        <v>408</v>
      </c>
      <c r="B257" t="s">
        <v>409</v>
      </c>
      <c r="C257" s="30">
        <f>VLOOKUP($B257,'[1]Tillförd energi'!$B$2:$AS$506,MATCH(C$3,'[1]Tillförd energi'!$B$1:$AQ$1,0),FALSE)</f>
        <v>0</v>
      </c>
      <c r="D257" s="30">
        <f>VLOOKUP($B257,'[1]Tillförd energi'!$B$2:$AS$506,MATCH(D$3,'[1]Tillförd energi'!$B$1:$AQ$1,0),FALSE)</f>
        <v>2.5499999999999998</v>
      </c>
      <c r="E257" s="30">
        <f>VLOOKUP($B257,'[1]Tillförd energi'!$B$2:$AS$506,MATCH(E$3,'[1]Tillförd energi'!$B$1:$AQ$1,0),FALSE)</f>
        <v>0</v>
      </c>
      <c r="F257" s="30">
        <f>VLOOKUP($B257,'[1]Tillförd energi'!$B$2:$AS$506,MATCH(F$3,'[1]Tillförd energi'!$B$1:$AQ$1,0),FALSE)</f>
        <v>0</v>
      </c>
      <c r="G257" s="30">
        <f>VLOOKUP($B257,'[1]Tillförd energi'!$B$2:$AS$506,MATCH(G$3,'[1]Tillförd energi'!$B$1:$AQ$1,0),FALSE)</f>
        <v>0</v>
      </c>
      <c r="H257" s="30">
        <f>VLOOKUP($B257,'[1]Tillförd energi'!$B$2:$AS$506,MATCH(H$3,'[1]Tillförd energi'!$B$1:$AQ$1,0),FALSE)</f>
        <v>0</v>
      </c>
      <c r="I257" s="30">
        <f>VLOOKUP($B257,'[1]Tillförd energi'!$B$2:$AS$506,MATCH(I$3,'[1]Tillförd energi'!$B$1:$AQ$1,0),FALSE)</f>
        <v>0</v>
      </c>
      <c r="J257" s="30">
        <f>VLOOKUP($B257,'[1]Tillförd energi'!$B$2:$AS$506,MATCH(J$3,'[1]Tillförd energi'!$B$1:$AQ$1,0),FALSE)</f>
        <v>0</v>
      </c>
      <c r="K257" s="30">
        <f>VLOOKUP($B257,'[1]Tillförd energi'!$B$2:$AS$506,MATCH(K$3,'[1]Tillförd energi'!$B$1:$AQ$1,0),FALSE)</f>
        <v>0</v>
      </c>
      <c r="L257" s="30">
        <f>VLOOKUP($B257,'[1]Tillförd energi'!$B$2:$AS$506,MATCH(L$3,'[1]Tillförd energi'!$B$1:$AQ$1,0),FALSE)</f>
        <v>5.66</v>
      </c>
      <c r="M257" s="30">
        <f>VLOOKUP($B257,'[1]Tillförd energi'!$B$2:$AS$506,MATCH(M$3,'[1]Tillförd energi'!$B$1:$AQ$1,0),FALSE)</f>
        <v>51.471899999999998</v>
      </c>
      <c r="N257" s="30">
        <f>VLOOKUP($B257,'[1]Tillförd energi'!$B$2:$AS$506,MATCH(N$3,'[1]Tillförd energi'!$B$1:$AQ$1,0),FALSE)</f>
        <v>0</v>
      </c>
      <c r="O257" s="30">
        <f>VLOOKUP($B257,'[1]Tillförd energi'!$B$2:$AS$506,MATCH(O$3,'[1]Tillförd energi'!$B$1:$AQ$1,0),FALSE)</f>
        <v>0</v>
      </c>
      <c r="P257" s="30">
        <f>VLOOKUP($B257,'[1]Tillförd energi'!$B$2:$AS$506,MATCH(P$3,'[1]Tillförd energi'!$B$1:$AQ$1,0),FALSE)</f>
        <v>90.400899999999993</v>
      </c>
      <c r="Q257" s="30">
        <f>VLOOKUP($B257,'[1]Tillförd energi'!$B$2:$AS$506,MATCH(Q$3,'[1]Tillförd energi'!$B$1:$AQ$1,0),FALSE)</f>
        <v>1.34</v>
      </c>
      <c r="R257" s="30">
        <f>VLOOKUP($B257,'[1]Tillförd energi'!$B$2:$AS$506,MATCH(R$3,'[1]Tillförd energi'!$B$1:$AQ$1,0),FALSE)</f>
        <v>0</v>
      </c>
      <c r="S257" s="30">
        <f>VLOOKUP($B257,'[1]Tillförd energi'!$B$2:$AS$506,MATCH(S$3,'[1]Tillförd energi'!$B$1:$AQ$1,0),FALSE)</f>
        <v>0</v>
      </c>
      <c r="T257" s="30">
        <f>VLOOKUP($B257,'[1]Tillförd energi'!$B$2:$AS$506,MATCH(T$3,'[1]Tillförd energi'!$B$1:$AQ$1,0),FALSE)</f>
        <v>0</v>
      </c>
      <c r="U257" s="30">
        <f>VLOOKUP($B257,'[1]Tillförd energi'!$B$2:$AS$506,MATCH(U$3,'[1]Tillförd energi'!$B$1:$AQ$1,0),FALSE)</f>
        <v>0</v>
      </c>
      <c r="V257" s="30">
        <f>VLOOKUP($B257,'[1]Tillförd energi'!$B$2:$AS$506,MATCH(V$3,'[1]Tillförd energi'!$B$1:$AQ$1,0),FALSE)</f>
        <v>0</v>
      </c>
      <c r="W257" s="30">
        <f>VLOOKUP($B257,'[1]Tillförd energi'!$B$2:$AS$506,MATCH(W$3,'[1]Tillförd energi'!$B$1:$AQ$1,0),FALSE)</f>
        <v>0</v>
      </c>
      <c r="X257" s="30">
        <f>VLOOKUP($B257,'[1]Tillförd energi'!$B$2:$AS$506,MATCH(X$3,'[1]Tillförd energi'!$B$1:$AQ$1,0),FALSE)</f>
        <v>0</v>
      </c>
      <c r="Y257" s="30">
        <f>VLOOKUP($B257,'[1]Tillförd energi'!$B$2:$AS$506,MATCH(Y$3,'[1]Tillförd energi'!$B$1:$AQ$1,0),FALSE)</f>
        <v>0</v>
      </c>
      <c r="Z257" s="30">
        <f>VLOOKUP($B257,'[1]Tillförd energi'!$B$2:$AS$506,MATCH(Z$3,'[1]Tillförd energi'!$B$1:$AQ$1,0),FALSE)</f>
        <v>0</v>
      </c>
      <c r="AA257" s="30">
        <f>VLOOKUP($B257,'[1]Tillförd energi'!$B$2:$AS$506,MATCH(AA$3,'[1]Tillförd energi'!$B$1:$AQ$1,0),FALSE)</f>
        <v>0</v>
      </c>
      <c r="AB257" s="30">
        <f>VLOOKUP($B257,'[1]Tillförd energi'!$B$2:$AS$506,MATCH(AB$3,'[1]Tillförd energi'!$B$1:$AQ$1,0),FALSE)</f>
        <v>0</v>
      </c>
      <c r="AC257" s="30">
        <f>VLOOKUP($B257,'[1]Tillförd energi'!$B$2:$AS$506,MATCH(AC$3,'[1]Tillförd energi'!$B$1:$AQ$1,0),FALSE)</f>
        <v>0</v>
      </c>
      <c r="AD257" s="30">
        <f>VLOOKUP($B257,'[1]Tillförd energi'!$B$2:$AS$506,MATCH(AD$3,'[1]Tillförd energi'!$B$1:$AQ$1,0),FALSE)</f>
        <v>0</v>
      </c>
      <c r="AF257" s="30">
        <f>VLOOKUP($B257,'[1]Tillförd energi'!$B$2:$AS$506,MATCH(AF$3,'[1]Tillförd energi'!$B$1:$AQ$1,0),FALSE)</f>
        <v>3.0964999999999998</v>
      </c>
      <c r="AH257" s="30">
        <f>IFERROR(VLOOKUP(B257,[1]Miljö!$B$1:$S$476,9,FALSE)/1,0)</f>
        <v>0</v>
      </c>
      <c r="AJ257" s="35">
        <f>IFERROR(VLOOKUP($B257,[1]Miljö!$B$1:$S$500,MATCH("hjälpel exklusive kraftvärme (GWh)",[1]Miljö!$B$1:$V$1,0),FALSE)/1,"")</f>
        <v>0.15</v>
      </c>
      <c r="AK257" s="35">
        <f t="shared" si="12"/>
        <v>0.15</v>
      </c>
      <c r="AL257" s="35">
        <f>VLOOKUP($B257,'[1]Slutlig allokering'!$B$2:$AL$462,MATCH("Hjälpel kraftvärme",'[1]Slutlig allokering'!$B$2:$AL$2,0),FALSE)</f>
        <v>2.9464999999999999</v>
      </c>
      <c r="AN257" s="30">
        <f t="shared" si="13"/>
        <v>154.51929999999999</v>
      </c>
      <c r="AO257" s="30">
        <f t="shared" si="14"/>
        <v>154.51929999999999</v>
      </c>
      <c r="AP257" s="30">
        <f>IF(ISERROR(1/VLOOKUP($B257,[1]Leveranser!$B$1:$S$500,MATCH("såld värme (gwh)",[1]Leveranser!$B$1:$S$1,0),FALSE)),"",VLOOKUP($B257,[1]Leveranser!$B$1:$S$500,MATCH("såld värme (gwh)",[1]Leveranser!$B$1:$S$1,0),FALSE))</f>
        <v>133.43</v>
      </c>
      <c r="AQ257" s="30">
        <f>VLOOKUP($B257,[1]Leveranser!$B$1:$Y$500,MATCH("Totalt såld fjärrvärme till andra fjärrvärmeföretag",[1]Leveranser!$B$1:$AA$1,0),FALSE)</f>
        <v>0</v>
      </c>
      <c r="AR257" s="30">
        <f>IF(ISERROR(1/VLOOKUP($B257,[1]Miljö!$B$1:$S$500,MATCH("Såld mängd produktionsspecifik fjärrvärme (GWh)",[1]Miljö!$B$1:$R$1,0),FALSE)),0,VLOOKUP($B257,[1]Miljö!$B$1:$S$500,MATCH("Såld mängd produktionsspecifik fjärrvärme (GWh)",[1]Miljö!$B$1:$R$1,0),FALSE))</f>
        <v>0</v>
      </c>
      <c r="AS257" s="36">
        <f t="shared" si="15"/>
        <v>0.86351672574235072</v>
      </c>
      <c r="AU257" s="30" t="str">
        <f>VLOOKUP($B257,'[1]Miljövärden urval för publ'!$B$2:$I$486,7,FALSE)</f>
        <v>Ja</v>
      </c>
    </row>
    <row r="258" spans="1:47" ht="15">
      <c r="A258" t="s">
        <v>313</v>
      </c>
      <c r="B258" t="s">
        <v>315</v>
      </c>
      <c r="C258" s="30">
        <f>VLOOKUP($B258,'[1]Tillförd energi'!$B$2:$AS$506,MATCH(C$3,'[1]Tillförd energi'!$B$1:$AQ$1,0),FALSE)</f>
        <v>0</v>
      </c>
      <c r="D258" s="30">
        <f>VLOOKUP($B258,'[1]Tillförd energi'!$B$2:$AS$506,MATCH(D$3,'[1]Tillförd energi'!$B$1:$AQ$1,0),FALSE)</f>
        <v>0</v>
      </c>
      <c r="E258" s="30">
        <f>VLOOKUP($B258,'[1]Tillförd energi'!$B$2:$AS$506,MATCH(E$3,'[1]Tillförd energi'!$B$1:$AQ$1,0),FALSE)</f>
        <v>0</v>
      </c>
      <c r="F258" s="30">
        <f>VLOOKUP($B258,'[1]Tillförd energi'!$B$2:$AS$506,MATCH(F$3,'[1]Tillförd energi'!$B$1:$AQ$1,0),FALSE)</f>
        <v>0</v>
      </c>
      <c r="G258" s="30">
        <f>VLOOKUP($B258,'[1]Tillförd energi'!$B$2:$AS$506,MATCH(G$3,'[1]Tillförd energi'!$B$1:$AQ$1,0),FALSE)</f>
        <v>0</v>
      </c>
      <c r="H258" s="30">
        <f>VLOOKUP($B258,'[1]Tillförd energi'!$B$2:$AS$506,MATCH(H$3,'[1]Tillförd energi'!$B$1:$AQ$1,0),FALSE)</f>
        <v>0</v>
      </c>
      <c r="I258" s="30">
        <f>VLOOKUP($B258,'[1]Tillförd energi'!$B$2:$AS$506,MATCH(I$3,'[1]Tillförd energi'!$B$1:$AQ$1,0),FALSE)</f>
        <v>0</v>
      </c>
      <c r="J258" s="30">
        <f>VLOOKUP($B258,'[1]Tillförd energi'!$B$2:$AS$506,MATCH(J$3,'[1]Tillförd energi'!$B$1:$AQ$1,0),FALSE)</f>
        <v>0</v>
      </c>
      <c r="K258" s="30">
        <f>VLOOKUP($B258,'[1]Tillförd energi'!$B$2:$AS$506,MATCH(K$3,'[1]Tillförd energi'!$B$1:$AQ$1,0),FALSE)</f>
        <v>0</v>
      </c>
      <c r="L258" s="30">
        <f>VLOOKUP($B258,'[1]Tillförd energi'!$B$2:$AS$506,MATCH(L$3,'[1]Tillförd energi'!$B$1:$AQ$1,0),FALSE)</f>
        <v>0</v>
      </c>
      <c r="M258" s="30">
        <f>VLOOKUP($B258,'[1]Tillförd energi'!$B$2:$AS$506,MATCH(M$3,'[1]Tillförd energi'!$B$1:$AQ$1,0),FALSE)</f>
        <v>0</v>
      </c>
      <c r="N258" s="30">
        <f>VLOOKUP($B258,'[1]Tillförd energi'!$B$2:$AS$506,MATCH(N$3,'[1]Tillförd energi'!$B$1:$AQ$1,0),FALSE)</f>
        <v>0</v>
      </c>
      <c r="O258" s="30">
        <f>VLOOKUP($B258,'[1]Tillförd energi'!$B$2:$AS$506,MATCH(O$3,'[1]Tillförd energi'!$B$1:$AQ$1,0),FALSE)</f>
        <v>0</v>
      </c>
      <c r="P258" s="30">
        <f>VLOOKUP($B258,'[1]Tillförd energi'!$B$2:$AS$506,MATCH(P$3,'[1]Tillförd energi'!$B$1:$AQ$1,0),FALSE)</f>
        <v>0</v>
      </c>
      <c r="Q258" s="30">
        <f>VLOOKUP($B258,'[1]Tillförd energi'!$B$2:$AS$506,MATCH(Q$3,'[1]Tillförd energi'!$B$1:$AQ$1,0),FALSE)</f>
        <v>0</v>
      </c>
      <c r="R258" s="30">
        <f>VLOOKUP($B258,'[1]Tillförd energi'!$B$2:$AS$506,MATCH(R$3,'[1]Tillförd energi'!$B$1:$AQ$1,0),FALSE)</f>
        <v>0</v>
      </c>
      <c r="S258" s="30">
        <f>VLOOKUP($B258,'[1]Tillförd energi'!$B$2:$AS$506,MATCH(S$3,'[1]Tillförd energi'!$B$1:$AQ$1,0),FALSE)</f>
        <v>0</v>
      </c>
      <c r="T258" s="30">
        <f>VLOOKUP($B258,'[1]Tillförd energi'!$B$2:$AS$506,MATCH(T$3,'[1]Tillförd energi'!$B$1:$AQ$1,0),FALSE)</f>
        <v>0</v>
      </c>
      <c r="U258" s="30">
        <f>VLOOKUP($B258,'[1]Tillförd energi'!$B$2:$AS$506,MATCH(U$3,'[1]Tillförd energi'!$B$1:$AQ$1,0),FALSE)</f>
        <v>0</v>
      </c>
      <c r="V258" s="30">
        <f>VLOOKUP($B258,'[1]Tillförd energi'!$B$2:$AS$506,MATCH(V$3,'[1]Tillförd energi'!$B$1:$AQ$1,0),FALSE)</f>
        <v>0</v>
      </c>
      <c r="W258" s="30">
        <f>VLOOKUP($B258,'[1]Tillförd energi'!$B$2:$AS$506,MATCH(W$3,'[1]Tillförd energi'!$B$1:$AQ$1,0),FALSE)</f>
        <v>0</v>
      </c>
      <c r="X258" s="30">
        <f>VLOOKUP($B258,'[1]Tillförd energi'!$B$2:$AS$506,MATCH(X$3,'[1]Tillförd energi'!$B$1:$AQ$1,0),FALSE)</f>
        <v>0</v>
      </c>
      <c r="Y258" s="30">
        <f>VLOOKUP($B258,'[1]Tillförd energi'!$B$2:$AS$506,MATCH(Y$3,'[1]Tillförd energi'!$B$1:$AQ$1,0),FALSE)</f>
        <v>0</v>
      </c>
      <c r="Z258" s="30">
        <f>VLOOKUP($B258,'[1]Tillförd energi'!$B$2:$AS$506,MATCH(Z$3,'[1]Tillförd energi'!$B$1:$AQ$1,0),FALSE)</f>
        <v>0</v>
      </c>
      <c r="AA258" s="30">
        <f>VLOOKUP($B258,'[1]Tillförd energi'!$B$2:$AS$506,MATCH(AA$3,'[1]Tillförd energi'!$B$1:$AQ$1,0),FALSE)</f>
        <v>0</v>
      </c>
      <c r="AB258" s="30">
        <f>VLOOKUP($B258,'[1]Tillförd energi'!$B$2:$AS$506,MATCH(AB$3,'[1]Tillförd energi'!$B$1:$AQ$1,0),FALSE)</f>
        <v>0</v>
      </c>
      <c r="AC258" s="30">
        <f>VLOOKUP($B258,'[1]Tillförd energi'!$B$2:$AS$506,MATCH(AC$3,'[1]Tillförd energi'!$B$1:$AQ$1,0),FALSE)</f>
        <v>0</v>
      </c>
      <c r="AD258" s="30">
        <f>VLOOKUP($B258,'[1]Tillförd energi'!$B$2:$AS$506,MATCH(AD$3,'[1]Tillförd energi'!$B$1:$AQ$1,0),FALSE)</f>
        <v>0</v>
      </c>
      <c r="AF258" s="30">
        <f>VLOOKUP($B258,'[1]Tillförd energi'!$B$2:$AS$506,MATCH(AF$3,'[1]Tillförd energi'!$B$1:$AQ$1,0),FALSE)</f>
        <v>0</v>
      </c>
      <c r="AH258" s="30">
        <f>IFERROR(VLOOKUP(B258,[1]Miljö!$B$1:$S$476,9,FALSE)/1,0)</f>
        <v>0</v>
      </c>
      <c r="AJ258" s="35" t="str">
        <f>IFERROR(VLOOKUP($B258,[1]Miljö!$B$1:$S$500,MATCH("hjälpel exklusive kraftvärme (GWh)",[1]Miljö!$B$1:$V$1,0),FALSE)/1,"")</f>
        <v/>
      </c>
      <c r="AK258" s="35">
        <f t="shared" si="12"/>
        <v>0</v>
      </c>
      <c r="AL258" s="35">
        <f>VLOOKUP($B258,'[1]Slutlig allokering'!$B$2:$AL$462,MATCH("Hjälpel kraftvärme",'[1]Slutlig allokering'!$B$2:$AL$2,0),FALSE)</f>
        <v>0</v>
      </c>
      <c r="AN258" s="30">
        <f t="shared" si="13"/>
        <v>0</v>
      </c>
      <c r="AO258" s="30">
        <f t="shared" si="14"/>
        <v>0</v>
      </c>
      <c r="AP258" s="30" t="str">
        <f>IF(ISERROR(1/VLOOKUP($B258,[1]Leveranser!$B$1:$S$500,MATCH("såld värme (gwh)",[1]Leveranser!$B$1:$S$1,0),FALSE)),"",VLOOKUP($B258,[1]Leveranser!$B$1:$S$500,MATCH("såld värme (gwh)",[1]Leveranser!$B$1:$S$1,0),FALSE))</f>
        <v/>
      </c>
      <c r="AQ258" s="30">
        <f>VLOOKUP($B258,[1]Leveranser!$B$1:$Y$500,MATCH("Totalt såld fjärrvärme till andra fjärrvärmeföretag",[1]Leveranser!$B$1:$AA$1,0),FALSE)</f>
        <v>0</v>
      </c>
      <c r="AR258" s="30">
        <f>IF(ISERROR(1/VLOOKUP($B258,[1]Miljö!$B$1:$S$500,MATCH("Såld mängd produktionsspecifik fjärrvärme (GWh)",[1]Miljö!$B$1:$R$1,0),FALSE)),0,VLOOKUP($B258,[1]Miljö!$B$1:$S$500,MATCH("Såld mängd produktionsspecifik fjärrvärme (GWh)",[1]Miljö!$B$1:$R$1,0),FALSE))</f>
        <v>0</v>
      </c>
      <c r="AS258" s="36" t="str">
        <f t="shared" si="15"/>
        <v/>
      </c>
      <c r="AU258" s="30" t="str">
        <f>VLOOKUP($B258,'[1]Miljövärden urval för publ'!$B$2:$I$486,7,FALSE)</f>
        <v>Nej</v>
      </c>
    </row>
    <row r="259" spans="1:47" ht="15">
      <c r="A259" t="s">
        <v>540</v>
      </c>
      <c r="B259" t="s">
        <v>542</v>
      </c>
      <c r="C259" s="30">
        <f>VLOOKUP($B259,'[1]Tillförd energi'!$B$2:$AS$506,MATCH(C$3,'[1]Tillförd energi'!$B$1:$AQ$1,0),FALSE)</f>
        <v>0</v>
      </c>
      <c r="D259" s="30">
        <f>VLOOKUP($B259,'[1]Tillförd energi'!$B$2:$AS$506,MATCH(D$3,'[1]Tillförd energi'!$B$1:$AQ$1,0),FALSE)</f>
        <v>0</v>
      </c>
      <c r="E259" s="30">
        <f>VLOOKUP($B259,'[1]Tillförd energi'!$B$2:$AS$506,MATCH(E$3,'[1]Tillförd energi'!$B$1:$AQ$1,0),FALSE)</f>
        <v>0</v>
      </c>
      <c r="F259" s="30">
        <f>VLOOKUP($B259,'[1]Tillförd energi'!$B$2:$AS$506,MATCH(F$3,'[1]Tillförd energi'!$B$1:$AQ$1,0),FALSE)</f>
        <v>0</v>
      </c>
      <c r="G259" s="30">
        <f>VLOOKUP($B259,'[1]Tillförd energi'!$B$2:$AS$506,MATCH(G$3,'[1]Tillförd energi'!$B$1:$AQ$1,0),FALSE)</f>
        <v>0</v>
      </c>
      <c r="H259" s="30">
        <f>VLOOKUP($B259,'[1]Tillförd energi'!$B$2:$AS$506,MATCH(H$3,'[1]Tillförd energi'!$B$1:$AQ$1,0),FALSE)</f>
        <v>0</v>
      </c>
      <c r="I259" s="30">
        <f>VLOOKUP($B259,'[1]Tillförd energi'!$B$2:$AS$506,MATCH(I$3,'[1]Tillförd energi'!$B$1:$AQ$1,0),FALSE)</f>
        <v>0</v>
      </c>
      <c r="J259" s="30">
        <f>VLOOKUP($B259,'[1]Tillförd energi'!$B$2:$AS$506,MATCH(J$3,'[1]Tillförd energi'!$B$1:$AQ$1,0),FALSE)</f>
        <v>0</v>
      </c>
      <c r="K259" s="30">
        <f>VLOOKUP($B259,'[1]Tillförd energi'!$B$2:$AS$506,MATCH(K$3,'[1]Tillförd energi'!$B$1:$AQ$1,0),FALSE)</f>
        <v>0</v>
      </c>
      <c r="L259" s="30">
        <f>VLOOKUP($B259,'[1]Tillförd energi'!$B$2:$AS$506,MATCH(L$3,'[1]Tillförd energi'!$B$1:$AQ$1,0),FALSE)</f>
        <v>0</v>
      </c>
      <c r="M259" s="30">
        <f>VLOOKUP($B259,'[1]Tillförd energi'!$B$2:$AS$506,MATCH(M$3,'[1]Tillförd energi'!$B$1:$AQ$1,0),FALSE)</f>
        <v>0</v>
      </c>
      <c r="N259" s="30">
        <f>VLOOKUP($B259,'[1]Tillförd energi'!$B$2:$AS$506,MATCH(N$3,'[1]Tillförd energi'!$B$1:$AQ$1,0),FALSE)</f>
        <v>0</v>
      </c>
      <c r="O259" s="30">
        <f>VLOOKUP($B259,'[1]Tillförd energi'!$B$2:$AS$506,MATCH(O$3,'[1]Tillförd energi'!$B$1:$AQ$1,0),FALSE)</f>
        <v>0</v>
      </c>
      <c r="P259" s="30">
        <f>VLOOKUP($B259,'[1]Tillförd energi'!$B$2:$AS$506,MATCH(P$3,'[1]Tillförd energi'!$B$1:$AQ$1,0),FALSE)</f>
        <v>0</v>
      </c>
      <c r="Q259" s="30">
        <f>VLOOKUP($B259,'[1]Tillförd energi'!$B$2:$AS$506,MATCH(Q$3,'[1]Tillförd energi'!$B$1:$AQ$1,0),FALSE)</f>
        <v>0</v>
      </c>
      <c r="R259" s="30">
        <f>VLOOKUP($B259,'[1]Tillförd energi'!$B$2:$AS$506,MATCH(R$3,'[1]Tillförd energi'!$B$1:$AQ$1,0),FALSE)</f>
        <v>0</v>
      </c>
      <c r="S259" s="30">
        <f>VLOOKUP($B259,'[1]Tillförd energi'!$B$2:$AS$506,MATCH(S$3,'[1]Tillförd energi'!$B$1:$AQ$1,0),FALSE)</f>
        <v>0</v>
      </c>
      <c r="T259" s="30">
        <f>VLOOKUP($B259,'[1]Tillförd energi'!$B$2:$AS$506,MATCH(T$3,'[1]Tillförd energi'!$B$1:$AQ$1,0),FALSE)</f>
        <v>0</v>
      </c>
      <c r="U259" s="30">
        <f>VLOOKUP($B259,'[1]Tillförd energi'!$B$2:$AS$506,MATCH(U$3,'[1]Tillförd energi'!$B$1:$AQ$1,0),FALSE)</f>
        <v>0</v>
      </c>
      <c r="V259" s="30">
        <f>VLOOKUP($B259,'[1]Tillförd energi'!$B$2:$AS$506,MATCH(V$3,'[1]Tillförd energi'!$B$1:$AQ$1,0),FALSE)</f>
        <v>0</v>
      </c>
      <c r="W259" s="30">
        <f>VLOOKUP($B259,'[1]Tillförd energi'!$B$2:$AS$506,MATCH(W$3,'[1]Tillförd energi'!$B$1:$AQ$1,0),FALSE)</f>
        <v>0</v>
      </c>
      <c r="X259" s="30">
        <f>VLOOKUP($B259,'[1]Tillförd energi'!$B$2:$AS$506,MATCH(X$3,'[1]Tillförd energi'!$B$1:$AQ$1,0),FALSE)</f>
        <v>0</v>
      </c>
      <c r="Y259" s="30">
        <f>VLOOKUP($B259,'[1]Tillförd energi'!$B$2:$AS$506,MATCH(Y$3,'[1]Tillförd energi'!$B$1:$AQ$1,0),FALSE)</f>
        <v>0</v>
      </c>
      <c r="Z259" s="30">
        <f>VLOOKUP($B259,'[1]Tillförd energi'!$B$2:$AS$506,MATCH(Z$3,'[1]Tillförd energi'!$B$1:$AQ$1,0),FALSE)</f>
        <v>0</v>
      </c>
      <c r="AA259" s="30">
        <f>VLOOKUP($B259,'[1]Tillförd energi'!$B$2:$AS$506,MATCH(AA$3,'[1]Tillförd energi'!$B$1:$AQ$1,0),FALSE)</f>
        <v>0</v>
      </c>
      <c r="AB259" s="30">
        <f>VLOOKUP($B259,'[1]Tillförd energi'!$B$2:$AS$506,MATCH(AB$3,'[1]Tillförd energi'!$B$1:$AQ$1,0),FALSE)</f>
        <v>0</v>
      </c>
      <c r="AC259" s="30">
        <f>VLOOKUP($B259,'[1]Tillförd energi'!$B$2:$AS$506,MATCH(AC$3,'[1]Tillförd energi'!$B$1:$AQ$1,0),FALSE)</f>
        <v>0</v>
      </c>
      <c r="AD259" s="30">
        <f>VLOOKUP($B259,'[1]Tillförd energi'!$B$2:$AS$506,MATCH(AD$3,'[1]Tillförd energi'!$B$1:$AQ$1,0),FALSE)</f>
        <v>0</v>
      </c>
      <c r="AF259" s="30">
        <f>VLOOKUP($B259,'[1]Tillförd energi'!$B$2:$AS$506,MATCH(AF$3,'[1]Tillförd energi'!$B$1:$AQ$1,0),FALSE)</f>
        <v>0</v>
      </c>
      <c r="AH259" s="30">
        <f>IFERROR(VLOOKUP(B259,[1]Miljö!$B$1:$S$476,9,FALSE)/1,0)</f>
        <v>0</v>
      </c>
      <c r="AJ259" s="35" t="str">
        <f>IFERROR(VLOOKUP($B259,[1]Miljö!$B$1:$S$500,MATCH("hjälpel exklusive kraftvärme (GWh)",[1]Miljö!$B$1:$V$1,0),FALSE)/1,"")</f>
        <v/>
      </c>
      <c r="AK259" s="35">
        <f t="shared" si="12"/>
        <v>0</v>
      </c>
      <c r="AL259" s="35">
        <f>VLOOKUP($B259,'[1]Slutlig allokering'!$B$2:$AL$462,MATCH("Hjälpel kraftvärme",'[1]Slutlig allokering'!$B$2:$AL$2,0),FALSE)</f>
        <v>0</v>
      </c>
      <c r="AN259" s="30">
        <f t="shared" si="13"/>
        <v>0</v>
      </c>
      <c r="AO259" s="30">
        <f t="shared" si="14"/>
        <v>0</v>
      </c>
      <c r="AP259" s="30" t="str">
        <f>IF(ISERROR(1/VLOOKUP($B259,[1]Leveranser!$B$1:$S$500,MATCH("såld värme (gwh)",[1]Leveranser!$B$1:$S$1,0),FALSE)),"",VLOOKUP($B259,[1]Leveranser!$B$1:$S$500,MATCH("såld värme (gwh)",[1]Leveranser!$B$1:$S$1,0),FALSE))</f>
        <v/>
      </c>
      <c r="AQ259" s="30">
        <f>VLOOKUP($B259,[1]Leveranser!$B$1:$Y$500,MATCH("Totalt såld fjärrvärme till andra fjärrvärmeföretag",[1]Leveranser!$B$1:$AA$1,0),FALSE)</f>
        <v>0</v>
      </c>
      <c r="AR259" s="30">
        <f>IF(ISERROR(1/VLOOKUP($B259,[1]Miljö!$B$1:$S$500,MATCH("Såld mängd produktionsspecifik fjärrvärme (GWh)",[1]Miljö!$B$1:$R$1,0),FALSE)),0,VLOOKUP($B259,[1]Miljö!$B$1:$S$500,MATCH("Såld mängd produktionsspecifik fjärrvärme (GWh)",[1]Miljö!$B$1:$R$1,0),FALSE))</f>
        <v>0</v>
      </c>
      <c r="AS259" s="36" t="str">
        <f t="shared" si="15"/>
        <v/>
      </c>
      <c r="AU259" s="30" t="str">
        <f>VLOOKUP($B259,'[1]Miljövärden urval för publ'!$B$2:$I$486,7,FALSE)</f>
        <v>Nej</v>
      </c>
    </row>
    <row r="260" spans="1:47" ht="15">
      <c r="A260" t="s">
        <v>580</v>
      </c>
      <c r="B260" t="s">
        <v>588</v>
      </c>
      <c r="C260" s="30">
        <f>VLOOKUP($B260,'[1]Tillförd energi'!$B$2:$AS$506,MATCH(C$3,'[1]Tillförd energi'!$B$1:$AQ$1,0),FALSE)</f>
        <v>0</v>
      </c>
      <c r="D260" s="30">
        <f>VLOOKUP($B260,'[1]Tillförd energi'!$B$2:$AS$506,MATCH(D$3,'[1]Tillförd energi'!$B$1:$AQ$1,0),FALSE)</f>
        <v>0</v>
      </c>
      <c r="E260" s="30">
        <f>VLOOKUP($B260,'[1]Tillförd energi'!$B$2:$AS$506,MATCH(E$3,'[1]Tillförd energi'!$B$1:$AQ$1,0),FALSE)</f>
        <v>9.4067799999999995</v>
      </c>
      <c r="F260" s="30">
        <f>VLOOKUP($B260,'[1]Tillförd energi'!$B$2:$AS$506,MATCH(F$3,'[1]Tillförd energi'!$B$1:$AQ$1,0),FALSE)</f>
        <v>0</v>
      </c>
      <c r="G260" s="30">
        <f>VLOOKUP($B260,'[1]Tillförd energi'!$B$2:$AS$506,MATCH(G$3,'[1]Tillförd energi'!$B$1:$AQ$1,0),FALSE)</f>
        <v>0</v>
      </c>
      <c r="H260" s="30">
        <f>VLOOKUP($B260,'[1]Tillförd energi'!$B$2:$AS$506,MATCH(H$3,'[1]Tillförd energi'!$B$1:$AQ$1,0),FALSE)</f>
        <v>0</v>
      </c>
      <c r="I260" s="30">
        <f>VLOOKUP($B260,'[1]Tillförd energi'!$B$2:$AS$506,MATCH(I$3,'[1]Tillförd energi'!$B$1:$AQ$1,0),FALSE)</f>
        <v>0</v>
      </c>
      <c r="J260" s="30">
        <f>VLOOKUP($B260,'[1]Tillförd energi'!$B$2:$AS$506,MATCH(J$3,'[1]Tillförd energi'!$B$1:$AQ$1,0),FALSE)</f>
        <v>0</v>
      </c>
      <c r="K260" s="30">
        <f>VLOOKUP($B260,'[1]Tillförd energi'!$B$2:$AS$506,MATCH(K$3,'[1]Tillförd energi'!$B$1:$AQ$1,0),FALSE)</f>
        <v>196.46799999999999</v>
      </c>
      <c r="L260" s="30">
        <f>VLOOKUP($B260,'[1]Tillförd energi'!$B$2:$AS$506,MATCH(L$3,'[1]Tillförd energi'!$B$1:$AQ$1,0),FALSE)</f>
        <v>0.530837</v>
      </c>
      <c r="M260" s="30">
        <f>VLOOKUP($B260,'[1]Tillförd energi'!$B$2:$AS$506,MATCH(M$3,'[1]Tillförd energi'!$B$1:$AQ$1,0),FALSE)</f>
        <v>72.357399999999998</v>
      </c>
      <c r="N260" s="30">
        <f>VLOOKUP($B260,'[1]Tillförd energi'!$B$2:$AS$506,MATCH(N$3,'[1]Tillförd energi'!$B$1:$AQ$1,0),FALSE)</f>
        <v>0</v>
      </c>
      <c r="O260" s="30">
        <f>VLOOKUP($B260,'[1]Tillförd energi'!$B$2:$AS$506,MATCH(O$3,'[1]Tillförd energi'!$B$1:$AQ$1,0),FALSE)</f>
        <v>0</v>
      </c>
      <c r="P260" s="30">
        <f>VLOOKUP($B260,'[1]Tillförd energi'!$B$2:$AS$506,MATCH(P$3,'[1]Tillförd energi'!$B$1:$AQ$1,0),FALSE)</f>
        <v>0</v>
      </c>
      <c r="Q260" s="30">
        <f>VLOOKUP($B260,'[1]Tillförd energi'!$B$2:$AS$506,MATCH(Q$3,'[1]Tillförd energi'!$B$1:$AQ$1,0),FALSE)</f>
        <v>0</v>
      </c>
      <c r="R260" s="30">
        <f>VLOOKUP($B260,'[1]Tillförd energi'!$B$2:$AS$506,MATCH(R$3,'[1]Tillförd energi'!$B$1:$AQ$1,0),FALSE)</f>
        <v>0</v>
      </c>
      <c r="S260" s="30">
        <f>VLOOKUP($B260,'[1]Tillförd energi'!$B$2:$AS$506,MATCH(S$3,'[1]Tillförd energi'!$B$1:$AQ$1,0),FALSE)</f>
        <v>0</v>
      </c>
      <c r="T260" s="30">
        <f>VLOOKUP($B260,'[1]Tillförd energi'!$B$2:$AS$506,MATCH(T$3,'[1]Tillförd energi'!$B$1:$AQ$1,0),FALSE)</f>
        <v>0</v>
      </c>
      <c r="U260" s="30">
        <f>VLOOKUP($B260,'[1]Tillförd energi'!$B$2:$AS$506,MATCH(U$3,'[1]Tillförd energi'!$B$1:$AQ$1,0),FALSE)</f>
        <v>0</v>
      </c>
      <c r="V260" s="30">
        <f>VLOOKUP($B260,'[1]Tillförd energi'!$B$2:$AS$506,MATCH(V$3,'[1]Tillförd energi'!$B$1:$AQ$1,0),FALSE)</f>
        <v>0</v>
      </c>
      <c r="W260" s="30">
        <f>VLOOKUP($B260,'[1]Tillförd energi'!$B$2:$AS$506,MATCH(W$3,'[1]Tillförd energi'!$B$1:$AQ$1,0),FALSE)</f>
        <v>0</v>
      </c>
      <c r="X260" s="30">
        <f>VLOOKUP($B260,'[1]Tillförd energi'!$B$2:$AS$506,MATCH(X$3,'[1]Tillförd energi'!$B$1:$AQ$1,0),FALSE)</f>
        <v>0</v>
      </c>
      <c r="Y260" s="30">
        <f>VLOOKUP($B260,'[1]Tillförd energi'!$B$2:$AS$506,MATCH(Y$3,'[1]Tillförd energi'!$B$1:$AQ$1,0),FALSE)</f>
        <v>0</v>
      </c>
      <c r="Z260" s="30">
        <f>VLOOKUP($B260,'[1]Tillförd energi'!$B$2:$AS$506,MATCH(Z$3,'[1]Tillförd energi'!$B$1:$AQ$1,0),FALSE)</f>
        <v>0</v>
      </c>
      <c r="AA260" s="30">
        <f>VLOOKUP($B260,'[1]Tillförd energi'!$B$2:$AS$506,MATCH(AA$3,'[1]Tillförd energi'!$B$1:$AQ$1,0),FALSE)</f>
        <v>0</v>
      </c>
      <c r="AB260" s="30">
        <f>VLOOKUP($B260,'[1]Tillförd energi'!$B$2:$AS$506,MATCH(AB$3,'[1]Tillförd energi'!$B$1:$AQ$1,0),FALSE)</f>
        <v>49.982999999999997</v>
      </c>
      <c r="AC260" s="30">
        <f>VLOOKUP($B260,'[1]Tillförd energi'!$B$2:$AS$506,MATCH(AC$3,'[1]Tillförd energi'!$B$1:$AQ$1,0),FALSE)</f>
        <v>0</v>
      </c>
      <c r="AD260" s="30">
        <f>VLOOKUP($B260,'[1]Tillförd energi'!$B$2:$AS$506,MATCH(AD$3,'[1]Tillförd energi'!$B$1:$AQ$1,0),FALSE)</f>
        <v>0</v>
      </c>
      <c r="AF260" s="30">
        <f>VLOOKUP($B260,'[1]Tillförd energi'!$B$2:$AS$506,MATCH(AF$3,'[1]Tillförd energi'!$B$1:$AQ$1,0),FALSE)</f>
        <v>14.254300000000001</v>
      </c>
      <c r="AH260" s="30">
        <f>IFERROR(VLOOKUP(B260,[1]Miljö!$B$1:$S$476,9,FALSE)/1,0)</f>
        <v>0</v>
      </c>
      <c r="AJ260" s="35">
        <f>IFERROR(VLOOKUP($B260,[1]Miljö!$B$1:$S$500,MATCH("hjälpel exklusive kraftvärme (GWh)",[1]Miljö!$B$1:$V$1,0),FALSE)/1,"")</f>
        <v>5.4219999999999997</v>
      </c>
      <c r="AK260" s="35">
        <f t="shared" ref="AK260:AK323" si="16">IF(ISERROR(1/AJ260),
IF(ISERROR(0.03*AP260),0,0.03*AP260),
AJ260)</f>
        <v>5.4219999999999997</v>
      </c>
      <c r="AL260" s="35">
        <f>VLOOKUP($B260,'[1]Slutlig allokering'!$B$2:$AL$462,MATCH("Hjälpel kraftvärme",'[1]Slutlig allokering'!$B$2:$AL$2,0),FALSE)</f>
        <v>8.8323400000000003</v>
      </c>
      <c r="AN260" s="30">
        <f t="shared" ref="AN260:AN323" si="17">SUM(C260:AF260)</f>
        <v>343.000317</v>
      </c>
      <c r="AO260" s="30">
        <f t="shared" ref="AO260:AO323" si="18">AN260+AH260</f>
        <v>343.000317</v>
      </c>
      <c r="AP260" s="30">
        <f>IF(ISERROR(1/VLOOKUP($B260,[1]Leveranser!$B$1:$S$500,MATCH("såld värme (gwh)",[1]Leveranser!$B$1:$S$1,0),FALSE)),"",VLOOKUP($B260,[1]Leveranser!$B$1:$S$500,MATCH("såld värme (gwh)",[1]Leveranser!$B$1:$S$1,0),FALSE))</f>
        <v>284.05</v>
      </c>
      <c r="AQ260" s="30">
        <f>VLOOKUP($B260,[1]Leveranser!$B$1:$Y$500,MATCH("Totalt såld fjärrvärme till andra fjärrvärmeföretag",[1]Leveranser!$B$1:$AA$1,0),FALSE)</f>
        <v>0</v>
      </c>
      <c r="AR260" s="30">
        <f>IF(ISERROR(1/VLOOKUP($B260,[1]Miljö!$B$1:$S$500,MATCH("Såld mängd produktionsspecifik fjärrvärme (GWh)",[1]Miljö!$B$1:$R$1,0),FALSE)),0,VLOOKUP($B260,[1]Miljö!$B$1:$S$500,MATCH("Såld mängd produktionsspecifik fjärrvärme (GWh)",[1]Miljö!$B$1:$R$1,0),FALSE))</f>
        <v>0</v>
      </c>
      <c r="AS260" s="36">
        <f t="shared" ref="AS260:AS323" si="19">IF(ISERROR(AP260/AO260),"",AP260/AO260)</f>
        <v>0.82813334542778283</v>
      </c>
      <c r="AU260" s="30" t="str">
        <f>VLOOKUP($B260,'[1]Miljövärden urval för publ'!$B$2:$I$486,7,FALSE)</f>
        <v>Ja</v>
      </c>
    </row>
    <row r="261" spans="1:47" ht="15">
      <c r="A261" t="s">
        <v>610</v>
      </c>
      <c r="B261" t="s">
        <v>624</v>
      </c>
      <c r="C261" s="30">
        <f>VLOOKUP($B261,'[1]Tillförd energi'!$B$2:$AS$506,MATCH(C$3,'[1]Tillförd energi'!$B$1:$AQ$1,0),FALSE)</f>
        <v>0</v>
      </c>
      <c r="D261" s="30">
        <f>VLOOKUP($B261,'[1]Tillförd energi'!$B$2:$AS$506,MATCH(D$3,'[1]Tillförd energi'!$B$1:$AQ$1,0),FALSE)</f>
        <v>0.25322</v>
      </c>
      <c r="E261" s="30">
        <f>VLOOKUP($B261,'[1]Tillförd energi'!$B$2:$AS$506,MATCH(E$3,'[1]Tillförd energi'!$B$1:$AQ$1,0),FALSE)</f>
        <v>0</v>
      </c>
      <c r="F261" s="30">
        <f>VLOOKUP($B261,'[1]Tillförd energi'!$B$2:$AS$506,MATCH(F$3,'[1]Tillförd energi'!$B$1:$AQ$1,0),FALSE)</f>
        <v>1.6484300000000001</v>
      </c>
      <c r="G261" s="30">
        <f>VLOOKUP($B261,'[1]Tillförd energi'!$B$2:$AS$506,MATCH(G$3,'[1]Tillförd energi'!$B$1:$AQ$1,0),FALSE)</f>
        <v>0</v>
      </c>
      <c r="H261" s="30">
        <f>VLOOKUP($B261,'[1]Tillförd energi'!$B$2:$AS$506,MATCH(H$3,'[1]Tillförd energi'!$B$1:$AQ$1,0),FALSE)</f>
        <v>0</v>
      </c>
      <c r="I261" s="30">
        <f>VLOOKUP($B261,'[1]Tillförd energi'!$B$2:$AS$506,MATCH(I$3,'[1]Tillförd energi'!$B$1:$AQ$1,0),FALSE)</f>
        <v>0.72229100000000002</v>
      </c>
      <c r="J261" s="30">
        <f>VLOOKUP($B261,'[1]Tillförd energi'!$B$2:$AS$506,MATCH(J$3,'[1]Tillförd energi'!$B$1:$AQ$1,0),FALSE)</f>
        <v>0</v>
      </c>
      <c r="K261" s="30">
        <f>VLOOKUP($B261,'[1]Tillförd energi'!$B$2:$AS$506,MATCH(K$3,'[1]Tillförd energi'!$B$1:$AQ$1,0),FALSE)</f>
        <v>11.6554</v>
      </c>
      <c r="L261" s="30">
        <f>VLOOKUP($B261,'[1]Tillförd energi'!$B$2:$AS$506,MATCH(L$3,'[1]Tillförd energi'!$B$1:$AQ$1,0),FALSE)</f>
        <v>0</v>
      </c>
      <c r="M261" s="30">
        <f>VLOOKUP($B261,'[1]Tillförd energi'!$B$2:$AS$506,MATCH(M$3,'[1]Tillförd energi'!$B$1:$AQ$1,0),FALSE)</f>
        <v>1.0551999999999999</v>
      </c>
      <c r="N261" s="30">
        <f>VLOOKUP($B261,'[1]Tillförd energi'!$B$2:$AS$506,MATCH(N$3,'[1]Tillförd energi'!$B$1:$AQ$1,0),FALSE)</f>
        <v>0</v>
      </c>
      <c r="O261" s="30">
        <f>VLOOKUP($B261,'[1]Tillförd energi'!$B$2:$AS$506,MATCH(O$3,'[1]Tillförd energi'!$B$1:$AQ$1,0),FALSE)</f>
        <v>0</v>
      </c>
      <c r="P261" s="30">
        <f>VLOOKUP($B261,'[1]Tillförd energi'!$B$2:$AS$506,MATCH(P$3,'[1]Tillförd energi'!$B$1:$AQ$1,0),FALSE)</f>
        <v>0.87611700000000003</v>
      </c>
      <c r="Q261" s="30">
        <f>VLOOKUP($B261,'[1]Tillförd energi'!$B$2:$AS$506,MATCH(Q$3,'[1]Tillförd energi'!$B$1:$AQ$1,0),FALSE)</f>
        <v>0</v>
      </c>
      <c r="R261" s="30">
        <f>VLOOKUP($B261,'[1]Tillförd energi'!$B$2:$AS$506,MATCH(R$3,'[1]Tillförd energi'!$B$1:$AQ$1,0),FALSE)</f>
        <v>0</v>
      </c>
      <c r="S261" s="30">
        <f>VLOOKUP($B261,'[1]Tillförd energi'!$B$2:$AS$506,MATCH(S$3,'[1]Tillförd energi'!$B$1:$AQ$1,0),FALSE)</f>
        <v>0</v>
      </c>
      <c r="T261" s="30">
        <f>VLOOKUP($B261,'[1]Tillförd energi'!$B$2:$AS$506,MATCH(T$3,'[1]Tillförd energi'!$B$1:$AQ$1,0),FALSE)</f>
        <v>0</v>
      </c>
      <c r="U261" s="30">
        <f>VLOOKUP($B261,'[1]Tillförd energi'!$B$2:$AS$506,MATCH(U$3,'[1]Tillförd energi'!$B$1:$AQ$1,0),FALSE)</f>
        <v>0</v>
      </c>
      <c r="V261" s="30">
        <f>VLOOKUP($B261,'[1]Tillförd energi'!$B$2:$AS$506,MATCH(V$3,'[1]Tillförd energi'!$B$1:$AQ$1,0),FALSE)</f>
        <v>0</v>
      </c>
      <c r="W261" s="30">
        <f>VLOOKUP($B261,'[1]Tillförd energi'!$B$2:$AS$506,MATCH(W$3,'[1]Tillförd energi'!$B$1:$AQ$1,0),FALSE)</f>
        <v>0</v>
      </c>
      <c r="X261" s="30">
        <f>VLOOKUP($B261,'[1]Tillförd energi'!$B$2:$AS$506,MATCH(X$3,'[1]Tillförd energi'!$B$1:$AQ$1,0),FALSE)</f>
        <v>0</v>
      </c>
      <c r="Y261" s="30">
        <f>VLOOKUP($B261,'[1]Tillförd energi'!$B$2:$AS$506,MATCH(Y$3,'[1]Tillförd energi'!$B$1:$AQ$1,0),FALSE)</f>
        <v>0</v>
      </c>
      <c r="Z261" s="30">
        <f>VLOOKUP($B261,'[1]Tillförd energi'!$B$2:$AS$506,MATCH(Z$3,'[1]Tillförd energi'!$B$1:$AQ$1,0),FALSE)</f>
        <v>0</v>
      </c>
      <c r="AA261" s="30">
        <f>VLOOKUP($B261,'[1]Tillförd energi'!$B$2:$AS$506,MATCH(AA$3,'[1]Tillförd energi'!$B$1:$AQ$1,0),FALSE)</f>
        <v>0</v>
      </c>
      <c r="AB261" s="30">
        <f>VLOOKUP($B261,'[1]Tillförd energi'!$B$2:$AS$506,MATCH(AB$3,'[1]Tillförd energi'!$B$1:$AQ$1,0),FALSE)</f>
        <v>19.597000000000001</v>
      </c>
      <c r="AC261" s="30">
        <f>VLOOKUP($B261,'[1]Tillförd energi'!$B$2:$AS$506,MATCH(AC$3,'[1]Tillförd energi'!$B$1:$AQ$1,0),FALSE)</f>
        <v>27.795000000000002</v>
      </c>
      <c r="AD261" s="30">
        <f>VLOOKUP($B261,'[1]Tillförd energi'!$B$2:$AS$506,MATCH(AD$3,'[1]Tillförd energi'!$B$1:$AQ$1,0),FALSE)</f>
        <v>0</v>
      </c>
      <c r="AF261" s="30">
        <f>VLOOKUP($B261,'[1]Tillförd energi'!$B$2:$AS$506,MATCH(AF$3,'[1]Tillförd energi'!$B$1:$AQ$1,0),FALSE)</f>
        <v>1.59145</v>
      </c>
      <c r="AH261" s="30">
        <f>IFERROR(VLOOKUP(B261,[1]Miljö!$B$1:$S$476,9,FALSE)/1,0)</f>
        <v>0</v>
      </c>
      <c r="AJ261" s="35">
        <f>IFERROR(VLOOKUP($B261,[1]Miljö!$B$1:$S$500,MATCH("hjälpel exklusive kraftvärme (GWh)",[1]Miljö!$B$1:$V$1,0),FALSE)/1,"")</f>
        <v>1</v>
      </c>
      <c r="AK261" s="35">
        <f t="shared" si="16"/>
        <v>1</v>
      </c>
      <c r="AL261" s="35">
        <f>VLOOKUP($B261,'[1]Slutlig allokering'!$B$2:$AL$462,MATCH("Hjälpel kraftvärme",'[1]Slutlig allokering'!$B$2:$AL$2,0),FALSE)</f>
        <v>0.59145000000000003</v>
      </c>
      <c r="AN261" s="30">
        <f t="shared" si="17"/>
        <v>65.194108</v>
      </c>
      <c r="AO261" s="30">
        <f t="shared" si="18"/>
        <v>65.194108</v>
      </c>
      <c r="AP261" s="30">
        <f>IF(ISERROR(1/VLOOKUP($B261,[1]Leveranser!$B$1:$S$500,MATCH("såld värme (gwh)",[1]Leveranser!$B$1:$S$1,0),FALSE)),"",VLOOKUP($B261,[1]Leveranser!$B$1:$S$500,MATCH("såld värme (gwh)",[1]Leveranser!$B$1:$S$1,0),FALSE))</f>
        <v>59.045000000000002</v>
      </c>
      <c r="AQ261" s="30">
        <f>VLOOKUP($B261,[1]Leveranser!$B$1:$Y$500,MATCH("Totalt såld fjärrvärme till andra fjärrvärmeföretag",[1]Leveranser!$B$1:$AA$1,0),FALSE)</f>
        <v>0</v>
      </c>
      <c r="AR261" s="30">
        <f>IF(ISERROR(1/VLOOKUP($B261,[1]Miljö!$B$1:$S$500,MATCH("Såld mängd produktionsspecifik fjärrvärme (GWh)",[1]Miljö!$B$1:$R$1,0),FALSE)),0,VLOOKUP($B261,[1]Miljö!$B$1:$S$500,MATCH("Såld mängd produktionsspecifik fjärrvärme (GWh)",[1]Miljö!$B$1:$R$1,0),FALSE))</f>
        <v>0</v>
      </c>
      <c r="AS261" s="36">
        <f t="shared" si="19"/>
        <v>0.90568000408871308</v>
      </c>
      <c r="AU261" s="30" t="str">
        <f>VLOOKUP($B261,'[1]Miljövärden urval för publ'!$B$2:$I$486,7,FALSE)</f>
        <v>Ja</v>
      </c>
    </row>
    <row r="262" spans="1:47" ht="15">
      <c r="A262" t="s">
        <v>410</v>
      </c>
      <c r="B262" t="s">
        <v>413</v>
      </c>
      <c r="C262" s="30">
        <f>VLOOKUP($B262,'[1]Tillförd energi'!$B$2:$AS$506,MATCH(C$3,'[1]Tillförd energi'!$B$1:$AQ$1,0),FALSE)</f>
        <v>0</v>
      </c>
      <c r="D262" s="30">
        <f>VLOOKUP($B262,'[1]Tillförd energi'!$B$2:$AS$506,MATCH(D$3,'[1]Tillförd energi'!$B$1:$AQ$1,0),FALSE)</f>
        <v>1.782</v>
      </c>
      <c r="E262" s="30">
        <f>VLOOKUP($B262,'[1]Tillförd energi'!$B$2:$AS$506,MATCH(E$3,'[1]Tillförd energi'!$B$1:$AQ$1,0),FALSE)</f>
        <v>1.944</v>
      </c>
      <c r="F262" s="30">
        <f>VLOOKUP($B262,'[1]Tillförd energi'!$B$2:$AS$506,MATCH(F$3,'[1]Tillförd energi'!$B$1:$AQ$1,0),FALSE)</f>
        <v>0</v>
      </c>
      <c r="G262" s="30">
        <f>VLOOKUP($B262,'[1]Tillförd energi'!$B$2:$AS$506,MATCH(G$3,'[1]Tillförd energi'!$B$1:$AQ$1,0),FALSE)</f>
        <v>0</v>
      </c>
      <c r="H262" s="30">
        <f>VLOOKUP($B262,'[1]Tillförd energi'!$B$2:$AS$506,MATCH(H$3,'[1]Tillförd energi'!$B$1:$AQ$1,0),FALSE)</f>
        <v>0</v>
      </c>
      <c r="I262" s="30">
        <f>VLOOKUP($B262,'[1]Tillförd energi'!$B$2:$AS$506,MATCH(I$3,'[1]Tillförd energi'!$B$1:$AQ$1,0),FALSE)</f>
        <v>0</v>
      </c>
      <c r="J262" s="30">
        <f>VLOOKUP($B262,'[1]Tillförd energi'!$B$2:$AS$506,MATCH(J$3,'[1]Tillförd energi'!$B$1:$AQ$1,0),FALSE)</f>
        <v>0</v>
      </c>
      <c r="K262" s="30">
        <f>VLOOKUP($B262,'[1]Tillförd energi'!$B$2:$AS$506,MATCH(K$3,'[1]Tillförd energi'!$B$1:$AQ$1,0),FALSE)</f>
        <v>0</v>
      </c>
      <c r="L262" s="30">
        <f>VLOOKUP($B262,'[1]Tillförd energi'!$B$2:$AS$506,MATCH(L$3,'[1]Tillförd energi'!$B$1:$AQ$1,0),FALSE)</f>
        <v>0</v>
      </c>
      <c r="M262" s="30">
        <f>VLOOKUP($B262,'[1]Tillförd energi'!$B$2:$AS$506,MATCH(M$3,'[1]Tillförd energi'!$B$1:$AQ$1,0),FALSE)</f>
        <v>121.855</v>
      </c>
      <c r="N262" s="30">
        <f>VLOOKUP($B262,'[1]Tillförd energi'!$B$2:$AS$506,MATCH(N$3,'[1]Tillförd energi'!$B$1:$AQ$1,0),FALSE)</f>
        <v>0</v>
      </c>
      <c r="O262" s="30">
        <f>VLOOKUP($B262,'[1]Tillförd energi'!$B$2:$AS$506,MATCH(O$3,'[1]Tillförd energi'!$B$1:$AQ$1,0),FALSE)</f>
        <v>0</v>
      </c>
      <c r="P262" s="30">
        <f>VLOOKUP($B262,'[1]Tillförd energi'!$B$2:$AS$506,MATCH(P$3,'[1]Tillförd energi'!$B$1:$AQ$1,0),FALSE)</f>
        <v>0</v>
      </c>
      <c r="Q262" s="30">
        <f>VLOOKUP($B262,'[1]Tillförd energi'!$B$2:$AS$506,MATCH(Q$3,'[1]Tillförd energi'!$B$1:$AQ$1,0),FALSE)</f>
        <v>0</v>
      </c>
      <c r="R262" s="30">
        <f>VLOOKUP($B262,'[1]Tillförd energi'!$B$2:$AS$506,MATCH(R$3,'[1]Tillförd energi'!$B$1:$AQ$1,0),FALSE)</f>
        <v>0</v>
      </c>
      <c r="S262" s="30">
        <f>VLOOKUP($B262,'[1]Tillförd energi'!$B$2:$AS$506,MATCH(S$3,'[1]Tillförd energi'!$B$1:$AQ$1,0),FALSE)</f>
        <v>0</v>
      </c>
      <c r="T262" s="30">
        <f>VLOOKUP($B262,'[1]Tillförd energi'!$B$2:$AS$506,MATCH(T$3,'[1]Tillförd energi'!$B$1:$AQ$1,0),FALSE)</f>
        <v>0</v>
      </c>
      <c r="U262" s="30">
        <f>VLOOKUP($B262,'[1]Tillförd energi'!$B$2:$AS$506,MATCH(U$3,'[1]Tillförd energi'!$B$1:$AQ$1,0),FALSE)</f>
        <v>0</v>
      </c>
      <c r="V262" s="30">
        <f>VLOOKUP($B262,'[1]Tillförd energi'!$B$2:$AS$506,MATCH(V$3,'[1]Tillförd energi'!$B$1:$AQ$1,0),FALSE)</f>
        <v>0</v>
      </c>
      <c r="W262" s="30">
        <f>VLOOKUP($B262,'[1]Tillförd energi'!$B$2:$AS$506,MATCH(W$3,'[1]Tillförd energi'!$B$1:$AQ$1,0),FALSE)</f>
        <v>0</v>
      </c>
      <c r="X262" s="30">
        <f>VLOOKUP($B262,'[1]Tillförd energi'!$B$2:$AS$506,MATCH(X$3,'[1]Tillförd energi'!$B$1:$AQ$1,0),FALSE)</f>
        <v>0</v>
      </c>
      <c r="Y262" s="30">
        <f>VLOOKUP($B262,'[1]Tillförd energi'!$B$2:$AS$506,MATCH(Y$3,'[1]Tillförd energi'!$B$1:$AQ$1,0),FALSE)</f>
        <v>0</v>
      </c>
      <c r="Z262" s="30">
        <f>VLOOKUP($B262,'[1]Tillförd energi'!$B$2:$AS$506,MATCH(Z$3,'[1]Tillförd energi'!$B$1:$AQ$1,0),FALSE)</f>
        <v>0</v>
      </c>
      <c r="AA262" s="30">
        <f>VLOOKUP($B262,'[1]Tillförd energi'!$B$2:$AS$506,MATCH(AA$3,'[1]Tillförd energi'!$B$1:$AQ$1,0),FALSE)</f>
        <v>0</v>
      </c>
      <c r="AB262" s="30">
        <f>VLOOKUP($B262,'[1]Tillförd energi'!$B$2:$AS$506,MATCH(AB$3,'[1]Tillförd energi'!$B$1:$AQ$1,0),FALSE)</f>
        <v>29.044</v>
      </c>
      <c r="AC262" s="30">
        <f>VLOOKUP($B262,'[1]Tillförd energi'!$B$2:$AS$506,MATCH(AC$3,'[1]Tillförd energi'!$B$1:$AQ$1,0),FALSE)</f>
        <v>0</v>
      </c>
      <c r="AD262" s="30">
        <f>VLOOKUP($B262,'[1]Tillförd energi'!$B$2:$AS$506,MATCH(AD$3,'[1]Tillförd energi'!$B$1:$AQ$1,0),FALSE)</f>
        <v>0</v>
      </c>
      <c r="AF262" s="30">
        <f>VLOOKUP($B262,'[1]Tillförd energi'!$B$2:$AS$506,MATCH(AF$3,'[1]Tillförd energi'!$B$1:$AQ$1,0),FALSE)</f>
        <v>4.4230200000000002</v>
      </c>
      <c r="AH262" s="30">
        <f>IFERROR(VLOOKUP(B262,[1]Miljö!$B$1:$S$476,9,FALSE)/1,0)</f>
        <v>0</v>
      </c>
      <c r="AJ262" s="35">
        <f>IFERROR(VLOOKUP($B262,[1]Miljö!$B$1:$S$500,MATCH("hjälpel exklusive kraftvärme (GWh)",[1]Miljö!$B$1:$V$1,0),FALSE)/1,"")</f>
        <v>0.93400000000000005</v>
      </c>
      <c r="AK262" s="35">
        <f t="shared" si="16"/>
        <v>0.93400000000000005</v>
      </c>
      <c r="AL262" s="35">
        <f>VLOOKUP($B262,'[1]Slutlig allokering'!$B$2:$AL$462,MATCH("Hjälpel kraftvärme",'[1]Slutlig allokering'!$B$2:$AL$2,0),FALSE)</f>
        <v>3.48902</v>
      </c>
      <c r="AN262" s="30">
        <f t="shared" si="17"/>
        <v>159.04802000000001</v>
      </c>
      <c r="AO262" s="30">
        <f t="shared" si="18"/>
        <v>159.04802000000001</v>
      </c>
      <c r="AP262" s="30">
        <f>IF(ISERROR(1/VLOOKUP($B262,[1]Leveranser!$B$1:$S$500,MATCH("såld värme (gwh)",[1]Leveranser!$B$1:$S$1,0),FALSE)),"",VLOOKUP($B262,[1]Leveranser!$B$1:$S$500,MATCH("såld värme (gwh)",[1]Leveranser!$B$1:$S$1,0),FALSE))</f>
        <v>157.19800000000001</v>
      </c>
      <c r="AQ262" s="30">
        <f>VLOOKUP($B262,[1]Leveranser!$B$1:$Y$500,MATCH("Totalt såld fjärrvärme till andra fjärrvärmeföretag",[1]Leveranser!$B$1:$AA$1,0),FALSE)</f>
        <v>0</v>
      </c>
      <c r="AR262" s="30">
        <f>IF(ISERROR(1/VLOOKUP($B262,[1]Miljö!$B$1:$S$500,MATCH("Såld mängd produktionsspecifik fjärrvärme (GWh)",[1]Miljö!$B$1:$R$1,0),FALSE)),0,VLOOKUP($B262,[1]Miljö!$B$1:$S$500,MATCH("Såld mängd produktionsspecifik fjärrvärme (GWh)",[1]Miljö!$B$1:$R$1,0),FALSE))</f>
        <v>0</v>
      </c>
      <c r="AS262" s="36">
        <f t="shared" si="19"/>
        <v>0.98836816704791419</v>
      </c>
      <c r="AU262" s="30" t="str">
        <f>VLOOKUP($B262,'[1]Miljövärden urval för publ'!$B$2:$I$486,7,FALSE)</f>
        <v>Ja</v>
      </c>
    </row>
    <row r="263" spans="1:47" ht="15">
      <c r="A263" t="s">
        <v>610</v>
      </c>
      <c r="B263" t="s">
        <v>625</v>
      </c>
      <c r="C263" s="30">
        <f>VLOOKUP($B263,'[1]Tillförd energi'!$B$2:$AS$506,MATCH(C$3,'[1]Tillförd energi'!$B$1:$AQ$1,0),FALSE)</f>
        <v>0</v>
      </c>
      <c r="D263" s="30">
        <f>VLOOKUP($B263,'[1]Tillförd energi'!$B$2:$AS$506,MATCH(D$3,'[1]Tillförd energi'!$B$1:$AQ$1,0),FALSE)</f>
        <v>0.16700000000000001</v>
      </c>
      <c r="E263" s="30">
        <f>VLOOKUP($B263,'[1]Tillförd energi'!$B$2:$AS$506,MATCH(E$3,'[1]Tillförd energi'!$B$1:$AQ$1,0),FALSE)</f>
        <v>0</v>
      </c>
      <c r="F263" s="30">
        <f>VLOOKUP($B263,'[1]Tillförd energi'!$B$2:$AS$506,MATCH(F$3,'[1]Tillförd energi'!$B$1:$AQ$1,0),FALSE)</f>
        <v>0</v>
      </c>
      <c r="G263" s="30">
        <f>VLOOKUP($B263,'[1]Tillförd energi'!$B$2:$AS$506,MATCH(G$3,'[1]Tillförd energi'!$B$1:$AQ$1,0),FALSE)</f>
        <v>0</v>
      </c>
      <c r="H263" s="30">
        <f>VLOOKUP($B263,'[1]Tillförd energi'!$B$2:$AS$506,MATCH(H$3,'[1]Tillförd energi'!$B$1:$AQ$1,0),FALSE)</f>
        <v>0</v>
      </c>
      <c r="I263" s="30">
        <f>VLOOKUP($B263,'[1]Tillförd energi'!$B$2:$AS$506,MATCH(I$3,'[1]Tillförd energi'!$B$1:$AQ$1,0),FALSE)</f>
        <v>0</v>
      </c>
      <c r="J263" s="30">
        <f>VLOOKUP($B263,'[1]Tillförd energi'!$B$2:$AS$506,MATCH(J$3,'[1]Tillförd energi'!$B$1:$AQ$1,0),FALSE)</f>
        <v>0</v>
      </c>
      <c r="K263" s="30">
        <f>VLOOKUP($B263,'[1]Tillförd energi'!$B$2:$AS$506,MATCH(K$3,'[1]Tillförd energi'!$B$1:$AQ$1,0),FALSE)</f>
        <v>0</v>
      </c>
      <c r="L263" s="30">
        <f>VLOOKUP($B263,'[1]Tillförd energi'!$B$2:$AS$506,MATCH(L$3,'[1]Tillförd energi'!$B$1:$AQ$1,0),FALSE)</f>
        <v>0</v>
      </c>
      <c r="M263" s="30">
        <f>VLOOKUP($B263,'[1]Tillförd energi'!$B$2:$AS$506,MATCH(M$3,'[1]Tillförd energi'!$B$1:$AQ$1,0),FALSE)</f>
        <v>0</v>
      </c>
      <c r="N263" s="30">
        <f>VLOOKUP($B263,'[1]Tillförd energi'!$B$2:$AS$506,MATCH(N$3,'[1]Tillförd energi'!$B$1:$AQ$1,0),FALSE)</f>
        <v>0</v>
      </c>
      <c r="O263" s="30">
        <f>VLOOKUP($B263,'[1]Tillförd energi'!$B$2:$AS$506,MATCH(O$3,'[1]Tillförd energi'!$B$1:$AQ$1,0),FALSE)</f>
        <v>0</v>
      </c>
      <c r="P263" s="30">
        <f>VLOOKUP($B263,'[1]Tillförd energi'!$B$2:$AS$506,MATCH(P$3,'[1]Tillförd energi'!$B$1:$AQ$1,0),FALSE)</f>
        <v>0</v>
      </c>
      <c r="Q263" s="30">
        <f>VLOOKUP($B263,'[1]Tillförd energi'!$B$2:$AS$506,MATCH(Q$3,'[1]Tillförd energi'!$B$1:$AQ$1,0),FALSE)</f>
        <v>2.23</v>
      </c>
      <c r="R263" s="30">
        <f>VLOOKUP($B263,'[1]Tillförd energi'!$B$2:$AS$506,MATCH(R$3,'[1]Tillförd energi'!$B$1:$AQ$1,0),FALSE)</f>
        <v>0</v>
      </c>
      <c r="S263" s="30">
        <f>VLOOKUP($B263,'[1]Tillförd energi'!$B$2:$AS$506,MATCH(S$3,'[1]Tillförd energi'!$B$1:$AQ$1,0),FALSE)</f>
        <v>0</v>
      </c>
      <c r="T263" s="30">
        <f>VLOOKUP($B263,'[1]Tillförd energi'!$B$2:$AS$506,MATCH(T$3,'[1]Tillförd energi'!$B$1:$AQ$1,0),FALSE)</f>
        <v>0</v>
      </c>
      <c r="U263" s="30">
        <f>VLOOKUP($B263,'[1]Tillförd energi'!$B$2:$AS$506,MATCH(U$3,'[1]Tillförd energi'!$B$1:$AQ$1,0),FALSE)</f>
        <v>0</v>
      </c>
      <c r="V263" s="30">
        <f>VLOOKUP($B263,'[1]Tillförd energi'!$B$2:$AS$506,MATCH(V$3,'[1]Tillförd energi'!$B$1:$AQ$1,0),FALSE)</f>
        <v>0</v>
      </c>
      <c r="W263" s="30">
        <f>VLOOKUP($B263,'[1]Tillförd energi'!$B$2:$AS$506,MATCH(W$3,'[1]Tillförd energi'!$B$1:$AQ$1,0),FALSE)</f>
        <v>0</v>
      </c>
      <c r="X263" s="30">
        <f>VLOOKUP($B263,'[1]Tillförd energi'!$B$2:$AS$506,MATCH(X$3,'[1]Tillförd energi'!$B$1:$AQ$1,0),FALSE)</f>
        <v>0</v>
      </c>
      <c r="Y263" s="30">
        <f>VLOOKUP($B263,'[1]Tillförd energi'!$B$2:$AS$506,MATCH(Y$3,'[1]Tillförd energi'!$B$1:$AQ$1,0),FALSE)</f>
        <v>0</v>
      </c>
      <c r="Z263" s="30">
        <f>VLOOKUP($B263,'[1]Tillförd energi'!$B$2:$AS$506,MATCH(Z$3,'[1]Tillförd energi'!$B$1:$AQ$1,0),FALSE)</f>
        <v>0</v>
      </c>
      <c r="AA263" s="30">
        <f>VLOOKUP($B263,'[1]Tillförd energi'!$B$2:$AS$506,MATCH(AA$3,'[1]Tillförd energi'!$B$1:$AQ$1,0),FALSE)</f>
        <v>0</v>
      </c>
      <c r="AB263" s="30">
        <f>VLOOKUP($B263,'[1]Tillförd energi'!$B$2:$AS$506,MATCH(AB$3,'[1]Tillförd energi'!$B$1:$AQ$1,0),FALSE)</f>
        <v>0</v>
      </c>
      <c r="AC263" s="30">
        <f>VLOOKUP($B263,'[1]Tillförd energi'!$B$2:$AS$506,MATCH(AC$3,'[1]Tillförd energi'!$B$1:$AQ$1,0),FALSE)</f>
        <v>0</v>
      </c>
      <c r="AD263" s="30">
        <f>VLOOKUP($B263,'[1]Tillförd energi'!$B$2:$AS$506,MATCH(AD$3,'[1]Tillförd energi'!$B$1:$AQ$1,0),FALSE)</f>
        <v>0</v>
      </c>
      <c r="AF263" s="30">
        <f>VLOOKUP($B263,'[1]Tillförd energi'!$B$2:$AS$506,MATCH(AF$3,'[1]Tillförd energi'!$B$1:$AQ$1,0),FALSE)</f>
        <v>0.05</v>
      </c>
      <c r="AH263" s="30">
        <f>IFERROR(VLOOKUP(B263,[1]Miljö!$B$1:$S$476,9,FALSE)/1,0)</f>
        <v>0</v>
      </c>
      <c r="AJ263" s="35">
        <f>IFERROR(VLOOKUP($B263,[1]Miljö!$B$1:$S$500,MATCH("hjälpel exklusive kraftvärme (GWh)",[1]Miljö!$B$1:$V$1,0),FALSE)/1,"")</f>
        <v>0.05</v>
      </c>
      <c r="AK263" s="35">
        <f t="shared" si="16"/>
        <v>0.05</v>
      </c>
      <c r="AL263" s="35">
        <f>VLOOKUP($B263,'[1]Slutlig allokering'!$B$2:$AL$462,MATCH("Hjälpel kraftvärme",'[1]Slutlig allokering'!$B$2:$AL$2,0),FALSE)</f>
        <v>0</v>
      </c>
      <c r="AN263" s="30">
        <f t="shared" si="17"/>
        <v>2.4469999999999996</v>
      </c>
      <c r="AO263" s="30">
        <f t="shared" si="18"/>
        <v>2.4469999999999996</v>
      </c>
      <c r="AP263" s="30">
        <f>IF(ISERROR(1/VLOOKUP($B263,[1]Leveranser!$B$1:$S$500,MATCH("såld värme (gwh)",[1]Leveranser!$B$1:$S$1,0),FALSE)),"",VLOOKUP($B263,[1]Leveranser!$B$1:$S$500,MATCH("såld värme (gwh)",[1]Leveranser!$B$1:$S$1,0),FALSE))</f>
        <v>1.92</v>
      </c>
      <c r="AQ263" s="30">
        <f>VLOOKUP($B263,[1]Leveranser!$B$1:$Y$500,MATCH("Totalt såld fjärrvärme till andra fjärrvärmeföretag",[1]Leveranser!$B$1:$AA$1,0),FALSE)</f>
        <v>0</v>
      </c>
      <c r="AR263" s="30">
        <f>IF(ISERROR(1/VLOOKUP($B263,[1]Miljö!$B$1:$S$500,MATCH("Såld mängd produktionsspecifik fjärrvärme (GWh)",[1]Miljö!$B$1:$R$1,0),FALSE)),0,VLOOKUP($B263,[1]Miljö!$B$1:$S$500,MATCH("Såld mängd produktionsspecifik fjärrvärme (GWh)",[1]Miljö!$B$1:$R$1,0),FALSE))</f>
        <v>0</v>
      </c>
      <c r="AS263" s="36">
        <f t="shared" si="19"/>
        <v>0.78463424601552934</v>
      </c>
      <c r="AU263" s="30" t="str">
        <f>VLOOKUP($B263,'[1]Miljövärden urval för publ'!$B$2:$I$486,7,FALSE)</f>
        <v>Ja</v>
      </c>
    </row>
    <row r="264" spans="1:47" ht="15">
      <c r="A264" t="s">
        <v>211</v>
      </c>
      <c r="B264" t="s">
        <v>217</v>
      </c>
      <c r="C264" s="30">
        <f>VLOOKUP($B264,'[1]Tillförd energi'!$B$2:$AS$506,MATCH(C$3,'[1]Tillförd energi'!$B$1:$AQ$1,0),FALSE)</f>
        <v>0</v>
      </c>
      <c r="D264" s="30">
        <f>VLOOKUP($B264,'[1]Tillförd energi'!$B$2:$AS$506,MATCH(D$3,'[1]Tillförd energi'!$B$1:$AQ$1,0),FALSE)</f>
        <v>0.69</v>
      </c>
      <c r="E264" s="30">
        <f>VLOOKUP($B264,'[1]Tillförd energi'!$B$2:$AS$506,MATCH(E$3,'[1]Tillförd energi'!$B$1:$AQ$1,0),FALSE)</f>
        <v>0</v>
      </c>
      <c r="F264" s="30">
        <f>VLOOKUP($B264,'[1]Tillförd energi'!$B$2:$AS$506,MATCH(F$3,'[1]Tillförd energi'!$B$1:$AQ$1,0),FALSE)</f>
        <v>0</v>
      </c>
      <c r="G264" s="30">
        <f>VLOOKUP($B264,'[1]Tillförd energi'!$B$2:$AS$506,MATCH(G$3,'[1]Tillförd energi'!$B$1:$AQ$1,0),FALSE)</f>
        <v>0</v>
      </c>
      <c r="H264" s="30">
        <f>VLOOKUP($B264,'[1]Tillförd energi'!$B$2:$AS$506,MATCH(H$3,'[1]Tillförd energi'!$B$1:$AQ$1,0),FALSE)</f>
        <v>0</v>
      </c>
      <c r="I264" s="30">
        <f>VLOOKUP($B264,'[1]Tillförd energi'!$B$2:$AS$506,MATCH(I$3,'[1]Tillförd energi'!$B$1:$AQ$1,0),FALSE)</f>
        <v>0</v>
      </c>
      <c r="J264" s="30">
        <f>VLOOKUP($B264,'[1]Tillförd energi'!$B$2:$AS$506,MATCH(J$3,'[1]Tillförd energi'!$B$1:$AQ$1,0),FALSE)</f>
        <v>0</v>
      </c>
      <c r="K264" s="30">
        <f>VLOOKUP($B264,'[1]Tillförd energi'!$B$2:$AS$506,MATCH(K$3,'[1]Tillförd energi'!$B$1:$AQ$1,0),FALSE)</f>
        <v>0</v>
      </c>
      <c r="L264" s="30">
        <f>VLOOKUP($B264,'[1]Tillförd energi'!$B$2:$AS$506,MATCH(L$3,'[1]Tillförd energi'!$B$1:$AQ$1,0),FALSE)</f>
        <v>0</v>
      </c>
      <c r="M264" s="30">
        <f>VLOOKUP($B264,'[1]Tillförd energi'!$B$2:$AS$506,MATCH(M$3,'[1]Tillförd energi'!$B$1:$AQ$1,0),FALSE)</f>
        <v>0</v>
      </c>
      <c r="N264" s="30">
        <f>VLOOKUP($B264,'[1]Tillförd energi'!$B$2:$AS$506,MATCH(N$3,'[1]Tillförd energi'!$B$1:$AQ$1,0),FALSE)</f>
        <v>0</v>
      </c>
      <c r="O264" s="30">
        <f>VLOOKUP($B264,'[1]Tillförd energi'!$B$2:$AS$506,MATCH(O$3,'[1]Tillförd energi'!$B$1:$AQ$1,0),FALSE)</f>
        <v>0</v>
      </c>
      <c r="P264" s="30">
        <f>VLOOKUP($B264,'[1]Tillförd energi'!$B$2:$AS$506,MATCH(P$3,'[1]Tillförd energi'!$B$1:$AQ$1,0),FALSE)</f>
        <v>0</v>
      </c>
      <c r="Q264" s="30">
        <f>VLOOKUP($B264,'[1]Tillförd energi'!$B$2:$AS$506,MATCH(Q$3,'[1]Tillförd energi'!$B$1:$AQ$1,0),FALSE)</f>
        <v>2.04</v>
      </c>
      <c r="R264" s="30">
        <f>VLOOKUP($B264,'[1]Tillförd energi'!$B$2:$AS$506,MATCH(R$3,'[1]Tillförd energi'!$B$1:$AQ$1,0),FALSE)</f>
        <v>0</v>
      </c>
      <c r="S264" s="30">
        <f>VLOOKUP($B264,'[1]Tillförd energi'!$B$2:$AS$506,MATCH(S$3,'[1]Tillförd energi'!$B$1:$AQ$1,0),FALSE)</f>
        <v>0</v>
      </c>
      <c r="T264" s="30">
        <f>VLOOKUP($B264,'[1]Tillförd energi'!$B$2:$AS$506,MATCH(T$3,'[1]Tillförd energi'!$B$1:$AQ$1,0),FALSE)</f>
        <v>0</v>
      </c>
      <c r="U264" s="30">
        <f>VLOOKUP($B264,'[1]Tillförd energi'!$B$2:$AS$506,MATCH(U$3,'[1]Tillförd energi'!$B$1:$AQ$1,0),FALSE)</f>
        <v>0</v>
      </c>
      <c r="V264" s="30">
        <f>VLOOKUP($B264,'[1]Tillförd energi'!$B$2:$AS$506,MATCH(V$3,'[1]Tillförd energi'!$B$1:$AQ$1,0),FALSE)</f>
        <v>0</v>
      </c>
      <c r="W264" s="30">
        <f>VLOOKUP($B264,'[1]Tillförd energi'!$B$2:$AS$506,MATCH(W$3,'[1]Tillförd energi'!$B$1:$AQ$1,0),FALSE)</f>
        <v>0</v>
      </c>
      <c r="X264" s="30">
        <f>VLOOKUP($B264,'[1]Tillförd energi'!$B$2:$AS$506,MATCH(X$3,'[1]Tillförd energi'!$B$1:$AQ$1,0),FALSE)</f>
        <v>0</v>
      </c>
      <c r="Y264" s="30">
        <f>VLOOKUP($B264,'[1]Tillförd energi'!$B$2:$AS$506,MATCH(Y$3,'[1]Tillförd energi'!$B$1:$AQ$1,0),FALSE)</f>
        <v>0.05</v>
      </c>
      <c r="Z264" s="30">
        <f>VLOOKUP($B264,'[1]Tillförd energi'!$B$2:$AS$506,MATCH(Z$3,'[1]Tillförd energi'!$B$1:$AQ$1,0),FALSE)</f>
        <v>0</v>
      </c>
      <c r="AA264" s="30">
        <f>VLOOKUP($B264,'[1]Tillförd energi'!$B$2:$AS$506,MATCH(AA$3,'[1]Tillförd energi'!$B$1:$AQ$1,0),FALSE)</f>
        <v>0</v>
      </c>
      <c r="AB264" s="30">
        <f>VLOOKUP($B264,'[1]Tillförd energi'!$B$2:$AS$506,MATCH(AB$3,'[1]Tillförd energi'!$B$1:$AQ$1,0),FALSE)</f>
        <v>0</v>
      </c>
      <c r="AC264" s="30">
        <f>VLOOKUP($B264,'[1]Tillförd energi'!$B$2:$AS$506,MATCH(AC$3,'[1]Tillförd energi'!$B$1:$AQ$1,0),FALSE)</f>
        <v>0</v>
      </c>
      <c r="AD264" s="30">
        <f>VLOOKUP($B264,'[1]Tillförd energi'!$B$2:$AS$506,MATCH(AD$3,'[1]Tillförd energi'!$B$1:$AQ$1,0),FALSE)</f>
        <v>0</v>
      </c>
      <c r="AF264" s="30">
        <f>VLOOKUP($B264,'[1]Tillförd energi'!$B$2:$AS$506,MATCH(AF$3,'[1]Tillförd energi'!$B$1:$AQ$1,0),FALSE)</f>
        <v>5.697E-2</v>
      </c>
      <c r="AH264" s="30">
        <f>IFERROR(VLOOKUP(B264,[1]Miljö!$B$1:$S$476,9,FALSE)/1,0)</f>
        <v>0</v>
      </c>
      <c r="AJ264" s="35" t="str">
        <f>IFERROR(VLOOKUP($B264,[1]Miljö!$B$1:$S$500,MATCH("hjälpel exklusive kraftvärme (GWh)",[1]Miljö!$B$1:$V$1,0),FALSE)/1,"")</f>
        <v/>
      </c>
      <c r="AK264" s="35">
        <f t="shared" si="16"/>
        <v>5.697E-2</v>
      </c>
      <c r="AL264" s="35">
        <f>VLOOKUP($B264,'[1]Slutlig allokering'!$B$2:$AL$462,MATCH("Hjälpel kraftvärme",'[1]Slutlig allokering'!$B$2:$AL$2,0),FALSE)</f>
        <v>0</v>
      </c>
      <c r="AN264" s="30">
        <f t="shared" si="17"/>
        <v>2.83697</v>
      </c>
      <c r="AO264" s="30">
        <f t="shared" si="18"/>
        <v>2.83697</v>
      </c>
      <c r="AP264" s="30">
        <f>IF(ISERROR(1/VLOOKUP($B264,[1]Leveranser!$B$1:$S$500,MATCH("såld värme (gwh)",[1]Leveranser!$B$1:$S$1,0),FALSE)),"",VLOOKUP($B264,[1]Leveranser!$B$1:$S$500,MATCH("såld värme (gwh)",[1]Leveranser!$B$1:$S$1,0),FALSE))</f>
        <v>1.899</v>
      </c>
      <c r="AQ264" s="30">
        <f>VLOOKUP($B264,[1]Leveranser!$B$1:$Y$500,MATCH("Totalt såld fjärrvärme till andra fjärrvärmeföretag",[1]Leveranser!$B$1:$AA$1,0),FALSE)</f>
        <v>0</v>
      </c>
      <c r="AR264" s="30">
        <f>IF(ISERROR(1/VLOOKUP($B264,[1]Miljö!$B$1:$S$500,MATCH("Såld mängd produktionsspecifik fjärrvärme (GWh)",[1]Miljö!$B$1:$R$1,0),FALSE)),0,VLOOKUP($B264,[1]Miljö!$B$1:$S$500,MATCH("Såld mängd produktionsspecifik fjärrvärme (GWh)",[1]Miljö!$B$1:$R$1,0),FALSE))</f>
        <v>0</v>
      </c>
      <c r="AS264" s="36">
        <f t="shared" si="19"/>
        <v>0.66937613016704445</v>
      </c>
      <c r="AU264" s="30" t="str">
        <f>VLOOKUP($B264,'[1]Miljövärden urval för publ'!$B$2:$I$486,7,FALSE)</f>
        <v>Ja</v>
      </c>
    </row>
    <row r="265" spans="1:47" ht="15">
      <c r="A265" t="s">
        <v>69</v>
      </c>
      <c r="B265" t="s">
        <v>72</v>
      </c>
      <c r="C265" s="30">
        <f>VLOOKUP($B265,'[1]Tillförd energi'!$B$2:$AS$506,MATCH(C$3,'[1]Tillförd energi'!$B$1:$AQ$1,0),FALSE)</f>
        <v>0</v>
      </c>
      <c r="D265" s="30">
        <f>VLOOKUP($B265,'[1]Tillförd energi'!$B$2:$AS$506,MATCH(D$3,'[1]Tillförd energi'!$B$1:$AQ$1,0),FALSE)</f>
        <v>0.1</v>
      </c>
      <c r="E265" s="30">
        <f>VLOOKUP($B265,'[1]Tillförd energi'!$B$2:$AS$506,MATCH(E$3,'[1]Tillförd energi'!$B$1:$AQ$1,0),FALSE)</f>
        <v>0</v>
      </c>
      <c r="F265" s="30">
        <f>VLOOKUP($B265,'[1]Tillförd energi'!$B$2:$AS$506,MATCH(F$3,'[1]Tillförd energi'!$B$1:$AQ$1,0),FALSE)</f>
        <v>0</v>
      </c>
      <c r="G265" s="30">
        <f>VLOOKUP($B265,'[1]Tillförd energi'!$B$2:$AS$506,MATCH(G$3,'[1]Tillförd energi'!$B$1:$AQ$1,0),FALSE)</f>
        <v>0</v>
      </c>
      <c r="H265" s="30">
        <f>VLOOKUP($B265,'[1]Tillförd energi'!$B$2:$AS$506,MATCH(H$3,'[1]Tillförd energi'!$B$1:$AQ$1,0),FALSE)</f>
        <v>0</v>
      </c>
      <c r="I265" s="30">
        <f>VLOOKUP($B265,'[1]Tillförd energi'!$B$2:$AS$506,MATCH(I$3,'[1]Tillförd energi'!$B$1:$AQ$1,0),FALSE)</f>
        <v>0</v>
      </c>
      <c r="J265" s="30">
        <f>VLOOKUP($B265,'[1]Tillförd energi'!$B$2:$AS$506,MATCH(J$3,'[1]Tillförd energi'!$B$1:$AQ$1,0),FALSE)</f>
        <v>0</v>
      </c>
      <c r="K265" s="30">
        <f>VLOOKUP($B265,'[1]Tillförd energi'!$B$2:$AS$506,MATCH(K$3,'[1]Tillförd energi'!$B$1:$AQ$1,0),FALSE)</f>
        <v>0</v>
      </c>
      <c r="L265" s="30">
        <f>VLOOKUP($B265,'[1]Tillförd energi'!$B$2:$AS$506,MATCH(L$3,'[1]Tillförd energi'!$B$1:$AQ$1,0),FALSE)</f>
        <v>0</v>
      </c>
      <c r="M265" s="30">
        <f>VLOOKUP($B265,'[1]Tillförd energi'!$B$2:$AS$506,MATCH(M$3,'[1]Tillförd energi'!$B$1:$AQ$1,0),FALSE)</f>
        <v>0</v>
      </c>
      <c r="N265" s="30">
        <f>VLOOKUP($B265,'[1]Tillförd energi'!$B$2:$AS$506,MATCH(N$3,'[1]Tillförd energi'!$B$1:$AQ$1,0),FALSE)</f>
        <v>0</v>
      </c>
      <c r="O265" s="30">
        <f>VLOOKUP($B265,'[1]Tillförd energi'!$B$2:$AS$506,MATCH(O$3,'[1]Tillförd energi'!$B$1:$AQ$1,0),FALSE)</f>
        <v>0</v>
      </c>
      <c r="P265" s="30">
        <f>VLOOKUP($B265,'[1]Tillförd energi'!$B$2:$AS$506,MATCH(P$3,'[1]Tillförd energi'!$B$1:$AQ$1,0),FALSE)</f>
        <v>0</v>
      </c>
      <c r="Q265" s="30">
        <f>VLOOKUP($B265,'[1]Tillförd energi'!$B$2:$AS$506,MATCH(Q$3,'[1]Tillförd energi'!$B$1:$AQ$1,0),FALSE)</f>
        <v>3.2</v>
      </c>
      <c r="R265" s="30">
        <f>VLOOKUP($B265,'[1]Tillförd energi'!$B$2:$AS$506,MATCH(R$3,'[1]Tillförd energi'!$B$1:$AQ$1,0),FALSE)</f>
        <v>0</v>
      </c>
      <c r="S265" s="30">
        <f>VLOOKUP($B265,'[1]Tillförd energi'!$B$2:$AS$506,MATCH(S$3,'[1]Tillförd energi'!$B$1:$AQ$1,0),FALSE)</f>
        <v>0</v>
      </c>
      <c r="T265" s="30">
        <f>VLOOKUP($B265,'[1]Tillförd energi'!$B$2:$AS$506,MATCH(T$3,'[1]Tillförd energi'!$B$1:$AQ$1,0),FALSE)</f>
        <v>0</v>
      </c>
      <c r="U265" s="30">
        <f>VLOOKUP($B265,'[1]Tillförd energi'!$B$2:$AS$506,MATCH(U$3,'[1]Tillförd energi'!$B$1:$AQ$1,0),FALSE)</f>
        <v>0</v>
      </c>
      <c r="V265" s="30">
        <f>VLOOKUP($B265,'[1]Tillförd energi'!$B$2:$AS$506,MATCH(V$3,'[1]Tillförd energi'!$B$1:$AQ$1,0),FALSE)</f>
        <v>0</v>
      </c>
      <c r="W265" s="30">
        <f>VLOOKUP($B265,'[1]Tillförd energi'!$B$2:$AS$506,MATCH(W$3,'[1]Tillförd energi'!$B$1:$AQ$1,0),FALSE)</f>
        <v>0</v>
      </c>
      <c r="X265" s="30">
        <f>VLOOKUP($B265,'[1]Tillförd energi'!$B$2:$AS$506,MATCH(X$3,'[1]Tillförd energi'!$B$1:$AQ$1,0),FALSE)</f>
        <v>0</v>
      </c>
      <c r="Y265" s="30">
        <f>VLOOKUP($B265,'[1]Tillförd energi'!$B$2:$AS$506,MATCH(Y$3,'[1]Tillförd energi'!$B$1:$AQ$1,0),FALSE)</f>
        <v>0.64300000000000002</v>
      </c>
      <c r="Z265" s="30">
        <f>VLOOKUP($B265,'[1]Tillförd energi'!$B$2:$AS$506,MATCH(Z$3,'[1]Tillförd energi'!$B$1:$AQ$1,0),FALSE)</f>
        <v>0</v>
      </c>
      <c r="AA265" s="30">
        <f>VLOOKUP($B265,'[1]Tillförd energi'!$B$2:$AS$506,MATCH(AA$3,'[1]Tillförd energi'!$B$1:$AQ$1,0),FALSE)</f>
        <v>0</v>
      </c>
      <c r="AB265" s="30">
        <f>VLOOKUP($B265,'[1]Tillförd energi'!$B$2:$AS$506,MATCH(AB$3,'[1]Tillförd energi'!$B$1:$AQ$1,0),FALSE)</f>
        <v>0</v>
      </c>
      <c r="AC265" s="30">
        <f>VLOOKUP($B265,'[1]Tillförd energi'!$B$2:$AS$506,MATCH(AC$3,'[1]Tillförd energi'!$B$1:$AQ$1,0),FALSE)</f>
        <v>0</v>
      </c>
      <c r="AD265" s="30">
        <f>VLOOKUP($B265,'[1]Tillförd energi'!$B$2:$AS$506,MATCH(AD$3,'[1]Tillförd energi'!$B$1:$AQ$1,0),FALSE)</f>
        <v>0</v>
      </c>
      <c r="AF265" s="30">
        <f>VLOOKUP($B265,'[1]Tillförd energi'!$B$2:$AS$506,MATCH(AF$3,'[1]Tillförd energi'!$B$1:$AQ$1,0),FALSE)</f>
        <v>7.3999999999999996E-2</v>
      </c>
      <c r="AH265" s="30">
        <f>IFERROR(VLOOKUP(B265,[1]Miljö!$B$1:$S$476,9,FALSE)/1,0)</f>
        <v>0</v>
      </c>
      <c r="AJ265" s="35">
        <f>IFERROR(VLOOKUP($B265,[1]Miljö!$B$1:$S$500,MATCH("hjälpel exklusive kraftvärme (GWh)",[1]Miljö!$B$1:$V$1,0),FALSE)/1,"")</f>
        <v>7.3999999999999996E-2</v>
      </c>
      <c r="AK265" s="35">
        <f t="shared" si="16"/>
        <v>7.3999999999999996E-2</v>
      </c>
      <c r="AL265" s="35">
        <f>VLOOKUP($B265,'[1]Slutlig allokering'!$B$2:$AL$462,MATCH("Hjälpel kraftvärme",'[1]Slutlig allokering'!$B$2:$AL$2,0),FALSE)</f>
        <v>0</v>
      </c>
      <c r="AN265" s="30">
        <f t="shared" si="17"/>
        <v>4.0170000000000003</v>
      </c>
      <c r="AO265" s="30">
        <f t="shared" si="18"/>
        <v>4.0170000000000003</v>
      </c>
      <c r="AP265" s="30">
        <f>IF(ISERROR(1/VLOOKUP($B265,[1]Leveranser!$B$1:$S$500,MATCH("såld värme (gwh)",[1]Leveranser!$B$1:$S$1,0),FALSE)),"",VLOOKUP($B265,[1]Leveranser!$B$1:$S$500,MATCH("såld värme (gwh)",[1]Leveranser!$B$1:$S$1,0),FALSE))</f>
        <v>3.2</v>
      </c>
      <c r="AQ265" s="30">
        <f>VLOOKUP($B265,[1]Leveranser!$B$1:$Y$500,MATCH("Totalt såld fjärrvärme till andra fjärrvärmeföretag",[1]Leveranser!$B$1:$AA$1,0),FALSE)</f>
        <v>0</v>
      </c>
      <c r="AR265" s="30">
        <f>IF(ISERROR(1/VLOOKUP($B265,[1]Miljö!$B$1:$S$500,MATCH("Såld mängd produktionsspecifik fjärrvärme (GWh)",[1]Miljö!$B$1:$R$1,0),FALSE)),0,VLOOKUP($B265,[1]Miljö!$B$1:$S$500,MATCH("Såld mängd produktionsspecifik fjärrvärme (GWh)",[1]Miljö!$B$1:$R$1,0),FALSE))</f>
        <v>0</v>
      </c>
      <c r="AS265" s="36">
        <f t="shared" si="19"/>
        <v>0.79661438884739855</v>
      </c>
      <c r="AU265" s="30" t="str">
        <f>VLOOKUP($B265,'[1]Miljövärden urval för publ'!$B$2:$I$486,7,FALSE)</f>
        <v>Ja</v>
      </c>
    </row>
    <row r="266" spans="1:47" ht="15">
      <c r="A266" t="s">
        <v>89</v>
      </c>
      <c r="B266" t="s">
        <v>99</v>
      </c>
      <c r="C266" s="30">
        <f>VLOOKUP($B266,'[1]Tillförd energi'!$B$2:$AS$506,MATCH(C$3,'[1]Tillförd energi'!$B$1:$AQ$1,0),FALSE)</f>
        <v>0</v>
      </c>
      <c r="D266" s="30">
        <f>VLOOKUP($B266,'[1]Tillförd energi'!$B$2:$AS$506,MATCH(D$3,'[1]Tillförd energi'!$B$1:$AQ$1,0),FALSE)</f>
        <v>0.5</v>
      </c>
      <c r="E266" s="30">
        <f>VLOOKUP($B266,'[1]Tillförd energi'!$B$2:$AS$506,MATCH(E$3,'[1]Tillförd energi'!$B$1:$AQ$1,0),FALSE)</f>
        <v>0</v>
      </c>
      <c r="F266" s="30">
        <f>VLOOKUP($B266,'[1]Tillförd energi'!$B$2:$AS$506,MATCH(F$3,'[1]Tillförd energi'!$B$1:$AQ$1,0),FALSE)</f>
        <v>0</v>
      </c>
      <c r="G266" s="30">
        <f>VLOOKUP($B266,'[1]Tillförd energi'!$B$2:$AS$506,MATCH(G$3,'[1]Tillförd energi'!$B$1:$AQ$1,0),FALSE)</f>
        <v>0</v>
      </c>
      <c r="H266" s="30">
        <f>VLOOKUP($B266,'[1]Tillförd energi'!$B$2:$AS$506,MATCH(H$3,'[1]Tillförd energi'!$B$1:$AQ$1,0),FALSE)</f>
        <v>0</v>
      </c>
      <c r="I266" s="30">
        <f>VLOOKUP($B266,'[1]Tillförd energi'!$B$2:$AS$506,MATCH(I$3,'[1]Tillförd energi'!$B$1:$AQ$1,0),FALSE)</f>
        <v>0</v>
      </c>
      <c r="J266" s="30">
        <f>VLOOKUP($B266,'[1]Tillförd energi'!$B$2:$AS$506,MATCH(J$3,'[1]Tillförd energi'!$B$1:$AQ$1,0),FALSE)</f>
        <v>0</v>
      </c>
      <c r="K266" s="30">
        <f>VLOOKUP($B266,'[1]Tillförd energi'!$B$2:$AS$506,MATCH(K$3,'[1]Tillförd energi'!$B$1:$AQ$1,0),FALSE)</f>
        <v>0</v>
      </c>
      <c r="L266" s="30">
        <f>VLOOKUP($B266,'[1]Tillförd energi'!$B$2:$AS$506,MATCH(L$3,'[1]Tillförd energi'!$B$1:$AQ$1,0),FALSE)</f>
        <v>0</v>
      </c>
      <c r="M266" s="30">
        <f>VLOOKUP($B266,'[1]Tillförd energi'!$B$2:$AS$506,MATCH(M$3,'[1]Tillförd energi'!$B$1:$AQ$1,0),FALSE)</f>
        <v>0</v>
      </c>
      <c r="N266" s="30">
        <f>VLOOKUP($B266,'[1]Tillförd energi'!$B$2:$AS$506,MATCH(N$3,'[1]Tillförd energi'!$B$1:$AQ$1,0),FALSE)</f>
        <v>0</v>
      </c>
      <c r="O266" s="30">
        <f>VLOOKUP($B266,'[1]Tillförd energi'!$B$2:$AS$506,MATCH(O$3,'[1]Tillförd energi'!$B$1:$AQ$1,0),FALSE)</f>
        <v>31.5</v>
      </c>
      <c r="P266" s="30">
        <f>VLOOKUP($B266,'[1]Tillförd energi'!$B$2:$AS$506,MATCH(P$3,'[1]Tillförd energi'!$B$1:$AQ$1,0),FALSE)</f>
        <v>0</v>
      </c>
      <c r="Q266" s="30">
        <f>VLOOKUP($B266,'[1]Tillförd energi'!$B$2:$AS$506,MATCH(Q$3,'[1]Tillförd energi'!$B$1:$AQ$1,0),FALSE)</f>
        <v>2</v>
      </c>
      <c r="R266" s="30">
        <f>VLOOKUP($B266,'[1]Tillförd energi'!$B$2:$AS$506,MATCH(R$3,'[1]Tillförd energi'!$B$1:$AQ$1,0),FALSE)</f>
        <v>0</v>
      </c>
      <c r="S266" s="30">
        <f>VLOOKUP($B266,'[1]Tillförd energi'!$B$2:$AS$506,MATCH(S$3,'[1]Tillförd energi'!$B$1:$AQ$1,0),FALSE)</f>
        <v>0</v>
      </c>
      <c r="T266" s="30">
        <f>VLOOKUP($B266,'[1]Tillförd energi'!$B$2:$AS$506,MATCH(T$3,'[1]Tillförd energi'!$B$1:$AQ$1,0),FALSE)</f>
        <v>0</v>
      </c>
      <c r="U266" s="30">
        <f>VLOOKUP($B266,'[1]Tillförd energi'!$B$2:$AS$506,MATCH(U$3,'[1]Tillförd energi'!$B$1:$AQ$1,0),FALSE)</f>
        <v>0</v>
      </c>
      <c r="V266" s="30">
        <f>VLOOKUP($B266,'[1]Tillförd energi'!$B$2:$AS$506,MATCH(V$3,'[1]Tillförd energi'!$B$1:$AQ$1,0),FALSE)</f>
        <v>0</v>
      </c>
      <c r="W266" s="30">
        <f>VLOOKUP($B266,'[1]Tillförd energi'!$B$2:$AS$506,MATCH(W$3,'[1]Tillförd energi'!$B$1:$AQ$1,0),FALSE)</f>
        <v>0</v>
      </c>
      <c r="X266" s="30">
        <f>VLOOKUP($B266,'[1]Tillförd energi'!$B$2:$AS$506,MATCH(X$3,'[1]Tillförd energi'!$B$1:$AQ$1,0),FALSE)</f>
        <v>0</v>
      </c>
      <c r="Y266" s="30">
        <f>VLOOKUP($B266,'[1]Tillförd energi'!$B$2:$AS$506,MATCH(Y$3,'[1]Tillförd energi'!$B$1:$AQ$1,0),FALSE)</f>
        <v>0</v>
      </c>
      <c r="Z266" s="30">
        <f>VLOOKUP($B266,'[1]Tillförd energi'!$B$2:$AS$506,MATCH(Z$3,'[1]Tillförd energi'!$B$1:$AQ$1,0),FALSE)</f>
        <v>0</v>
      </c>
      <c r="AA266" s="30">
        <f>VLOOKUP($B266,'[1]Tillförd energi'!$B$2:$AS$506,MATCH(AA$3,'[1]Tillförd energi'!$B$1:$AQ$1,0),FALSE)</f>
        <v>0</v>
      </c>
      <c r="AB266" s="30">
        <f>VLOOKUP($B266,'[1]Tillförd energi'!$B$2:$AS$506,MATCH(AB$3,'[1]Tillförd energi'!$B$1:$AQ$1,0),FALSE)</f>
        <v>0</v>
      </c>
      <c r="AC266" s="30">
        <f>VLOOKUP($B266,'[1]Tillförd energi'!$B$2:$AS$506,MATCH(AC$3,'[1]Tillförd energi'!$B$1:$AQ$1,0),FALSE)</f>
        <v>0</v>
      </c>
      <c r="AD266" s="30">
        <f>VLOOKUP($B266,'[1]Tillförd energi'!$B$2:$AS$506,MATCH(AD$3,'[1]Tillförd energi'!$B$1:$AQ$1,0),FALSE)</f>
        <v>0</v>
      </c>
      <c r="AF266" s="30">
        <f>VLOOKUP($B266,'[1]Tillförd energi'!$B$2:$AS$506,MATCH(AF$3,'[1]Tillförd energi'!$B$1:$AQ$1,0),FALSE)</f>
        <v>0.1</v>
      </c>
      <c r="AH266" s="30">
        <f>IFERROR(VLOOKUP(B266,[1]Miljö!$B$1:$S$476,9,FALSE)/1,0)</f>
        <v>0</v>
      </c>
      <c r="AJ266" s="35">
        <f>IFERROR(VLOOKUP($B266,[1]Miljö!$B$1:$S$500,MATCH("hjälpel exklusive kraftvärme (GWh)",[1]Miljö!$B$1:$V$1,0),FALSE)/1,"")</f>
        <v>0.1</v>
      </c>
      <c r="AK266" s="35">
        <f t="shared" si="16"/>
        <v>0.1</v>
      </c>
      <c r="AL266" s="35">
        <f>VLOOKUP($B266,'[1]Slutlig allokering'!$B$2:$AL$462,MATCH("Hjälpel kraftvärme",'[1]Slutlig allokering'!$B$2:$AL$2,0),FALSE)</f>
        <v>0</v>
      </c>
      <c r="AN266" s="30">
        <f t="shared" si="17"/>
        <v>34.1</v>
      </c>
      <c r="AO266" s="30">
        <f t="shared" si="18"/>
        <v>34.1</v>
      </c>
      <c r="AP266" s="30">
        <f>IF(ISERROR(1/VLOOKUP($B266,[1]Leveranser!$B$1:$S$500,MATCH("såld värme (gwh)",[1]Leveranser!$B$1:$S$1,0),FALSE)),"",VLOOKUP($B266,[1]Leveranser!$B$1:$S$500,MATCH("såld värme (gwh)",[1]Leveranser!$B$1:$S$1,0),FALSE))</f>
        <v>22</v>
      </c>
      <c r="AQ266" s="30">
        <f>VLOOKUP($B266,[1]Leveranser!$B$1:$Y$500,MATCH("Totalt såld fjärrvärme till andra fjärrvärmeföretag",[1]Leveranser!$B$1:$AA$1,0),FALSE)</f>
        <v>0</v>
      </c>
      <c r="AR266" s="30">
        <f>IF(ISERROR(1/VLOOKUP($B266,[1]Miljö!$B$1:$S$500,MATCH("Såld mängd produktionsspecifik fjärrvärme (GWh)",[1]Miljö!$B$1:$R$1,0),FALSE)),0,VLOOKUP($B266,[1]Miljö!$B$1:$S$500,MATCH("Såld mängd produktionsspecifik fjärrvärme (GWh)",[1]Miljö!$B$1:$R$1,0),FALSE))</f>
        <v>0</v>
      </c>
      <c r="AS266" s="36">
        <f t="shared" si="19"/>
        <v>0.64516129032258063</v>
      </c>
      <c r="AU266" s="30" t="str">
        <f>VLOOKUP($B266,'[1]Miljövärden urval för publ'!$B$2:$I$486,7,FALSE)</f>
        <v>Ja</v>
      </c>
    </row>
    <row r="267" spans="1:47" ht="15">
      <c r="A267" t="s">
        <v>138</v>
      </c>
      <c r="B267" t="s">
        <v>168</v>
      </c>
      <c r="C267" s="30">
        <f>VLOOKUP($B267,'[1]Tillförd energi'!$B$2:$AS$506,MATCH(C$3,'[1]Tillförd energi'!$B$1:$AQ$1,0),FALSE)</f>
        <v>0</v>
      </c>
      <c r="D267" s="30">
        <f>VLOOKUP($B267,'[1]Tillförd energi'!$B$2:$AS$506,MATCH(D$3,'[1]Tillförd energi'!$B$1:$AQ$1,0),FALSE)</f>
        <v>0</v>
      </c>
      <c r="E267" s="30">
        <f>VLOOKUP($B267,'[1]Tillförd energi'!$B$2:$AS$506,MATCH(E$3,'[1]Tillförd energi'!$B$1:$AQ$1,0),FALSE)</f>
        <v>0</v>
      </c>
      <c r="F267" s="30">
        <f>VLOOKUP($B267,'[1]Tillförd energi'!$B$2:$AS$506,MATCH(F$3,'[1]Tillförd energi'!$B$1:$AQ$1,0),FALSE)</f>
        <v>0</v>
      </c>
      <c r="G267" s="30">
        <f>VLOOKUP($B267,'[1]Tillförd energi'!$B$2:$AS$506,MATCH(G$3,'[1]Tillförd energi'!$B$1:$AQ$1,0),FALSE)</f>
        <v>0</v>
      </c>
      <c r="H267" s="30">
        <f>VLOOKUP($B267,'[1]Tillförd energi'!$B$2:$AS$506,MATCH(H$3,'[1]Tillförd energi'!$B$1:$AQ$1,0),FALSE)</f>
        <v>0</v>
      </c>
      <c r="I267" s="30">
        <f>VLOOKUP($B267,'[1]Tillförd energi'!$B$2:$AS$506,MATCH(I$3,'[1]Tillförd energi'!$B$1:$AQ$1,0),FALSE)</f>
        <v>0</v>
      </c>
      <c r="J267" s="30">
        <f>VLOOKUP($B267,'[1]Tillförd energi'!$B$2:$AS$506,MATCH(J$3,'[1]Tillförd energi'!$B$1:$AQ$1,0),FALSE)</f>
        <v>0</v>
      </c>
      <c r="K267" s="30">
        <f>VLOOKUP($B267,'[1]Tillförd energi'!$B$2:$AS$506,MATCH(K$3,'[1]Tillförd energi'!$B$1:$AQ$1,0),FALSE)</f>
        <v>0</v>
      </c>
      <c r="L267" s="30">
        <f>VLOOKUP($B267,'[1]Tillförd energi'!$B$2:$AS$506,MATCH(L$3,'[1]Tillförd energi'!$B$1:$AQ$1,0),FALSE)</f>
        <v>0</v>
      </c>
      <c r="M267" s="30">
        <f>VLOOKUP($B267,'[1]Tillförd energi'!$B$2:$AS$506,MATCH(M$3,'[1]Tillförd energi'!$B$1:$AQ$1,0),FALSE)</f>
        <v>0</v>
      </c>
      <c r="N267" s="30">
        <f>VLOOKUP($B267,'[1]Tillförd energi'!$B$2:$AS$506,MATCH(N$3,'[1]Tillförd energi'!$B$1:$AQ$1,0),FALSE)</f>
        <v>0</v>
      </c>
      <c r="O267" s="30">
        <f>VLOOKUP($B267,'[1]Tillförd energi'!$B$2:$AS$506,MATCH(O$3,'[1]Tillförd energi'!$B$1:$AQ$1,0),FALSE)</f>
        <v>0</v>
      </c>
      <c r="P267" s="30">
        <f>VLOOKUP($B267,'[1]Tillförd energi'!$B$2:$AS$506,MATCH(P$3,'[1]Tillförd energi'!$B$1:$AQ$1,0),FALSE)</f>
        <v>0</v>
      </c>
      <c r="Q267" s="30">
        <f>VLOOKUP($B267,'[1]Tillförd energi'!$B$2:$AS$506,MATCH(Q$3,'[1]Tillförd energi'!$B$1:$AQ$1,0),FALSE)</f>
        <v>0</v>
      </c>
      <c r="R267" s="30">
        <f>VLOOKUP($B267,'[1]Tillförd energi'!$B$2:$AS$506,MATCH(R$3,'[1]Tillförd energi'!$B$1:$AQ$1,0),FALSE)</f>
        <v>0</v>
      </c>
      <c r="S267" s="30">
        <f>VLOOKUP($B267,'[1]Tillförd energi'!$B$2:$AS$506,MATCH(S$3,'[1]Tillförd energi'!$B$1:$AQ$1,0),FALSE)</f>
        <v>0</v>
      </c>
      <c r="T267" s="30">
        <f>VLOOKUP($B267,'[1]Tillförd energi'!$B$2:$AS$506,MATCH(T$3,'[1]Tillförd energi'!$B$1:$AQ$1,0),FALSE)</f>
        <v>0</v>
      </c>
      <c r="U267" s="30">
        <f>VLOOKUP($B267,'[1]Tillförd energi'!$B$2:$AS$506,MATCH(U$3,'[1]Tillförd energi'!$B$1:$AQ$1,0),FALSE)</f>
        <v>0</v>
      </c>
      <c r="V267" s="30">
        <f>VLOOKUP($B267,'[1]Tillförd energi'!$B$2:$AS$506,MATCH(V$3,'[1]Tillförd energi'!$B$1:$AQ$1,0),FALSE)</f>
        <v>0</v>
      </c>
      <c r="W267" s="30">
        <f>VLOOKUP($B267,'[1]Tillförd energi'!$B$2:$AS$506,MATCH(W$3,'[1]Tillförd energi'!$B$1:$AQ$1,0),FALSE)</f>
        <v>0</v>
      </c>
      <c r="X267" s="30">
        <f>VLOOKUP($B267,'[1]Tillförd energi'!$B$2:$AS$506,MATCH(X$3,'[1]Tillförd energi'!$B$1:$AQ$1,0),FALSE)</f>
        <v>0</v>
      </c>
      <c r="Y267" s="30">
        <f>VLOOKUP($B267,'[1]Tillförd energi'!$B$2:$AS$506,MATCH(Y$3,'[1]Tillförd energi'!$B$1:$AQ$1,0),FALSE)</f>
        <v>0</v>
      </c>
      <c r="Z267" s="30">
        <f>VLOOKUP($B267,'[1]Tillförd energi'!$B$2:$AS$506,MATCH(Z$3,'[1]Tillförd energi'!$B$1:$AQ$1,0),FALSE)</f>
        <v>0</v>
      </c>
      <c r="AA267" s="30">
        <f>VLOOKUP($B267,'[1]Tillförd energi'!$B$2:$AS$506,MATCH(AA$3,'[1]Tillförd energi'!$B$1:$AQ$1,0),FALSE)</f>
        <v>0</v>
      </c>
      <c r="AB267" s="30">
        <f>VLOOKUP($B267,'[1]Tillförd energi'!$B$2:$AS$506,MATCH(AB$3,'[1]Tillförd energi'!$B$1:$AQ$1,0),FALSE)</f>
        <v>0</v>
      </c>
      <c r="AC267" s="30">
        <f>VLOOKUP($B267,'[1]Tillförd energi'!$B$2:$AS$506,MATCH(AC$3,'[1]Tillförd energi'!$B$1:$AQ$1,0),FALSE)</f>
        <v>0</v>
      </c>
      <c r="AD267" s="30">
        <f>VLOOKUP($B267,'[1]Tillförd energi'!$B$2:$AS$506,MATCH(AD$3,'[1]Tillförd energi'!$B$1:$AQ$1,0),FALSE)</f>
        <v>0</v>
      </c>
      <c r="AF267" s="30">
        <f>VLOOKUP($B267,'[1]Tillförd energi'!$B$2:$AS$506,MATCH(AF$3,'[1]Tillförd energi'!$B$1:$AQ$1,0),FALSE)</f>
        <v>0</v>
      </c>
      <c r="AH267" s="30">
        <f>IFERROR(VLOOKUP(B267,[1]Miljö!$B$1:$S$476,9,FALSE)/1,0)</f>
        <v>0</v>
      </c>
      <c r="AJ267" s="35" t="str">
        <f>IFERROR(VLOOKUP($B267,[1]Miljö!$B$1:$S$500,MATCH("hjälpel exklusive kraftvärme (GWh)",[1]Miljö!$B$1:$V$1,0),FALSE)/1,"")</f>
        <v/>
      </c>
      <c r="AK267" s="35">
        <f t="shared" si="16"/>
        <v>0</v>
      </c>
      <c r="AL267" s="35">
        <f>VLOOKUP($B267,'[1]Slutlig allokering'!$B$2:$AL$462,MATCH("Hjälpel kraftvärme",'[1]Slutlig allokering'!$B$2:$AL$2,0),FALSE)</f>
        <v>0</v>
      </c>
      <c r="AN267" s="30">
        <f t="shared" si="17"/>
        <v>0</v>
      </c>
      <c r="AO267" s="30">
        <f t="shared" si="18"/>
        <v>0</v>
      </c>
      <c r="AP267" s="30" t="str">
        <f>IF(ISERROR(1/VLOOKUP($B267,[1]Leveranser!$B$1:$S$500,MATCH("såld värme (gwh)",[1]Leveranser!$B$1:$S$1,0),FALSE)),"",VLOOKUP($B267,[1]Leveranser!$B$1:$S$500,MATCH("såld värme (gwh)",[1]Leveranser!$B$1:$S$1,0),FALSE))</f>
        <v/>
      </c>
      <c r="AQ267" s="30">
        <f>VLOOKUP($B267,[1]Leveranser!$B$1:$Y$500,MATCH("Totalt såld fjärrvärme till andra fjärrvärmeföretag",[1]Leveranser!$B$1:$AA$1,0),FALSE)</f>
        <v>0</v>
      </c>
      <c r="AR267" s="30">
        <f>IF(ISERROR(1/VLOOKUP($B267,[1]Miljö!$B$1:$S$500,MATCH("Såld mängd produktionsspecifik fjärrvärme (GWh)",[1]Miljö!$B$1:$R$1,0),FALSE)),0,VLOOKUP($B267,[1]Miljö!$B$1:$S$500,MATCH("Såld mängd produktionsspecifik fjärrvärme (GWh)",[1]Miljö!$B$1:$R$1,0),FALSE))</f>
        <v>0</v>
      </c>
      <c r="AS267" s="36" t="str">
        <f t="shared" si="19"/>
        <v/>
      </c>
      <c r="AU267" s="30" t="str">
        <f>VLOOKUP($B267,'[1]Miljövärden urval för publ'!$B$2:$I$486,7,FALSE)</f>
        <v>Nej</v>
      </c>
    </row>
    <row r="268" spans="1:47" ht="15">
      <c r="A268" t="s">
        <v>414</v>
      </c>
      <c r="B268" t="s">
        <v>415</v>
      </c>
      <c r="C268" s="30">
        <f>VLOOKUP($B268,'[1]Tillförd energi'!$B$2:$AS$506,MATCH(C$3,'[1]Tillförd energi'!$B$1:$AQ$1,0),FALSE)</f>
        <v>0</v>
      </c>
      <c r="D268" s="30">
        <f>VLOOKUP($B268,'[1]Tillförd energi'!$B$2:$AS$506,MATCH(D$3,'[1]Tillförd energi'!$B$1:$AQ$1,0),FALSE)</f>
        <v>0</v>
      </c>
      <c r="E268" s="30">
        <f>VLOOKUP($B268,'[1]Tillförd energi'!$B$2:$AS$506,MATCH(E$3,'[1]Tillförd energi'!$B$1:$AQ$1,0),FALSE)</f>
        <v>0</v>
      </c>
      <c r="F268" s="30">
        <f>VLOOKUP($B268,'[1]Tillförd energi'!$B$2:$AS$506,MATCH(F$3,'[1]Tillförd energi'!$B$1:$AQ$1,0),FALSE)</f>
        <v>0</v>
      </c>
      <c r="G268" s="30">
        <f>VLOOKUP($B268,'[1]Tillförd energi'!$B$2:$AS$506,MATCH(G$3,'[1]Tillförd energi'!$B$1:$AQ$1,0),FALSE)</f>
        <v>0</v>
      </c>
      <c r="H268" s="30">
        <f>VLOOKUP($B268,'[1]Tillförd energi'!$B$2:$AS$506,MATCH(H$3,'[1]Tillförd energi'!$B$1:$AQ$1,0),FALSE)</f>
        <v>2.2999999999999998</v>
      </c>
      <c r="I268" s="30">
        <f>VLOOKUP($B268,'[1]Tillförd energi'!$B$2:$AS$506,MATCH(I$3,'[1]Tillförd energi'!$B$1:$AQ$1,0),FALSE)</f>
        <v>0</v>
      </c>
      <c r="J268" s="30">
        <f>VLOOKUP($B268,'[1]Tillförd energi'!$B$2:$AS$506,MATCH(J$3,'[1]Tillförd energi'!$B$1:$AQ$1,0),FALSE)</f>
        <v>0</v>
      </c>
      <c r="K268" s="30">
        <f>VLOOKUP($B268,'[1]Tillförd energi'!$B$2:$AS$506,MATCH(K$3,'[1]Tillförd energi'!$B$1:$AQ$1,0),FALSE)</f>
        <v>0</v>
      </c>
      <c r="L268" s="30">
        <f>VLOOKUP($B268,'[1]Tillförd energi'!$B$2:$AS$506,MATCH(L$3,'[1]Tillförd energi'!$B$1:$AQ$1,0),FALSE)</f>
        <v>0</v>
      </c>
      <c r="M268" s="30">
        <f>VLOOKUP($B268,'[1]Tillförd energi'!$B$2:$AS$506,MATCH(M$3,'[1]Tillförd energi'!$B$1:$AQ$1,0),FALSE)</f>
        <v>53</v>
      </c>
      <c r="N268" s="30">
        <f>VLOOKUP($B268,'[1]Tillförd energi'!$B$2:$AS$506,MATCH(N$3,'[1]Tillförd energi'!$B$1:$AQ$1,0),FALSE)</f>
        <v>0</v>
      </c>
      <c r="O268" s="30">
        <f>VLOOKUP($B268,'[1]Tillförd energi'!$B$2:$AS$506,MATCH(O$3,'[1]Tillförd energi'!$B$1:$AQ$1,0),FALSE)</f>
        <v>0</v>
      </c>
      <c r="P268" s="30">
        <f>VLOOKUP($B268,'[1]Tillförd energi'!$B$2:$AS$506,MATCH(P$3,'[1]Tillförd energi'!$B$1:$AQ$1,0),FALSE)</f>
        <v>0</v>
      </c>
      <c r="Q268" s="30">
        <f>VLOOKUP($B268,'[1]Tillförd energi'!$B$2:$AS$506,MATCH(Q$3,'[1]Tillförd energi'!$B$1:$AQ$1,0),FALSE)</f>
        <v>0</v>
      </c>
      <c r="R268" s="30">
        <f>VLOOKUP($B268,'[1]Tillförd energi'!$B$2:$AS$506,MATCH(R$3,'[1]Tillförd energi'!$B$1:$AQ$1,0),FALSE)</f>
        <v>0</v>
      </c>
      <c r="S268" s="30">
        <f>VLOOKUP($B268,'[1]Tillförd energi'!$B$2:$AS$506,MATCH(S$3,'[1]Tillförd energi'!$B$1:$AQ$1,0),FALSE)</f>
        <v>0</v>
      </c>
      <c r="T268" s="30">
        <f>VLOOKUP($B268,'[1]Tillförd energi'!$B$2:$AS$506,MATCH(T$3,'[1]Tillförd energi'!$B$1:$AQ$1,0),FALSE)</f>
        <v>0</v>
      </c>
      <c r="U268" s="30">
        <f>VLOOKUP($B268,'[1]Tillförd energi'!$B$2:$AS$506,MATCH(U$3,'[1]Tillförd energi'!$B$1:$AQ$1,0),FALSE)</f>
        <v>0</v>
      </c>
      <c r="V268" s="30">
        <f>VLOOKUP($B268,'[1]Tillförd energi'!$B$2:$AS$506,MATCH(V$3,'[1]Tillförd energi'!$B$1:$AQ$1,0),FALSE)</f>
        <v>0</v>
      </c>
      <c r="W268" s="30">
        <f>VLOOKUP($B268,'[1]Tillförd energi'!$B$2:$AS$506,MATCH(W$3,'[1]Tillförd energi'!$B$1:$AQ$1,0),FALSE)</f>
        <v>0</v>
      </c>
      <c r="X268" s="30">
        <f>VLOOKUP($B268,'[1]Tillförd energi'!$B$2:$AS$506,MATCH(X$3,'[1]Tillförd energi'!$B$1:$AQ$1,0),FALSE)</f>
        <v>0</v>
      </c>
      <c r="Y268" s="30">
        <f>VLOOKUP($B268,'[1]Tillförd energi'!$B$2:$AS$506,MATCH(Y$3,'[1]Tillförd energi'!$B$1:$AQ$1,0),FALSE)</f>
        <v>0.12</v>
      </c>
      <c r="Z268" s="30">
        <f>VLOOKUP($B268,'[1]Tillförd energi'!$B$2:$AS$506,MATCH(Z$3,'[1]Tillförd energi'!$B$1:$AQ$1,0),FALSE)</f>
        <v>0</v>
      </c>
      <c r="AA268" s="30">
        <f>VLOOKUP($B268,'[1]Tillförd energi'!$B$2:$AS$506,MATCH(AA$3,'[1]Tillförd energi'!$B$1:$AQ$1,0),FALSE)</f>
        <v>0</v>
      </c>
      <c r="AB268" s="30">
        <f>VLOOKUP($B268,'[1]Tillförd energi'!$B$2:$AS$506,MATCH(AB$3,'[1]Tillförd energi'!$B$1:$AQ$1,0),FALSE)</f>
        <v>4.4000000000000004</v>
      </c>
      <c r="AC268" s="30">
        <f>VLOOKUP($B268,'[1]Tillförd energi'!$B$2:$AS$506,MATCH(AC$3,'[1]Tillförd energi'!$B$1:$AQ$1,0),FALSE)</f>
        <v>0</v>
      </c>
      <c r="AD268" s="30">
        <f>VLOOKUP($B268,'[1]Tillförd energi'!$B$2:$AS$506,MATCH(AD$3,'[1]Tillförd energi'!$B$1:$AQ$1,0),FALSE)</f>
        <v>0</v>
      </c>
      <c r="AF268" s="30">
        <f>VLOOKUP($B268,'[1]Tillförd energi'!$B$2:$AS$506,MATCH(AF$3,'[1]Tillförd energi'!$B$1:$AQ$1,0),FALSE)</f>
        <v>1</v>
      </c>
      <c r="AH268" s="30">
        <f>IFERROR(VLOOKUP(B268,[1]Miljö!$B$1:$S$476,9,FALSE)/1,0)</f>
        <v>0</v>
      </c>
      <c r="AJ268" s="35">
        <f>IFERROR(VLOOKUP($B268,[1]Miljö!$B$1:$S$500,MATCH("hjälpel exklusive kraftvärme (GWh)",[1]Miljö!$B$1:$V$1,0),FALSE)/1,"")</f>
        <v>1</v>
      </c>
      <c r="AK268" s="35">
        <f t="shared" si="16"/>
        <v>1</v>
      </c>
      <c r="AL268" s="35">
        <f>VLOOKUP($B268,'[1]Slutlig allokering'!$B$2:$AL$462,MATCH("Hjälpel kraftvärme",'[1]Slutlig allokering'!$B$2:$AL$2,0),FALSE)</f>
        <v>0</v>
      </c>
      <c r="AN268" s="30">
        <f t="shared" si="17"/>
        <v>60.819999999999993</v>
      </c>
      <c r="AO268" s="30">
        <f t="shared" si="18"/>
        <v>60.819999999999993</v>
      </c>
      <c r="AP268" s="30">
        <f>IF(ISERROR(1/VLOOKUP($B268,[1]Leveranser!$B$1:$S$500,MATCH("såld värme (gwh)",[1]Leveranser!$B$1:$S$1,0),FALSE)),"",VLOOKUP($B268,[1]Leveranser!$B$1:$S$500,MATCH("såld värme (gwh)",[1]Leveranser!$B$1:$S$1,0),FALSE))</f>
        <v>41.4</v>
      </c>
      <c r="AQ268" s="30">
        <f>VLOOKUP($B268,[1]Leveranser!$B$1:$Y$500,MATCH("Totalt såld fjärrvärme till andra fjärrvärmeföretag",[1]Leveranser!$B$1:$AA$1,0),FALSE)</f>
        <v>0</v>
      </c>
      <c r="AR268" s="30">
        <f>IF(ISERROR(1/VLOOKUP($B268,[1]Miljö!$B$1:$S$500,MATCH("Såld mängd produktionsspecifik fjärrvärme (GWh)",[1]Miljö!$B$1:$R$1,0),FALSE)),0,VLOOKUP($B268,[1]Miljö!$B$1:$S$500,MATCH("Såld mängd produktionsspecifik fjärrvärme (GWh)",[1]Miljö!$B$1:$R$1,0),FALSE))</f>
        <v>0</v>
      </c>
      <c r="AS268" s="36">
        <f t="shared" si="19"/>
        <v>0.68069713909898066</v>
      </c>
      <c r="AU268" s="30" t="str">
        <f>VLOOKUP($B268,'[1]Miljövärden urval för publ'!$B$2:$I$486,7,FALSE)</f>
        <v>Ja</v>
      </c>
    </row>
    <row r="269" spans="1:47" ht="15">
      <c r="A269" t="s">
        <v>111</v>
      </c>
      <c r="B269" t="s">
        <v>113</v>
      </c>
      <c r="C269" s="30">
        <f>VLOOKUP($B269,'[1]Tillförd energi'!$B$2:$AS$506,MATCH(C$3,'[1]Tillförd energi'!$B$1:$AQ$1,0),FALSE)</f>
        <v>0</v>
      </c>
      <c r="D269" s="30">
        <f>VLOOKUP($B269,'[1]Tillförd energi'!$B$2:$AS$506,MATCH(D$3,'[1]Tillförd energi'!$B$1:$AQ$1,0),FALSE)</f>
        <v>1.2999999999999999E-2</v>
      </c>
      <c r="E269" s="30">
        <f>VLOOKUP($B269,'[1]Tillförd energi'!$B$2:$AS$506,MATCH(E$3,'[1]Tillförd energi'!$B$1:$AQ$1,0),FALSE)</f>
        <v>0</v>
      </c>
      <c r="F269" s="30">
        <f>VLOOKUP($B269,'[1]Tillförd energi'!$B$2:$AS$506,MATCH(F$3,'[1]Tillförd energi'!$B$1:$AQ$1,0),FALSE)</f>
        <v>0</v>
      </c>
      <c r="G269" s="30">
        <f>VLOOKUP($B269,'[1]Tillförd energi'!$B$2:$AS$506,MATCH(G$3,'[1]Tillförd energi'!$B$1:$AQ$1,0),FALSE)</f>
        <v>0</v>
      </c>
      <c r="H269" s="30">
        <f>VLOOKUP($B269,'[1]Tillförd energi'!$B$2:$AS$506,MATCH(H$3,'[1]Tillförd energi'!$B$1:$AQ$1,0),FALSE)</f>
        <v>0</v>
      </c>
      <c r="I269" s="30">
        <f>VLOOKUP($B269,'[1]Tillförd energi'!$B$2:$AS$506,MATCH(I$3,'[1]Tillförd energi'!$B$1:$AQ$1,0),FALSE)</f>
        <v>0</v>
      </c>
      <c r="J269" s="30">
        <f>VLOOKUP($B269,'[1]Tillförd energi'!$B$2:$AS$506,MATCH(J$3,'[1]Tillförd energi'!$B$1:$AQ$1,0),FALSE)</f>
        <v>0</v>
      </c>
      <c r="K269" s="30">
        <f>VLOOKUP($B269,'[1]Tillförd energi'!$B$2:$AS$506,MATCH(K$3,'[1]Tillförd energi'!$B$1:$AQ$1,0),FALSE)</f>
        <v>0</v>
      </c>
      <c r="L269" s="30">
        <f>VLOOKUP($B269,'[1]Tillförd energi'!$B$2:$AS$506,MATCH(L$3,'[1]Tillförd energi'!$B$1:$AQ$1,0),FALSE)</f>
        <v>0</v>
      </c>
      <c r="M269" s="30">
        <f>VLOOKUP($B269,'[1]Tillförd energi'!$B$2:$AS$506,MATCH(M$3,'[1]Tillförd energi'!$B$1:$AQ$1,0),FALSE)</f>
        <v>0</v>
      </c>
      <c r="N269" s="30">
        <f>VLOOKUP($B269,'[1]Tillförd energi'!$B$2:$AS$506,MATCH(N$3,'[1]Tillförd energi'!$B$1:$AQ$1,0),FALSE)</f>
        <v>0</v>
      </c>
      <c r="O269" s="30">
        <f>VLOOKUP($B269,'[1]Tillförd energi'!$B$2:$AS$506,MATCH(O$3,'[1]Tillförd energi'!$B$1:$AQ$1,0),FALSE)</f>
        <v>0</v>
      </c>
      <c r="P269" s="30">
        <f>VLOOKUP($B269,'[1]Tillförd energi'!$B$2:$AS$506,MATCH(P$3,'[1]Tillförd energi'!$B$1:$AQ$1,0),FALSE)</f>
        <v>0</v>
      </c>
      <c r="Q269" s="30">
        <f>VLOOKUP($B269,'[1]Tillförd energi'!$B$2:$AS$506,MATCH(Q$3,'[1]Tillförd energi'!$B$1:$AQ$1,0),FALSE)</f>
        <v>2.3839999999999999</v>
      </c>
      <c r="R269" s="30">
        <f>VLOOKUP($B269,'[1]Tillförd energi'!$B$2:$AS$506,MATCH(R$3,'[1]Tillförd energi'!$B$1:$AQ$1,0),FALSE)</f>
        <v>0</v>
      </c>
      <c r="S269" s="30">
        <f>VLOOKUP($B269,'[1]Tillförd energi'!$B$2:$AS$506,MATCH(S$3,'[1]Tillförd energi'!$B$1:$AQ$1,0),FALSE)</f>
        <v>0</v>
      </c>
      <c r="T269" s="30">
        <f>VLOOKUP($B269,'[1]Tillförd energi'!$B$2:$AS$506,MATCH(T$3,'[1]Tillförd energi'!$B$1:$AQ$1,0),FALSE)</f>
        <v>0</v>
      </c>
      <c r="U269" s="30">
        <f>VLOOKUP($B269,'[1]Tillförd energi'!$B$2:$AS$506,MATCH(U$3,'[1]Tillförd energi'!$B$1:$AQ$1,0),FALSE)</f>
        <v>0</v>
      </c>
      <c r="V269" s="30">
        <f>VLOOKUP($B269,'[1]Tillförd energi'!$B$2:$AS$506,MATCH(V$3,'[1]Tillförd energi'!$B$1:$AQ$1,0),FALSE)</f>
        <v>0</v>
      </c>
      <c r="W269" s="30">
        <f>VLOOKUP($B269,'[1]Tillförd energi'!$B$2:$AS$506,MATCH(W$3,'[1]Tillförd energi'!$B$1:$AQ$1,0),FALSE)</f>
        <v>0</v>
      </c>
      <c r="X269" s="30">
        <f>VLOOKUP($B269,'[1]Tillförd energi'!$B$2:$AS$506,MATCH(X$3,'[1]Tillförd energi'!$B$1:$AQ$1,0),FALSE)</f>
        <v>0</v>
      </c>
      <c r="Y269" s="30">
        <f>VLOOKUP($B269,'[1]Tillförd energi'!$B$2:$AS$506,MATCH(Y$3,'[1]Tillförd energi'!$B$1:$AQ$1,0),FALSE)</f>
        <v>0</v>
      </c>
      <c r="Z269" s="30">
        <f>VLOOKUP($B269,'[1]Tillförd energi'!$B$2:$AS$506,MATCH(Z$3,'[1]Tillförd energi'!$B$1:$AQ$1,0),FALSE)</f>
        <v>0</v>
      </c>
      <c r="AA269" s="30">
        <f>VLOOKUP($B269,'[1]Tillförd energi'!$B$2:$AS$506,MATCH(AA$3,'[1]Tillförd energi'!$B$1:$AQ$1,0),FALSE)</f>
        <v>0</v>
      </c>
      <c r="AB269" s="30">
        <f>VLOOKUP($B269,'[1]Tillförd energi'!$B$2:$AS$506,MATCH(AB$3,'[1]Tillförd energi'!$B$1:$AQ$1,0),FALSE)</f>
        <v>0</v>
      </c>
      <c r="AC269" s="30">
        <f>VLOOKUP($B269,'[1]Tillförd energi'!$B$2:$AS$506,MATCH(AC$3,'[1]Tillförd energi'!$B$1:$AQ$1,0),FALSE)</f>
        <v>0</v>
      </c>
      <c r="AD269" s="30">
        <f>VLOOKUP($B269,'[1]Tillförd energi'!$B$2:$AS$506,MATCH(AD$3,'[1]Tillförd energi'!$B$1:$AQ$1,0),FALSE)</f>
        <v>0</v>
      </c>
      <c r="AF269" s="30">
        <f>VLOOKUP($B269,'[1]Tillförd energi'!$B$2:$AS$506,MATCH(AF$3,'[1]Tillförd energi'!$B$1:$AQ$1,0),FALSE)</f>
        <v>5.0000000000000001E-3</v>
      </c>
      <c r="AH269" s="30">
        <f>IFERROR(VLOOKUP(B269,[1]Miljö!$B$1:$S$476,9,FALSE)/1,0)</f>
        <v>0</v>
      </c>
      <c r="AJ269" s="35">
        <f>IFERROR(VLOOKUP($B269,[1]Miljö!$B$1:$S$500,MATCH("hjälpel exklusive kraftvärme (GWh)",[1]Miljö!$B$1:$V$1,0),FALSE)/1,"")</f>
        <v>5.0000000000000001E-3</v>
      </c>
      <c r="AK269" s="35">
        <f t="shared" si="16"/>
        <v>5.0000000000000001E-3</v>
      </c>
      <c r="AL269" s="35">
        <f>VLOOKUP($B269,'[1]Slutlig allokering'!$B$2:$AL$462,MATCH("Hjälpel kraftvärme",'[1]Slutlig allokering'!$B$2:$AL$2,0),FALSE)</f>
        <v>0</v>
      </c>
      <c r="AN269" s="30">
        <f t="shared" si="17"/>
        <v>2.4019999999999997</v>
      </c>
      <c r="AO269" s="30">
        <f t="shared" si="18"/>
        <v>2.4019999999999997</v>
      </c>
      <c r="AP269" s="30">
        <f>IF(ISERROR(1/VLOOKUP($B269,[1]Leveranser!$B$1:$S$500,MATCH("såld värme (gwh)",[1]Leveranser!$B$1:$S$1,0),FALSE)),"",VLOOKUP($B269,[1]Leveranser!$B$1:$S$500,MATCH("såld värme (gwh)",[1]Leveranser!$B$1:$S$1,0),FALSE))</f>
        <v>1.97</v>
      </c>
      <c r="AQ269" s="30">
        <f>VLOOKUP($B269,[1]Leveranser!$B$1:$Y$500,MATCH("Totalt såld fjärrvärme till andra fjärrvärmeföretag",[1]Leveranser!$B$1:$AA$1,0),FALSE)</f>
        <v>0</v>
      </c>
      <c r="AR269" s="30">
        <f>IF(ISERROR(1/VLOOKUP($B269,[1]Miljö!$B$1:$S$500,MATCH("Såld mängd produktionsspecifik fjärrvärme (GWh)",[1]Miljö!$B$1:$R$1,0),FALSE)),0,VLOOKUP($B269,[1]Miljö!$B$1:$S$500,MATCH("Såld mängd produktionsspecifik fjärrvärme (GWh)",[1]Miljö!$B$1:$R$1,0),FALSE))</f>
        <v>0</v>
      </c>
      <c r="AS269" s="36">
        <f t="shared" si="19"/>
        <v>0.82014987510408</v>
      </c>
      <c r="AU269" s="30" t="str">
        <f>VLOOKUP($B269,'[1]Miljövärden urval för publ'!$B$2:$I$486,7,FALSE)</f>
        <v>Ja</v>
      </c>
    </row>
    <row r="270" spans="1:47" ht="15">
      <c r="A270" t="s">
        <v>138</v>
      </c>
      <c r="B270" t="s">
        <v>169</v>
      </c>
      <c r="C270" s="30">
        <f>VLOOKUP($B270,'[1]Tillförd energi'!$B$2:$AS$506,MATCH(C$3,'[1]Tillförd energi'!$B$1:$AQ$1,0),FALSE)</f>
        <v>0</v>
      </c>
      <c r="D270" s="30">
        <f>VLOOKUP($B270,'[1]Tillförd energi'!$B$2:$AS$506,MATCH(D$3,'[1]Tillförd energi'!$B$1:$AQ$1,0),FALSE)</f>
        <v>0.106</v>
      </c>
      <c r="E270" s="30">
        <f>VLOOKUP($B270,'[1]Tillförd energi'!$B$2:$AS$506,MATCH(E$3,'[1]Tillförd energi'!$B$1:$AQ$1,0),FALSE)</f>
        <v>0</v>
      </c>
      <c r="F270" s="30">
        <f>VLOOKUP($B270,'[1]Tillförd energi'!$B$2:$AS$506,MATCH(F$3,'[1]Tillförd energi'!$B$1:$AQ$1,0),FALSE)</f>
        <v>0</v>
      </c>
      <c r="G270" s="30">
        <f>VLOOKUP($B270,'[1]Tillförd energi'!$B$2:$AS$506,MATCH(G$3,'[1]Tillförd energi'!$B$1:$AQ$1,0),FALSE)</f>
        <v>0</v>
      </c>
      <c r="H270" s="30">
        <f>VLOOKUP($B270,'[1]Tillförd energi'!$B$2:$AS$506,MATCH(H$3,'[1]Tillförd energi'!$B$1:$AQ$1,0),FALSE)</f>
        <v>0</v>
      </c>
      <c r="I270" s="30">
        <f>VLOOKUP($B270,'[1]Tillförd energi'!$B$2:$AS$506,MATCH(I$3,'[1]Tillförd energi'!$B$1:$AQ$1,0),FALSE)</f>
        <v>0</v>
      </c>
      <c r="J270" s="30">
        <f>VLOOKUP($B270,'[1]Tillförd energi'!$B$2:$AS$506,MATCH(J$3,'[1]Tillförd energi'!$B$1:$AQ$1,0),FALSE)</f>
        <v>0</v>
      </c>
      <c r="K270" s="30">
        <f>VLOOKUP($B270,'[1]Tillförd energi'!$B$2:$AS$506,MATCH(K$3,'[1]Tillförd energi'!$B$1:$AQ$1,0),FALSE)</f>
        <v>0</v>
      </c>
      <c r="L270" s="30">
        <f>VLOOKUP($B270,'[1]Tillförd energi'!$B$2:$AS$506,MATCH(L$3,'[1]Tillförd energi'!$B$1:$AQ$1,0),FALSE)</f>
        <v>4.4809999999999999</v>
      </c>
      <c r="M270" s="30">
        <f>VLOOKUP($B270,'[1]Tillförd energi'!$B$2:$AS$506,MATCH(M$3,'[1]Tillförd energi'!$B$1:$AQ$1,0),FALSE)</f>
        <v>12.111000000000001</v>
      </c>
      <c r="N270" s="30">
        <f>VLOOKUP($B270,'[1]Tillförd energi'!$B$2:$AS$506,MATCH(N$3,'[1]Tillförd energi'!$B$1:$AQ$1,0),FALSE)</f>
        <v>0</v>
      </c>
      <c r="O270" s="30">
        <f>VLOOKUP($B270,'[1]Tillförd energi'!$B$2:$AS$506,MATCH(O$3,'[1]Tillförd energi'!$B$1:$AQ$1,0),FALSE)</f>
        <v>3.2050000000000001</v>
      </c>
      <c r="P270" s="30">
        <f>VLOOKUP($B270,'[1]Tillförd energi'!$B$2:$AS$506,MATCH(P$3,'[1]Tillförd energi'!$B$1:$AQ$1,0),FALSE)</f>
        <v>0</v>
      </c>
      <c r="Q270" s="30">
        <f>VLOOKUP($B270,'[1]Tillförd energi'!$B$2:$AS$506,MATCH(Q$3,'[1]Tillförd energi'!$B$1:$AQ$1,0),FALSE)</f>
        <v>0</v>
      </c>
      <c r="R270" s="30">
        <f>VLOOKUP($B270,'[1]Tillförd energi'!$B$2:$AS$506,MATCH(R$3,'[1]Tillförd energi'!$B$1:$AQ$1,0),FALSE)</f>
        <v>0</v>
      </c>
      <c r="S270" s="30">
        <f>VLOOKUP($B270,'[1]Tillförd energi'!$B$2:$AS$506,MATCH(S$3,'[1]Tillförd energi'!$B$1:$AQ$1,0),FALSE)</f>
        <v>0</v>
      </c>
      <c r="T270" s="30">
        <f>VLOOKUP($B270,'[1]Tillförd energi'!$B$2:$AS$506,MATCH(T$3,'[1]Tillförd energi'!$B$1:$AQ$1,0),FALSE)</f>
        <v>7.1020000000000003</v>
      </c>
      <c r="U270" s="30">
        <f>VLOOKUP($B270,'[1]Tillförd energi'!$B$2:$AS$506,MATCH(U$3,'[1]Tillförd energi'!$B$1:$AQ$1,0),FALSE)</f>
        <v>0</v>
      </c>
      <c r="V270" s="30">
        <f>VLOOKUP($B270,'[1]Tillförd energi'!$B$2:$AS$506,MATCH(V$3,'[1]Tillförd energi'!$B$1:$AQ$1,0),FALSE)</f>
        <v>0</v>
      </c>
      <c r="W270" s="30">
        <f>VLOOKUP($B270,'[1]Tillförd energi'!$B$2:$AS$506,MATCH(W$3,'[1]Tillförd energi'!$B$1:$AQ$1,0),FALSE)</f>
        <v>0</v>
      </c>
      <c r="X270" s="30">
        <f>VLOOKUP($B270,'[1]Tillförd energi'!$B$2:$AS$506,MATCH(X$3,'[1]Tillförd energi'!$B$1:$AQ$1,0),FALSE)</f>
        <v>0</v>
      </c>
      <c r="Y270" s="30">
        <f>VLOOKUP($B270,'[1]Tillförd energi'!$B$2:$AS$506,MATCH(Y$3,'[1]Tillförd energi'!$B$1:$AQ$1,0),FALSE)</f>
        <v>0</v>
      </c>
      <c r="Z270" s="30">
        <f>VLOOKUP($B270,'[1]Tillförd energi'!$B$2:$AS$506,MATCH(Z$3,'[1]Tillförd energi'!$B$1:$AQ$1,0),FALSE)</f>
        <v>0</v>
      </c>
      <c r="AA270" s="30">
        <f>VLOOKUP($B270,'[1]Tillförd energi'!$B$2:$AS$506,MATCH(AA$3,'[1]Tillförd energi'!$B$1:$AQ$1,0),FALSE)</f>
        <v>0</v>
      </c>
      <c r="AB270" s="30">
        <f>VLOOKUP($B270,'[1]Tillförd energi'!$B$2:$AS$506,MATCH(AB$3,'[1]Tillförd energi'!$B$1:$AQ$1,0),FALSE)</f>
        <v>0</v>
      </c>
      <c r="AC270" s="30">
        <f>VLOOKUP($B270,'[1]Tillförd energi'!$B$2:$AS$506,MATCH(AC$3,'[1]Tillförd energi'!$B$1:$AQ$1,0),FALSE)</f>
        <v>0</v>
      </c>
      <c r="AD270" s="30">
        <f>VLOOKUP($B270,'[1]Tillförd energi'!$B$2:$AS$506,MATCH(AD$3,'[1]Tillförd energi'!$B$1:$AQ$1,0),FALSE)</f>
        <v>0</v>
      </c>
      <c r="AF270" s="30">
        <f>VLOOKUP($B270,'[1]Tillförd energi'!$B$2:$AS$506,MATCH(AF$3,'[1]Tillförd energi'!$B$1:$AQ$1,0),FALSE)</f>
        <v>0.47399999999999998</v>
      </c>
      <c r="AH270" s="30">
        <f>IFERROR(VLOOKUP(B270,[1]Miljö!$B$1:$S$476,9,FALSE)/1,0)</f>
        <v>0</v>
      </c>
      <c r="AJ270" s="35">
        <f>IFERROR(VLOOKUP($B270,[1]Miljö!$B$1:$S$500,MATCH("hjälpel exklusive kraftvärme (GWh)",[1]Miljö!$B$1:$V$1,0),FALSE)/1,"")</f>
        <v>0.47399999999999998</v>
      </c>
      <c r="AK270" s="35">
        <f t="shared" si="16"/>
        <v>0.47399999999999998</v>
      </c>
      <c r="AL270" s="35">
        <f>VLOOKUP($B270,'[1]Slutlig allokering'!$B$2:$AL$462,MATCH("Hjälpel kraftvärme",'[1]Slutlig allokering'!$B$2:$AL$2,0),FALSE)</f>
        <v>0</v>
      </c>
      <c r="AN270" s="30">
        <f t="shared" si="17"/>
        <v>27.478999999999999</v>
      </c>
      <c r="AO270" s="30">
        <f t="shared" si="18"/>
        <v>27.478999999999999</v>
      </c>
      <c r="AP270" s="30">
        <f>IF(ISERROR(1/VLOOKUP($B270,[1]Leveranser!$B$1:$S$500,MATCH("såld värme (gwh)",[1]Leveranser!$B$1:$S$1,0),FALSE)),"",VLOOKUP($B270,[1]Leveranser!$B$1:$S$500,MATCH("såld värme (gwh)",[1]Leveranser!$B$1:$S$1,0),FALSE))</f>
        <v>24.253</v>
      </c>
      <c r="AQ270" s="30">
        <f>VLOOKUP($B270,[1]Leveranser!$B$1:$Y$500,MATCH("Totalt såld fjärrvärme till andra fjärrvärmeföretag",[1]Leveranser!$B$1:$AA$1,0),FALSE)</f>
        <v>0</v>
      </c>
      <c r="AR270" s="30">
        <f>IF(ISERROR(1/VLOOKUP($B270,[1]Miljö!$B$1:$S$500,MATCH("Såld mängd produktionsspecifik fjärrvärme (GWh)",[1]Miljö!$B$1:$R$1,0),FALSE)),0,VLOOKUP($B270,[1]Miljö!$B$1:$S$500,MATCH("Såld mängd produktionsspecifik fjärrvärme (GWh)",[1]Miljö!$B$1:$R$1,0),FALSE))</f>
        <v>0</v>
      </c>
      <c r="AS270" s="36">
        <f t="shared" si="19"/>
        <v>0.88260125914334586</v>
      </c>
      <c r="AU270" s="30" t="str">
        <f>VLOOKUP($B270,'[1]Miljövärden urval för publ'!$B$2:$I$486,7,FALSE)</f>
        <v>Ja</v>
      </c>
    </row>
    <row r="271" spans="1:47" ht="15">
      <c r="A271" t="s">
        <v>239</v>
      </c>
      <c r="B271" t="s">
        <v>240</v>
      </c>
      <c r="C271" s="30">
        <f>VLOOKUP($B271,'[1]Tillförd energi'!$B$2:$AS$506,MATCH(C$3,'[1]Tillförd energi'!$B$1:$AQ$1,0),FALSE)</f>
        <v>0</v>
      </c>
      <c r="D271" s="30">
        <f>VLOOKUP($B271,'[1]Tillförd energi'!$B$2:$AS$506,MATCH(D$3,'[1]Tillförd energi'!$B$1:$AQ$1,0),FALSE)</f>
        <v>0</v>
      </c>
      <c r="E271" s="30">
        <f>VLOOKUP($B271,'[1]Tillförd energi'!$B$2:$AS$506,MATCH(E$3,'[1]Tillförd energi'!$B$1:$AQ$1,0),FALSE)</f>
        <v>0</v>
      </c>
      <c r="F271" s="30">
        <f>VLOOKUP($B271,'[1]Tillförd energi'!$B$2:$AS$506,MATCH(F$3,'[1]Tillförd energi'!$B$1:$AQ$1,0),FALSE)</f>
        <v>0</v>
      </c>
      <c r="G271" s="30">
        <f>VLOOKUP($B271,'[1]Tillförd energi'!$B$2:$AS$506,MATCH(G$3,'[1]Tillförd energi'!$B$1:$AQ$1,0),FALSE)</f>
        <v>0</v>
      </c>
      <c r="H271" s="30">
        <f>VLOOKUP($B271,'[1]Tillförd energi'!$B$2:$AS$506,MATCH(H$3,'[1]Tillförd energi'!$B$1:$AQ$1,0),FALSE)</f>
        <v>0</v>
      </c>
      <c r="I271" s="30">
        <f>VLOOKUP($B271,'[1]Tillförd energi'!$B$2:$AS$506,MATCH(I$3,'[1]Tillförd energi'!$B$1:$AQ$1,0),FALSE)</f>
        <v>0</v>
      </c>
      <c r="J271" s="30">
        <f>VLOOKUP($B271,'[1]Tillförd energi'!$B$2:$AS$506,MATCH(J$3,'[1]Tillförd energi'!$B$1:$AQ$1,0),FALSE)</f>
        <v>0</v>
      </c>
      <c r="K271" s="30">
        <f>VLOOKUP($B271,'[1]Tillförd energi'!$B$2:$AS$506,MATCH(K$3,'[1]Tillförd energi'!$B$1:$AQ$1,0),FALSE)</f>
        <v>0</v>
      </c>
      <c r="L271" s="30">
        <f>VLOOKUP($B271,'[1]Tillförd energi'!$B$2:$AS$506,MATCH(L$3,'[1]Tillförd energi'!$B$1:$AQ$1,0),FALSE)</f>
        <v>0</v>
      </c>
      <c r="M271" s="30">
        <f>VLOOKUP($B271,'[1]Tillförd energi'!$B$2:$AS$506,MATCH(M$3,'[1]Tillförd energi'!$B$1:$AQ$1,0),FALSE)</f>
        <v>0</v>
      </c>
      <c r="N271" s="30">
        <f>VLOOKUP($B271,'[1]Tillförd energi'!$B$2:$AS$506,MATCH(N$3,'[1]Tillförd energi'!$B$1:$AQ$1,0),FALSE)</f>
        <v>0</v>
      </c>
      <c r="O271" s="30">
        <f>VLOOKUP($B271,'[1]Tillförd energi'!$B$2:$AS$506,MATCH(O$3,'[1]Tillförd energi'!$B$1:$AQ$1,0),FALSE)</f>
        <v>0</v>
      </c>
      <c r="P271" s="30">
        <f>VLOOKUP($B271,'[1]Tillförd energi'!$B$2:$AS$506,MATCH(P$3,'[1]Tillförd energi'!$B$1:$AQ$1,0),FALSE)</f>
        <v>0</v>
      </c>
      <c r="Q271" s="30">
        <f>VLOOKUP($B271,'[1]Tillförd energi'!$B$2:$AS$506,MATCH(Q$3,'[1]Tillförd energi'!$B$1:$AQ$1,0),FALSE)</f>
        <v>0</v>
      </c>
      <c r="R271" s="30">
        <f>VLOOKUP($B271,'[1]Tillförd energi'!$B$2:$AS$506,MATCH(R$3,'[1]Tillförd energi'!$B$1:$AQ$1,0),FALSE)</f>
        <v>0</v>
      </c>
      <c r="S271" s="30">
        <f>VLOOKUP($B271,'[1]Tillförd energi'!$B$2:$AS$506,MATCH(S$3,'[1]Tillförd energi'!$B$1:$AQ$1,0),FALSE)</f>
        <v>0</v>
      </c>
      <c r="T271" s="30">
        <f>VLOOKUP($B271,'[1]Tillförd energi'!$B$2:$AS$506,MATCH(T$3,'[1]Tillförd energi'!$B$1:$AQ$1,0),FALSE)</f>
        <v>0</v>
      </c>
      <c r="U271" s="30">
        <f>VLOOKUP($B271,'[1]Tillförd energi'!$B$2:$AS$506,MATCH(U$3,'[1]Tillförd energi'!$B$1:$AQ$1,0),FALSE)</f>
        <v>0</v>
      </c>
      <c r="V271" s="30">
        <f>VLOOKUP($B271,'[1]Tillförd energi'!$B$2:$AS$506,MATCH(V$3,'[1]Tillförd energi'!$B$1:$AQ$1,0),FALSE)</f>
        <v>0</v>
      </c>
      <c r="W271" s="30">
        <f>VLOOKUP($B271,'[1]Tillförd energi'!$B$2:$AS$506,MATCH(W$3,'[1]Tillförd energi'!$B$1:$AQ$1,0),FALSE)</f>
        <v>0</v>
      </c>
      <c r="X271" s="30">
        <f>VLOOKUP($B271,'[1]Tillförd energi'!$B$2:$AS$506,MATCH(X$3,'[1]Tillförd energi'!$B$1:$AQ$1,0),FALSE)</f>
        <v>0</v>
      </c>
      <c r="Y271" s="30">
        <f>VLOOKUP($B271,'[1]Tillförd energi'!$B$2:$AS$506,MATCH(Y$3,'[1]Tillförd energi'!$B$1:$AQ$1,0),FALSE)</f>
        <v>0</v>
      </c>
      <c r="Z271" s="30">
        <f>VLOOKUP($B271,'[1]Tillförd energi'!$B$2:$AS$506,MATCH(Z$3,'[1]Tillförd energi'!$B$1:$AQ$1,0),FALSE)</f>
        <v>0</v>
      </c>
      <c r="AA271" s="30">
        <f>VLOOKUP($B271,'[1]Tillförd energi'!$B$2:$AS$506,MATCH(AA$3,'[1]Tillförd energi'!$B$1:$AQ$1,0),FALSE)</f>
        <v>0</v>
      </c>
      <c r="AB271" s="30">
        <f>VLOOKUP($B271,'[1]Tillförd energi'!$B$2:$AS$506,MATCH(AB$3,'[1]Tillförd energi'!$B$1:$AQ$1,0),FALSE)</f>
        <v>0</v>
      </c>
      <c r="AC271" s="30">
        <f>VLOOKUP($B271,'[1]Tillförd energi'!$B$2:$AS$506,MATCH(AC$3,'[1]Tillförd energi'!$B$1:$AQ$1,0),FALSE)</f>
        <v>0</v>
      </c>
      <c r="AD271" s="30">
        <f>VLOOKUP($B271,'[1]Tillförd energi'!$B$2:$AS$506,MATCH(AD$3,'[1]Tillförd energi'!$B$1:$AQ$1,0),FALSE)</f>
        <v>0</v>
      </c>
      <c r="AF271" s="30">
        <f>VLOOKUP($B271,'[1]Tillförd energi'!$B$2:$AS$506,MATCH(AF$3,'[1]Tillförd energi'!$B$1:$AQ$1,0),FALSE)</f>
        <v>0</v>
      </c>
      <c r="AH271" s="30">
        <f>IFERROR(VLOOKUP(B271,[1]Miljö!$B$1:$S$476,9,FALSE)/1,0)</f>
        <v>0</v>
      </c>
      <c r="AJ271" s="35" t="str">
        <f>IFERROR(VLOOKUP($B271,[1]Miljö!$B$1:$S$500,MATCH("hjälpel exklusive kraftvärme (GWh)",[1]Miljö!$B$1:$V$1,0),FALSE)/1,"")</f>
        <v/>
      </c>
      <c r="AK271" s="35">
        <f t="shared" si="16"/>
        <v>0</v>
      </c>
      <c r="AL271" s="35">
        <f>VLOOKUP($B271,'[1]Slutlig allokering'!$B$2:$AL$462,MATCH("Hjälpel kraftvärme",'[1]Slutlig allokering'!$B$2:$AL$2,0),FALSE)</f>
        <v>0</v>
      </c>
      <c r="AN271" s="30">
        <f t="shared" si="17"/>
        <v>0</v>
      </c>
      <c r="AO271" s="30">
        <f t="shared" si="18"/>
        <v>0</v>
      </c>
      <c r="AP271" s="30" t="str">
        <f>IF(ISERROR(1/VLOOKUP($B271,[1]Leveranser!$B$1:$S$500,MATCH("såld värme (gwh)",[1]Leveranser!$B$1:$S$1,0),FALSE)),"",VLOOKUP($B271,[1]Leveranser!$B$1:$S$500,MATCH("såld värme (gwh)",[1]Leveranser!$B$1:$S$1,0),FALSE))</f>
        <v/>
      </c>
      <c r="AQ271" s="30">
        <f>VLOOKUP($B271,[1]Leveranser!$B$1:$Y$500,MATCH("Totalt såld fjärrvärme till andra fjärrvärmeföretag",[1]Leveranser!$B$1:$AA$1,0),FALSE)</f>
        <v>0</v>
      </c>
      <c r="AR271" s="30">
        <f>IF(ISERROR(1/VLOOKUP($B271,[1]Miljö!$B$1:$S$500,MATCH("Såld mängd produktionsspecifik fjärrvärme (GWh)",[1]Miljö!$B$1:$R$1,0),FALSE)),0,VLOOKUP($B271,[1]Miljö!$B$1:$S$500,MATCH("Såld mängd produktionsspecifik fjärrvärme (GWh)",[1]Miljö!$B$1:$R$1,0),FALSE))</f>
        <v>0</v>
      </c>
      <c r="AS271" s="36" t="str">
        <f t="shared" si="19"/>
        <v/>
      </c>
      <c r="AU271" s="30" t="str">
        <f>VLOOKUP($B271,'[1]Miljövärden urval för publ'!$B$2:$I$486,7,FALSE)</f>
        <v>Nej</v>
      </c>
    </row>
    <row r="272" spans="1:47" ht="15">
      <c r="A272" t="s">
        <v>416</v>
      </c>
      <c r="B272" t="s">
        <v>417</v>
      </c>
      <c r="C272" s="30">
        <f>VLOOKUP($B272,'[1]Tillförd energi'!$B$2:$AS$506,MATCH(C$3,'[1]Tillförd energi'!$B$1:$AQ$1,0),FALSE)</f>
        <v>0</v>
      </c>
      <c r="D272" s="30">
        <f>VLOOKUP($B272,'[1]Tillförd energi'!$B$2:$AS$506,MATCH(D$3,'[1]Tillförd energi'!$B$1:$AQ$1,0),FALSE)</f>
        <v>1.1984999999999999</v>
      </c>
      <c r="E272" s="30">
        <f>VLOOKUP($B272,'[1]Tillförd energi'!$B$2:$AS$506,MATCH(E$3,'[1]Tillförd energi'!$B$1:$AQ$1,0),FALSE)</f>
        <v>0.6</v>
      </c>
      <c r="F272" s="30">
        <f>VLOOKUP($B272,'[1]Tillförd energi'!$B$2:$AS$506,MATCH(F$3,'[1]Tillförd energi'!$B$1:$AQ$1,0),FALSE)</f>
        <v>0</v>
      </c>
      <c r="G272" s="30">
        <f>VLOOKUP($B272,'[1]Tillförd energi'!$B$2:$AS$506,MATCH(G$3,'[1]Tillförd energi'!$B$1:$AQ$1,0),FALSE)</f>
        <v>0</v>
      </c>
      <c r="H272" s="30">
        <f>VLOOKUP($B272,'[1]Tillförd energi'!$B$2:$AS$506,MATCH(H$3,'[1]Tillförd energi'!$B$1:$AQ$1,0),FALSE)</f>
        <v>0</v>
      </c>
      <c r="I272" s="30">
        <f>VLOOKUP($B272,'[1]Tillförd energi'!$B$2:$AS$506,MATCH(I$3,'[1]Tillförd energi'!$B$1:$AQ$1,0),FALSE)</f>
        <v>0</v>
      </c>
      <c r="J272" s="30">
        <f>VLOOKUP($B272,'[1]Tillförd energi'!$B$2:$AS$506,MATCH(J$3,'[1]Tillförd energi'!$B$1:$AQ$1,0),FALSE)</f>
        <v>0</v>
      </c>
      <c r="K272" s="30">
        <f>VLOOKUP($B272,'[1]Tillförd energi'!$B$2:$AS$506,MATCH(K$3,'[1]Tillförd energi'!$B$1:$AQ$1,0),FALSE)</f>
        <v>0</v>
      </c>
      <c r="L272" s="30">
        <f>VLOOKUP($B272,'[1]Tillförd energi'!$B$2:$AS$506,MATCH(L$3,'[1]Tillförd energi'!$B$1:$AQ$1,0),FALSE)</f>
        <v>27</v>
      </c>
      <c r="M272" s="30">
        <f>VLOOKUP($B272,'[1]Tillförd energi'!$B$2:$AS$506,MATCH(M$3,'[1]Tillförd energi'!$B$1:$AQ$1,0),FALSE)</f>
        <v>7</v>
      </c>
      <c r="N272" s="30">
        <f>VLOOKUP($B272,'[1]Tillförd energi'!$B$2:$AS$506,MATCH(N$3,'[1]Tillförd energi'!$B$1:$AQ$1,0),FALSE)</f>
        <v>7</v>
      </c>
      <c r="O272" s="30">
        <f>VLOOKUP($B272,'[1]Tillförd energi'!$B$2:$AS$506,MATCH(O$3,'[1]Tillförd energi'!$B$1:$AQ$1,0),FALSE)</f>
        <v>27</v>
      </c>
      <c r="P272" s="30">
        <f>VLOOKUP($B272,'[1]Tillförd energi'!$B$2:$AS$506,MATCH(P$3,'[1]Tillförd energi'!$B$1:$AQ$1,0),FALSE)</f>
        <v>0</v>
      </c>
      <c r="Q272" s="30">
        <f>VLOOKUP($B272,'[1]Tillförd energi'!$B$2:$AS$506,MATCH(Q$3,'[1]Tillförd energi'!$B$1:$AQ$1,0),FALSE)</f>
        <v>33.5</v>
      </c>
      <c r="R272" s="30">
        <f>VLOOKUP($B272,'[1]Tillförd energi'!$B$2:$AS$506,MATCH(R$3,'[1]Tillförd energi'!$B$1:$AQ$1,0),FALSE)</f>
        <v>0</v>
      </c>
      <c r="S272" s="30">
        <f>VLOOKUP($B272,'[1]Tillförd energi'!$B$2:$AS$506,MATCH(S$3,'[1]Tillförd energi'!$B$1:$AQ$1,0),FALSE)</f>
        <v>0</v>
      </c>
      <c r="T272" s="30">
        <f>VLOOKUP($B272,'[1]Tillförd energi'!$B$2:$AS$506,MATCH(T$3,'[1]Tillförd energi'!$B$1:$AQ$1,0),FALSE)</f>
        <v>0</v>
      </c>
      <c r="U272" s="30">
        <f>VLOOKUP($B272,'[1]Tillförd energi'!$B$2:$AS$506,MATCH(U$3,'[1]Tillförd energi'!$B$1:$AQ$1,0),FALSE)</f>
        <v>0</v>
      </c>
      <c r="V272" s="30">
        <f>VLOOKUP($B272,'[1]Tillförd energi'!$B$2:$AS$506,MATCH(V$3,'[1]Tillförd energi'!$B$1:$AQ$1,0),FALSE)</f>
        <v>39.6</v>
      </c>
      <c r="W272" s="30">
        <f>VLOOKUP($B272,'[1]Tillförd energi'!$B$2:$AS$506,MATCH(W$3,'[1]Tillförd energi'!$B$1:$AQ$1,0),FALSE)</f>
        <v>0</v>
      </c>
      <c r="X272" s="30">
        <f>VLOOKUP($B272,'[1]Tillförd energi'!$B$2:$AS$506,MATCH(X$3,'[1]Tillförd energi'!$B$1:$AQ$1,0),FALSE)</f>
        <v>0</v>
      </c>
      <c r="Y272" s="30">
        <f>VLOOKUP($B272,'[1]Tillförd energi'!$B$2:$AS$506,MATCH(Y$3,'[1]Tillförd energi'!$B$1:$AQ$1,0),FALSE)</f>
        <v>0</v>
      </c>
      <c r="Z272" s="30">
        <f>VLOOKUP($B272,'[1]Tillförd energi'!$B$2:$AS$506,MATCH(Z$3,'[1]Tillförd energi'!$B$1:$AQ$1,0),FALSE)</f>
        <v>2.4</v>
      </c>
      <c r="AA272" s="30">
        <f>VLOOKUP($B272,'[1]Tillförd energi'!$B$2:$AS$506,MATCH(AA$3,'[1]Tillförd energi'!$B$1:$AQ$1,0),FALSE)</f>
        <v>3.8</v>
      </c>
      <c r="AB272" s="30">
        <f>VLOOKUP($B272,'[1]Tillförd energi'!$B$2:$AS$506,MATCH(AB$3,'[1]Tillförd energi'!$B$1:$AQ$1,0),FALSE)</f>
        <v>9.3000000000000007</v>
      </c>
      <c r="AC272" s="30">
        <f>VLOOKUP($B272,'[1]Tillförd energi'!$B$2:$AS$506,MATCH(AC$3,'[1]Tillförd energi'!$B$1:$AQ$1,0),FALSE)</f>
        <v>0.4</v>
      </c>
      <c r="AD272" s="30">
        <f>VLOOKUP($B272,'[1]Tillförd energi'!$B$2:$AS$506,MATCH(AD$3,'[1]Tillförd energi'!$B$1:$AQ$1,0),FALSE)</f>
        <v>0</v>
      </c>
      <c r="AF272" s="30">
        <f>VLOOKUP($B272,'[1]Tillförd energi'!$B$2:$AS$506,MATCH(AF$3,'[1]Tillförd energi'!$B$1:$AQ$1,0),FALSE)</f>
        <v>2.6595499999999999</v>
      </c>
      <c r="AH272" s="30">
        <f>IFERROR(VLOOKUP(B272,[1]Miljö!$B$1:$S$476,9,FALSE)/1,0)</f>
        <v>0</v>
      </c>
      <c r="AJ272" s="35">
        <f>IFERROR(VLOOKUP($B272,[1]Miljö!$B$1:$S$500,MATCH("hjälpel exklusive kraftvärme (GWh)",[1]Miljö!$B$1:$V$1,0),FALSE)/1,"")</f>
        <v>2.6</v>
      </c>
      <c r="AK272" s="35">
        <f t="shared" si="16"/>
        <v>2.6</v>
      </c>
      <c r="AL272" s="35">
        <f>VLOOKUP($B272,'[1]Slutlig allokering'!$B$2:$AL$462,MATCH("Hjälpel kraftvärme",'[1]Slutlig allokering'!$B$2:$AL$2,0),FALSE)</f>
        <v>5.9548799999999999E-2</v>
      </c>
      <c r="AN272" s="30">
        <f t="shared" si="17"/>
        <v>161.45805000000004</v>
      </c>
      <c r="AO272" s="30">
        <f t="shared" si="18"/>
        <v>161.45805000000004</v>
      </c>
      <c r="AP272" s="30">
        <f>IF(ISERROR(1/VLOOKUP($B272,[1]Leveranser!$B$1:$S$500,MATCH("såld värme (gwh)",[1]Leveranser!$B$1:$S$1,0),FALSE)),"",VLOOKUP($B272,[1]Leveranser!$B$1:$S$500,MATCH("såld värme (gwh)",[1]Leveranser!$B$1:$S$1,0),FALSE))</f>
        <v>132.30000000000001</v>
      </c>
      <c r="AQ272" s="30">
        <f>VLOOKUP($B272,[1]Leveranser!$B$1:$Y$500,MATCH("Totalt såld fjärrvärme till andra fjärrvärmeföretag",[1]Leveranser!$B$1:$AA$1,0),FALSE)</f>
        <v>0</v>
      </c>
      <c r="AR272" s="30">
        <f>IF(ISERROR(1/VLOOKUP($B272,[1]Miljö!$B$1:$S$500,MATCH("Såld mängd produktionsspecifik fjärrvärme (GWh)",[1]Miljö!$B$1:$R$1,0),FALSE)),0,VLOOKUP($B272,[1]Miljö!$B$1:$S$500,MATCH("Såld mängd produktionsspecifik fjärrvärme (GWh)",[1]Miljö!$B$1:$R$1,0),FALSE))</f>
        <v>0</v>
      </c>
      <c r="AS272" s="36">
        <f t="shared" si="19"/>
        <v>0.81940788954158661</v>
      </c>
      <c r="AU272" s="30" t="str">
        <f>VLOOKUP($B272,'[1]Miljövärden urval för publ'!$B$2:$I$486,7,FALSE)</f>
        <v>Ja</v>
      </c>
    </row>
    <row r="273" spans="1:47" ht="15">
      <c r="A273" t="s">
        <v>418</v>
      </c>
      <c r="B273" t="s">
        <v>419</v>
      </c>
      <c r="C273" s="30">
        <f>VLOOKUP($B273,'[1]Tillförd energi'!$B$2:$AS$506,MATCH(C$3,'[1]Tillförd energi'!$B$1:$AQ$1,0),FALSE)</f>
        <v>0</v>
      </c>
      <c r="D273" s="30">
        <f>VLOOKUP($B273,'[1]Tillförd energi'!$B$2:$AS$506,MATCH(D$3,'[1]Tillförd energi'!$B$1:$AQ$1,0),FALSE)</f>
        <v>0.32200000000000001</v>
      </c>
      <c r="E273" s="30">
        <f>VLOOKUP($B273,'[1]Tillförd energi'!$B$2:$AS$506,MATCH(E$3,'[1]Tillförd energi'!$B$1:$AQ$1,0),FALSE)</f>
        <v>0</v>
      </c>
      <c r="F273" s="30">
        <f>VLOOKUP($B273,'[1]Tillförd energi'!$B$2:$AS$506,MATCH(F$3,'[1]Tillförd energi'!$B$1:$AQ$1,0),FALSE)</f>
        <v>0</v>
      </c>
      <c r="G273" s="30">
        <f>VLOOKUP($B273,'[1]Tillförd energi'!$B$2:$AS$506,MATCH(G$3,'[1]Tillförd energi'!$B$1:$AQ$1,0),FALSE)</f>
        <v>0</v>
      </c>
      <c r="H273" s="30">
        <f>VLOOKUP($B273,'[1]Tillförd energi'!$B$2:$AS$506,MATCH(H$3,'[1]Tillförd energi'!$B$1:$AQ$1,0),FALSE)</f>
        <v>0</v>
      </c>
      <c r="I273" s="30">
        <f>VLOOKUP($B273,'[1]Tillförd energi'!$B$2:$AS$506,MATCH(I$3,'[1]Tillförd energi'!$B$1:$AQ$1,0),FALSE)</f>
        <v>0</v>
      </c>
      <c r="J273" s="30">
        <f>VLOOKUP($B273,'[1]Tillförd energi'!$B$2:$AS$506,MATCH(J$3,'[1]Tillförd energi'!$B$1:$AQ$1,0),FALSE)</f>
        <v>0</v>
      </c>
      <c r="K273" s="30">
        <f>VLOOKUP($B273,'[1]Tillförd energi'!$B$2:$AS$506,MATCH(K$3,'[1]Tillförd energi'!$B$1:$AQ$1,0),FALSE)</f>
        <v>0</v>
      </c>
      <c r="L273" s="30">
        <f>VLOOKUP($B273,'[1]Tillförd energi'!$B$2:$AS$506,MATCH(L$3,'[1]Tillförd energi'!$B$1:$AQ$1,0),FALSE)</f>
        <v>0</v>
      </c>
      <c r="M273" s="30">
        <f>VLOOKUP($B273,'[1]Tillförd energi'!$B$2:$AS$506,MATCH(M$3,'[1]Tillförd energi'!$B$1:$AQ$1,0),FALSE)</f>
        <v>0</v>
      </c>
      <c r="N273" s="30">
        <f>VLOOKUP($B273,'[1]Tillförd energi'!$B$2:$AS$506,MATCH(N$3,'[1]Tillförd energi'!$B$1:$AQ$1,0),FALSE)</f>
        <v>0</v>
      </c>
      <c r="O273" s="30">
        <f>VLOOKUP($B273,'[1]Tillförd energi'!$B$2:$AS$506,MATCH(O$3,'[1]Tillförd energi'!$B$1:$AQ$1,0),FALSE)</f>
        <v>0</v>
      </c>
      <c r="P273" s="30">
        <f>VLOOKUP($B273,'[1]Tillförd energi'!$B$2:$AS$506,MATCH(P$3,'[1]Tillförd energi'!$B$1:$AQ$1,0),FALSE)</f>
        <v>0</v>
      </c>
      <c r="Q273" s="30">
        <f>VLOOKUP($B273,'[1]Tillförd energi'!$B$2:$AS$506,MATCH(Q$3,'[1]Tillförd energi'!$B$1:$AQ$1,0),FALSE)</f>
        <v>0</v>
      </c>
      <c r="R273" s="30">
        <f>VLOOKUP($B273,'[1]Tillförd energi'!$B$2:$AS$506,MATCH(R$3,'[1]Tillförd energi'!$B$1:$AQ$1,0),FALSE)</f>
        <v>0</v>
      </c>
      <c r="S273" s="30">
        <f>VLOOKUP($B273,'[1]Tillförd energi'!$B$2:$AS$506,MATCH(S$3,'[1]Tillförd energi'!$B$1:$AQ$1,0),FALSE)</f>
        <v>0</v>
      </c>
      <c r="T273" s="30">
        <f>VLOOKUP($B273,'[1]Tillförd energi'!$B$2:$AS$506,MATCH(T$3,'[1]Tillförd energi'!$B$1:$AQ$1,0),FALSE)</f>
        <v>0</v>
      </c>
      <c r="U273" s="30">
        <f>VLOOKUP($B273,'[1]Tillförd energi'!$B$2:$AS$506,MATCH(U$3,'[1]Tillförd energi'!$B$1:$AQ$1,0),FALSE)</f>
        <v>0</v>
      </c>
      <c r="V273" s="30">
        <f>VLOOKUP($B273,'[1]Tillförd energi'!$B$2:$AS$506,MATCH(V$3,'[1]Tillförd energi'!$B$1:$AQ$1,0),FALSE)</f>
        <v>0</v>
      </c>
      <c r="W273" s="30">
        <f>VLOOKUP($B273,'[1]Tillförd energi'!$B$2:$AS$506,MATCH(W$3,'[1]Tillförd energi'!$B$1:$AQ$1,0),FALSE)</f>
        <v>0</v>
      </c>
      <c r="X273" s="30">
        <f>VLOOKUP($B273,'[1]Tillförd energi'!$B$2:$AS$506,MATCH(X$3,'[1]Tillförd energi'!$B$1:$AQ$1,0),FALSE)</f>
        <v>0</v>
      </c>
      <c r="Y273" s="30">
        <f>VLOOKUP($B273,'[1]Tillförd energi'!$B$2:$AS$506,MATCH(Y$3,'[1]Tillförd energi'!$B$1:$AQ$1,0),FALSE)</f>
        <v>0</v>
      </c>
      <c r="Z273" s="30">
        <f>VLOOKUP($B273,'[1]Tillförd energi'!$B$2:$AS$506,MATCH(Z$3,'[1]Tillförd energi'!$B$1:$AQ$1,0),FALSE)</f>
        <v>0</v>
      </c>
      <c r="AA273" s="30">
        <f>VLOOKUP($B273,'[1]Tillförd energi'!$B$2:$AS$506,MATCH(AA$3,'[1]Tillförd energi'!$B$1:$AQ$1,0),FALSE)</f>
        <v>0</v>
      </c>
      <c r="AB273" s="30">
        <f>VLOOKUP($B273,'[1]Tillförd energi'!$B$2:$AS$506,MATCH(AB$3,'[1]Tillförd energi'!$B$1:$AQ$1,0),FALSE)</f>
        <v>0</v>
      </c>
      <c r="AC273" s="30">
        <f>VLOOKUP($B273,'[1]Tillförd energi'!$B$2:$AS$506,MATCH(AC$3,'[1]Tillförd energi'!$B$1:$AQ$1,0),FALSE)</f>
        <v>96.100999999999999</v>
      </c>
      <c r="AD273" s="30">
        <f>VLOOKUP($B273,'[1]Tillförd energi'!$B$2:$AS$506,MATCH(AD$3,'[1]Tillförd energi'!$B$1:$AQ$1,0),FALSE)</f>
        <v>0</v>
      </c>
      <c r="AF273" s="30">
        <f>VLOOKUP($B273,'[1]Tillförd energi'!$B$2:$AS$506,MATCH(AF$3,'[1]Tillförd energi'!$B$1:$AQ$1,0),FALSE)</f>
        <v>2.4929999999999999</v>
      </c>
      <c r="AH273" s="30">
        <f>IFERROR(VLOOKUP(B273,[1]Miljö!$B$1:$S$476,9,FALSE)/1,0)</f>
        <v>0</v>
      </c>
      <c r="AJ273" s="35" t="str">
        <f>IFERROR(VLOOKUP($B273,[1]Miljö!$B$1:$S$500,MATCH("hjälpel exklusive kraftvärme (GWh)",[1]Miljö!$B$1:$V$1,0),FALSE)/1,"")</f>
        <v/>
      </c>
      <c r="AK273" s="35">
        <f t="shared" si="16"/>
        <v>2.4929999999999999</v>
      </c>
      <c r="AL273" s="35">
        <f>VLOOKUP($B273,'[1]Slutlig allokering'!$B$2:$AL$462,MATCH("Hjälpel kraftvärme",'[1]Slutlig allokering'!$B$2:$AL$2,0),FALSE)</f>
        <v>0</v>
      </c>
      <c r="AN273" s="30">
        <f t="shared" si="17"/>
        <v>98.915999999999997</v>
      </c>
      <c r="AO273" s="30">
        <f t="shared" si="18"/>
        <v>98.915999999999997</v>
      </c>
      <c r="AP273" s="30">
        <f>IF(ISERROR(1/VLOOKUP($B273,[1]Leveranser!$B$1:$S$500,MATCH("såld värme (gwh)",[1]Leveranser!$B$1:$S$1,0),FALSE)),"",VLOOKUP($B273,[1]Leveranser!$B$1:$S$500,MATCH("såld värme (gwh)",[1]Leveranser!$B$1:$S$1,0),FALSE))</f>
        <v>83.1</v>
      </c>
      <c r="AQ273" s="30">
        <f>VLOOKUP($B273,[1]Leveranser!$B$1:$Y$500,MATCH("Totalt såld fjärrvärme till andra fjärrvärmeföretag",[1]Leveranser!$B$1:$AA$1,0),FALSE)</f>
        <v>0</v>
      </c>
      <c r="AR273" s="30">
        <f>IF(ISERROR(1/VLOOKUP($B273,[1]Miljö!$B$1:$S$500,MATCH("Såld mängd produktionsspecifik fjärrvärme (GWh)",[1]Miljö!$B$1:$R$1,0),FALSE)),0,VLOOKUP($B273,[1]Miljö!$B$1:$S$500,MATCH("Såld mängd produktionsspecifik fjärrvärme (GWh)",[1]Miljö!$B$1:$R$1,0),FALSE))</f>
        <v>0</v>
      </c>
      <c r="AS273" s="36">
        <f t="shared" si="19"/>
        <v>0.84010675724857453</v>
      </c>
      <c r="AU273" s="30" t="str">
        <f>VLOOKUP($B273,'[1]Miljövärden urval för publ'!$B$2:$I$486,7,FALSE)</f>
        <v>Ja</v>
      </c>
    </row>
    <row r="274" spans="1:47" ht="15">
      <c r="A274" t="s">
        <v>422</v>
      </c>
      <c r="B274" t="s">
        <v>423</v>
      </c>
      <c r="C274" s="30">
        <f>VLOOKUP($B274,'[1]Tillförd energi'!$B$2:$AS$506,MATCH(C$3,'[1]Tillförd energi'!$B$1:$AQ$1,0),FALSE)</f>
        <v>0</v>
      </c>
      <c r="D274" s="30">
        <f>VLOOKUP($B274,'[1]Tillförd energi'!$B$2:$AS$506,MATCH(D$3,'[1]Tillförd energi'!$B$1:$AQ$1,0),FALSE)</f>
        <v>0.37</v>
      </c>
      <c r="E274" s="30">
        <f>VLOOKUP($B274,'[1]Tillförd energi'!$B$2:$AS$506,MATCH(E$3,'[1]Tillförd energi'!$B$1:$AQ$1,0),FALSE)</f>
        <v>0</v>
      </c>
      <c r="F274" s="30">
        <f>VLOOKUP($B274,'[1]Tillförd energi'!$B$2:$AS$506,MATCH(F$3,'[1]Tillförd energi'!$B$1:$AQ$1,0),FALSE)</f>
        <v>0</v>
      </c>
      <c r="G274" s="30">
        <f>VLOOKUP($B274,'[1]Tillförd energi'!$B$2:$AS$506,MATCH(G$3,'[1]Tillförd energi'!$B$1:$AQ$1,0),FALSE)</f>
        <v>0</v>
      </c>
      <c r="H274" s="30">
        <f>VLOOKUP($B274,'[1]Tillförd energi'!$B$2:$AS$506,MATCH(H$3,'[1]Tillförd energi'!$B$1:$AQ$1,0),FALSE)</f>
        <v>0</v>
      </c>
      <c r="I274" s="30">
        <f>VLOOKUP($B274,'[1]Tillförd energi'!$B$2:$AS$506,MATCH(I$3,'[1]Tillförd energi'!$B$1:$AQ$1,0),FALSE)</f>
        <v>0</v>
      </c>
      <c r="J274" s="30">
        <f>VLOOKUP($B274,'[1]Tillförd energi'!$B$2:$AS$506,MATCH(J$3,'[1]Tillförd energi'!$B$1:$AQ$1,0),FALSE)</f>
        <v>0</v>
      </c>
      <c r="K274" s="30">
        <f>VLOOKUP($B274,'[1]Tillförd energi'!$B$2:$AS$506,MATCH(K$3,'[1]Tillförd energi'!$B$1:$AQ$1,0),FALSE)</f>
        <v>0</v>
      </c>
      <c r="L274" s="30">
        <f>VLOOKUP($B274,'[1]Tillförd energi'!$B$2:$AS$506,MATCH(L$3,'[1]Tillförd energi'!$B$1:$AQ$1,0),FALSE)</f>
        <v>0</v>
      </c>
      <c r="M274" s="30">
        <f>VLOOKUP($B274,'[1]Tillförd energi'!$B$2:$AS$506,MATCH(M$3,'[1]Tillförd energi'!$B$1:$AQ$1,0),FALSE)</f>
        <v>0</v>
      </c>
      <c r="N274" s="30">
        <f>VLOOKUP($B274,'[1]Tillförd energi'!$B$2:$AS$506,MATCH(N$3,'[1]Tillförd energi'!$B$1:$AQ$1,0),FALSE)</f>
        <v>0</v>
      </c>
      <c r="O274" s="30">
        <f>VLOOKUP($B274,'[1]Tillförd energi'!$B$2:$AS$506,MATCH(O$3,'[1]Tillförd energi'!$B$1:$AQ$1,0),FALSE)</f>
        <v>0</v>
      </c>
      <c r="P274" s="30">
        <f>VLOOKUP($B274,'[1]Tillförd energi'!$B$2:$AS$506,MATCH(P$3,'[1]Tillförd energi'!$B$1:$AQ$1,0),FALSE)</f>
        <v>28</v>
      </c>
      <c r="Q274" s="30">
        <f>VLOOKUP($B274,'[1]Tillförd energi'!$B$2:$AS$506,MATCH(Q$3,'[1]Tillförd energi'!$B$1:$AQ$1,0),FALSE)</f>
        <v>0</v>
      </c>
      <c r="R274" s="30">
        <f>VLOOKUP($B274,'[1]Tillförd energi'!$B$2:$AS$506,MATCH(R$3,'[1]Tillförd energi'!$B$1:$AQ$1,0),FALSE)</f>
        <v>0</v>
      </c>
      <c r="S274" s="30">
        <f>VLOOKUP($B274,'[1]Tillförd energi'!$B$2:$AS$506,MATCH(S$3,'[1]Tillförd energi'!$B$1:$AQ$1,0),FALSE)</f>
        <v>0</v>
      </c>
      <c r="T274" s="30">
        <f>VLOOKUP($B274,'[1]Tillförd energi'!$B$2:$AS$506,MATCH(T$3,'[1]Tillförd energi'!$B$1:$AQ$1,0),FALSE)</f>
        <v>0</v>
      </c>
      <c r="U274" s="30">
        <f>VLOOKUP($B274,'[1]Tillförd energi'!$B$2:$AS$506,MATCH(U$3,'[1]Tillförd energi'!$B$1:$AQ$1,0),FALSE)</f>
        <v>0</v>
      </c>
      <c r="V274" s="30">
        <f>VLOOKUP($B274,'[1]Tillförd energi'!$B$2:$AS$506,MATCH(V$3,'[1]Tillförd energi'!$B$1:$AQ$1,0),FALSE)</f>
        <v>0</v>
      </c>
      <c r="W274" s="30">
        <f>VLOOKUP($B274,'[1]Tillförd energi'!$B$2:$AS$506,MATCH(W$3,'[1]Tillförd energi'!$B$1:$AQ$1,0),FALSE)</f>
        <v>0</v>
      </c>
      <c r="X274" s="30">
        <f>VLOOKUP($B274,'[1]Tillförd energi'!$B$2:$AS$506,MATCH(X$3,'[1]Tillförd energi'!$B$1:$AQ$1,0),FALSE)</f>
        <v>0</v>
      </c>
      <c r="Y274" s="30">
        <f>VLOOKUP($B274,'[1]Tillförd energi'!$B$2:$AS$506,MATCH(Y$3,'[1]Tillförd energi'!$B$1:$AQ$1,0),FALSE)</f>
        <v>0</v>
      </c>
      <c r="Z274" s="30">
        <f>VLOOKUP($B274,'[1]Tillförd energi'!$B$2:$AS$506,MATCH(Z$3,'[1]Tillförd energi'!$B$1:$AQ$1,0),FALSE)</f>
        <v>0</v>
      </c>
      <c r="AA274" s="30">
        <f>VLOOKUP($B274,'[1]Tillförd energi'!$B$2:$AS$506,MATCH(AA$3,'[1]Tillförd energi'!$B$1:$AQ$1,0),FALSE)</f>
        <v>0</v>
      </c>
      <c r="AB274" s="30">
        <f>VLOOKUP($B274,'[1]Tillförd energi'!$B$2:$AS$506,MATCH(AB$3,'[1]Tillförd energi'!$B$1:$AQ$1,0),FALSE)</f>
        <v>0</v>
      </c>
      <c r="AC274" s="30">
        <f>VLOOKUP($B274,'[1]Tillförd energi'!$B$2:$AS$506,MATCH(AC$3,'[1]Tillförd energi'!$B$1:$AQ$1,0),FALSE)</f>
        <v>26.8</v>
      </c>
      <c r="AD274" s="30">
        <f>VLOOKUP($B274,'[1]Tillförd energi'!$B$2:$AS$506,MATCH(AD$3,'[1]Tillförd energi'!$B$1:$AQ$1,0),FALSE)</f>
        <v>0</v>
      </c>
      <c r="AF274" s="30">
        <f>VLOOKUP($B274,'[1]Tillförd energi'!$B$2:$AS$506,MATCH(AF$3,'[1]Tillförd energi'!$B$1:$AQ$1,0),FALSE)</f>
        <v>0.31</v>
      </c>
      <c r="AH274" s="30">
        <f>IFERROR(VLOOKUP(B274,[1]Miljö!$B$1:$S$476,9,FALSE)/1,0)</f>
        <v>0</v>
      </c>
      <c r="AJ274" s="35">
        <f>IFERROR(VLOOKUP($B274,[1]Miljö!$B$1:$S$500,MATCH("hjälpel exklusive kraftvärme (GWh)",[1]Miljö!$B$1:$V$1,0),FALSE)/1,"")</f>
        <v>0.31</v>
      </c>
      <c r="AK274" s="35">
        <f t="shared" si="16"/>
        <v>0.31</v>
      </c>
      <c r="AL274" s="35">
        <f>VLOOKUP($B274,'[1]Slutlig allokering'!$B$2:$AL$462,MATCH("Hjälpel kraftvärme",'[1]Slutlig allokering'!$B$2:$AL$2,0),FALSE)</f>
        <v>0</v>
      </c>
      <c r="AN274" s="30">
        <f t="shared" si="17"/>
        <v>55.480000000000004</v>
      </c>
      <c r="AO274" s="30">
        <f t="shared" si="18"/>
        <v>55.480000000000004</v>
      </c>
      <c r="AP274" s="30">
        <f>IF(ISERROR(1/VLOOKUP($B274,[1]Leveranser!$B$1:$S$500,MATCH("såld värme (gwh)",[1]Leveranser!$B$1:$S$1,0),FALSE)),"",VLOOKUP($B274,[1]Leveranser!$B$1:$S$500,MATCH("såld värme (gwh)",[1]Leveranser!$B$1:$S$1,0),FALSE))</f>
        <v>45.5</v>
      </c>
      <c r="AQ274" s="30">
        <f>VLOOKUP($B274,[1]Leveranser!$B$1:$Y$500,MATCH("Totalt såld fjärrvärme till andra fjärrvärmeföretag",[1]Leveranser!$B$1:$AA$1,0),FALSE)</f>
        <v>0</v>
      </c>
      <c r="AR274" s="30">
        <f>IF(ISERROR(1/VLOOKUP($B274,[1]Miljö!$B$1:$S$500,MATCH("Såld mängd produktionsspecifik fjärrvärme (GWh)",[1]Miljö!$B$1:$R$1,0),FALSE)),0,VLOOKUP($B274,[1]Miljö!$B$1:$S$500,MATCH("Såld mängd produktionsspecifik fjärrvärme (GWh)",[1]Miljö!$B$1:$R$1,0),FALSE))</f>
        <v>0</v>
      </c>
      <c r="AS274" s="36">
        <f t="shared" si="19"/>
        <v>0.82011535688536408</v>
      </c>
      <c r="AU274" s="30" t="str">
        <f>VLOOKUP($B274,'[1]Miljövärden urval för publ'!$B$2:$I$486,7,FALSE)</f>
        <v>Ja</v>
      </c>
    </row>
    <row r="275" spans="1:47" ht="15">
      <c r="A275" t="s">
        <v>424</v>
      </c>
      <c r="B275" t="s">
        <v>426</v>
      </c>
      <c r="C275" s="30">
        <f>VLOOKUP($B275,'[1]Tillförd energi'!$B$2:$AS$506,MATCH(C$3,'[1]Tillförd energi'!$B$1:$AQ$1,0),FALSE)</f>
        <v>0</v>
      </c>
      <c r="D275" s="30">
        <f>VLOOKUP($B275,'[1]Tillförd energi'!$B$2:$AS$506,MATCH(D$3,'[1]Tillförd energi'!$B$1:$AQ$1,0),FALSE)</f>
        <v>0.247</v>
      </c>
      <c r="E275" s="30">
        <f>VLOOKUP($B275,'[1]Tillförd energi'!$B$2:$AS$506,MATCH(E$3,'[1]Tillförd energi'!$B$1:$AQ$1,0),FALSE)</f>
        <v>0</v>
      </c>
      <c r="F275" s="30">
        <f>VLOOKUP($B275,'[1]Tillförd energi'!$B$2:$AS$506,MATCH(F$3,'[1]Tillförd energi'!$B$1:$AQ$1,0),FALSE)</f>
        <v>0</v>
      </c>
      <c r="G275" s="30">
        <f>VLOOKUP($B275,'[1]Tillförd energi'!$B$2:$AS$506,MATCH(G$3,'[1]Tillförd energi'!$B$1:$AQ$1,0),FALSE)</f>
        <v>0</v>
      </c>
      <c r="H275" s="30">
        <f>VLOOKUP($B275,'[1]Tillförd energi'!$B$2:$AS$506,MATCH(H$3,'[1]Tillförd energi'!$B$1:$AQ$1,0),FALSE)</f>
        <v>1.589</v>
      </c>
      <c r="I275" s="30">
        <f>VLOOKUP($B275,'[1]Tillförd energi'!$B$2:$AS$506,MATCH(I$3,'[1]Tillförd energi'!$B$1:$AQ$1,0),FALSE)</f>
        <v>0</v>
      </c>
      <c r="J275" s="30">
        <f>VLOOKUP($B275,'[1]Tillförd energi'!$B$2:$AS$506,MATCH(J$3,'[1]Tillförd energi'!$B$1:$AQ$1,0),FALSE)</f>
        <v>0</v>
      </c>
      <c r="K275" s="30">
        <f>VLOOKUP($B275,'[1]Tillförd energi'!$B$2:$AS$506,MATCH(K$3,'[1]Tillförd energi'!$B$1:$AQ$1,0),FALSE)</f>
        <v>0</v>
      </c>
      <c r="L275" s="30">
        <f>VLOOKUP($B275,'[1]Tillförd energi'!$B$2:$AS$506,MATCH(L$3,'[1]Tillförd energi'!$B$1:$AQ$1,0),FALSE)</f>
        <v>0</v>
      </c>
      <c r="M275" s="30">
        <f>VLOOKUP($B275,'[1]Tillförd energi'!$B$2:$AS$506,MATCH(M$3,'[1]Tillförd energi'!$B$1:$AQ$1,0),FALSE)</f>
        <v>0</v>
      </c>
      <c r="N275" s="30">
        <f>VLOOKUP($B275,'[1]Tillförd energi'!$B$2:$AS$506,MATCH(N$3,'[1]Tillförd energi'!$B$1:$AQ$1,0),FALSE)</f>
        <v>0</v>
      </c>
      <c r="O275" s="30">
        <f>VLOOKUP($B275,'[1]Tillförd energi'!$B$2:$AS$506,MATCH(O$3,'[1]Tillförd energi'!$B$1:$AQ$1,0),FALSE)</f>
        <v>0</v>
      </c>
      <c r="P275" s="30">
        <f>VLOOKUP($B275,'[1]Tillförd energi'!$B$2:$AS$506,MATCH(P$3,'[1]Tillförd energi'!$B$1:$AQ$1,0),FALSE)</f>
        <v>0</v>
      </c>
      <c r="Q275" s="30">
        <f>VLOOKUP($B275,'[1]Tillförd energi'!$B$2:$AS$506,MATCH(Q$3,'[1]Tillförd energi'!$B$1:$AQ$1,0),FALSE)</f>
        <v>0</v>
      </c>
      <c r="R275" s="30">
        <f>VLOOKUP($B275,'[1]Tillförd energi'!$B$2:$AS$506,MATCH(R$3,'[1]Tillförd energi'!$B$1:$AQ$1,0),FALSE)</f>
        <v>0</v>
      </c>
      <c r="S275" s="30">
        <f>VLOOKUP($B275,'[1]Tillförd energi'!$B$2:$AS$506,MATCH(S$3,'[1]Tillförd energi'!$B$1:$AQ$1,0),FALSE)</f>
        <v>0</v>
      </c>
      <c r="T275" s="30">
        <f>VLOOKUP($B275,'[1]Tillförd energi'!$B$2:$AS$506,MATCH(T$3,'[1]Tillförd energi'!$B$1:$AQ$1,0),FALSE)</f>
        <v>0</v>
      </c>
      <c r="U275" s="30">
        <f>VLOOKUP($B275,'[1]Tillförd energi'!$B$2:$AS$506,MATCH(U$3,'[1]Tillförd energi'!$B$1:$AQ$1,0),FALSE)</f>
        <v>0</v>
      </c>
      <c r="V275" s="30">
        <f>VLOOKUP($B275,'[1]Tillförd energi'!$B$2:$AS$506,MATCH(V$3,'[1]Tillförd energi'!$B$1:$AQ$1,0),FALSE)</f>
        <v>9.0679999999999997E-2</v>
      </c>
      <c r="W275" s="30">
        <f>VLOOKUP($B275,'[1]Tillförd energi'!$B$2:$AS$506,MATCH(W$3,'[1]Tillförd energi'!$B$1:$AQ$1,0),FALSE)</f>
        <v>0</v>
      </c>
      <c r="X275" s="30">
        <f>VLOOKUP($B275,'[1]Tillförd energi'!$B$2:$AS$506,MATCH(X$3,'[1]Tillförd energi'!$B$1:$AQ$1,0),FALSE)</f>
        <v>0</v>
      </c>
      <c r="Y275" s="30">
        <f>VLOOKUP($B275,'[1]Tillförd energi'!$B$2:$AS$506,MATCH(Y$3,'[1]Tillförd energi'!$B$1:$AQ$1,0),FALSE)</f>
        <v>0</v>
      </c>
      <c r="Z275" s="30">
        <f>VLOOKUP($B275,'[1]Tillförd energi'!$B$2:$AS$506,MATCH(Z$3,'[1]Tillförd energi'!$B$1:$AQ$1,0),FALSE)</f>
        <v>0</v>
      </c>
      <c r="AA275" s="30">
        <f>VLOOKUP($B275,'[1]Tillförd energi'!$B$2:$AS$506,MATCH(AA$3,'[1]Tillförd energi'!$B$1:$AQ$1,0),FALSE)</f>
        <v>0</v>
      </c>
      <c r="AB275" s="30">
        <f>VLOOKUP($B275,'[1]Tillförd energi'!$B$2:$AS$506,MATCH(AB$3,'[1]Tillförd energi'!$B$1:$AQ$1,0),FALSE)</f>
        <v>0</v>
      </c>
      <c r="AC275" s="30">
        <f>VLOOKUP($B275,'[1]Tillförd energi'!$B$2:$AS$506,MATCH(AC$3,'[1]Tillförd energi'!$B$1:$AQ$1,0),FALSE)</f>
        <v>265.89999999999998</v>
      </c>
      <c r="AD275" s="30">
        <f>VLOOKUP($B275,'[1]Tillförd energi'!$B$2:$AS$506,MATCH(AD$3,'[1]Tillförd energi'!$B$1:$AQ$1,0),FALSE)</f>
        <v>0</v>
      </c>
      <c r="AF275" s="30">
        <f>VLOOKUP($B275,'[1]Tillförd energi'!$B$2:$AS$506,MATCH(AF$3,'[1]Tillförd energi'!$B$1:$AQ$1,0),FALSE)</f>
        <v>2</v>
      </c>
      <c r="AH275" s="30">
        <f>IFERROR(VLOOKUP(B275,[1]Miljö!$B$1:$S$476,9,FALSE)/1,0)</f>
        <v>0</v>
      </c>
      <c r="AJ275" s="35">
        <f>IFERROR(VLOOKUP($B275,[1]Miljö!$B$1:$S$500,MATCH("hjälpel exklusive kraftvärme (GWh)",[1]Miljö!$B$1:$V$1,0),FALSE)/1,"")</f>
        <v>2</v>
      </c>
      <c r="AK275" s="35">
        <f t="shared" si="16"/>
        <v>2</v>
      </c>
      <c r="AL275" s="35">
        <f>VLOOKUP($B275,'[1]Slutlig allokering'!$B$2:$AL$462,MATCH("Hjälpel kraftvärme",'[1]Slutlig allokering'!$B$2:$AL$2,0),FALSE)</f>
        <v>0</v>
      </c>
      <c r="AN275" s="30">
        <f t="shared" si="17"/>
        <v>269.82667999999995</v>
      </c>
      <c r="AO275" s="30">
        <f t="shared" si="18"/>
        <v>269.82667999999995</v>
      </c>
      <c r="AP275" s="30">
        <f>IF(ISERROR(1/VLOOKUP($B275,[1]Leveranser!$B$1:$S$500,MATCH("såld värme (gwh)",[1]Leveranser!$B$1:$S$1,0),FALSE)),"",VLOOKUP($B275,[1]Leveranser!$B$1:$S$500,MATCH("såld värme (gwh)",[1]Leveranser!$B$1:$S$1,0),FALSE))</f>
        <v>219.93</v>
      </c>
      <c r="AQ275" s="30">
        <f>VLOOKUP($B275,[1]Leveranser!$B$1:$Y$500,MATCH("Totalt såld fjärrvärme till andra fjärrvärmeföretag",[1]Leveranser!$B$1:$AA$1,0),FALSE)</f>
        <v>0</v>
      </c>
      <c r="AR275" s="30">
        <f>IF(ISERROR(1/VLOOKUP($B275,[1]Miljö!$B$1:$S$500,MATCH("Såld mängd produktionsspecifik fjärrvärme (GWh)",[1]Miljö!$B$1:$R$1,0),FALSE)),0,VLOOKUP($B275,[1]Miljö!$B$1:$S$500,MATCH("Såld mängd produktionsspecifik fjärrvärme (GWh)",[1]Miljö!$B$1:$R$1,0),FALSE))</f>
        <v>0</v>
      </c>
      <c r="AS275" s="36">
        <f t="shared" si="19"/>
        <v>0.81507877575338383</v>
      </c>
      <c r="AU275" s="30" t="str">
        <f>VLOOKUP($B275,'[1]Miljövärden urval för publ'!$B$2:$I$486,7,FALSE)</f>
        <v>Ja</v>
      </c>
    </row>
    <row r="276" spans="1:47" ht="15">
      <c r="A276" t="s">
        <v>513</v>
      </c>
      <c r="B276" t="s">
        <v>514</v>
      </c>
      <c r="C276" s="30">
        <f>VLOOKUP($B276,'[1]Tillförd energi'!$B$2:$AS$506,MATCH(C$3,'[1]Tillförd energi'!$B$1:$AQ$1,0),FALSE)</f>
        <v>0</v>
      </c>
      <c r="D276" s="30">
        <f>VLOOKUP($B276,'[1]Tillförd energi'!$B$2:$AS$506,MATCH(D$3,'[1]Tillförd energi'!$B$1:$AQ$1,0),FALSE)</f>
        <v>0</v>
      </c>
      <c r="E276" s="30">
        <f>VLOOKUP($B276,'[1]Tillförd energi'!$B$2:$AS$506,MATCH(E$3,'[1]Tillförd energi'!$B$1:$AQ$1,0),FALSE)</f>
        <v>0</v>
      </c>
      <c r="F276" s="30">
        <f>VLOOKUP($B276,'[1]Tillförd energi'!$B$2:$AS$506,MATCH(F$3,'[1]Tillförd energi'!$B$1:$AQ$1,0),FALSE)</f>
        <v>0</v>
      </c>
      <c r="G276" s="30">
        <f>VLOOKUP($B276,'[1]Tillförd energi'!$B$2:$AS$506,MATCH(G$3,'[1]Tillförd energi'!$B$1:$AQ$1,0),FALSE)</f>
        <v>0</v>
      </c>
      <c r="H276" s="30">
        <f>VLOOKUP($B276,'[1]Tillförd energi'!$B$2:$AS$506,MATCH(H$3,'[1]Tillförd energi'!$B$1:$AQ$1,0),FALSE)</f>
        <v>0</v>
      </c>
      <c r="I276" s="30">
        <f>VLOOKUP($B276,'[1]Tillförd energi'!$B$2:$AS$506,MATCH(I$3,'[1]Tillförd energi'!$B$1:$AQ$1,0),FALSE)</f>
        <v>0</v>
      </c>
      <c r="J276" s="30">
        <f>VLOOKUP($B276,'[1]Tillförd energi'!$B$2:$AS$506,MATCH(J$3,'[1]Tillförd energi'!$B$1:$AQ$1,0),FALSE)</f>
        <v>0</v>
      </c>
      <c r="K276" s="30">
        <f>VLOOKUP($B276,'[1]Tillförd energi'!$B$2:$AS$506,MATCH(K$3,'[1]Tillförd energi'!$B$1:$AQ$1,0),FALSE)</f>
        <v>0</v>
      </c>
      <c r="L276" s="30">
        <f>VLOOKUP($B276,'[1]Tillförd energi'!$B$2:$AS$506,MATCH(L$3,'[1]Tillförd energi'!$B$1:$AQ$1,0),FALSE)</f>
        <v>0</v>
      </c>
      <c r="M276" s="30">
        <f>VLOOKUP($B276,'[1]Tillförd energi'!$B$2:$AS$506,MATCH(M$3,'[1]Tillförd energi'!$B$1:$AQ$1,0),FALSE)</f>
        <v>0</v>
      </c>
      <c r="N276" s="30">
        <f>VLOOKUP($B276,'[1]Tillförd energi'!$B$2:$AS$506,MATCH(N$3,'[1]Tillförd energi'!$B$1:$AQ$1,0),FALSE)</f>
        <v>0</v>
      </c>
      <c r="O276" s="30">
        <f>VLOOKUP($B276,'[1]Tillförd energi'!$B$2:$AS$506,MATCH(O$3,'[1]Tillförd energi'!$B$1:$AQ$1,0),FALSE)</f>
        <v>0</v>
      </c>
      <c r="P276" s="30">
        <f>VLOOKUP($B276,'[1]Tillförd energi'!$B$2:$AS$506,MATCH(P$3,'[1]Tillförd energi'!$B$1:$AQ$1,0),FALSE)</f>
        <v>0.5</v>
      </c>
      <c r="Q276" s="30">
        <f>VLOOKUP($B276,'[1]Tillförd energi'!$B$2:$AS$506,MATCH(Q$3,'[1]Tillförd energi'!$B$1:$AQ$1,0),FALSE)</f>
        <v>4.0999999999999996</v>
      </c>
      <c r="R276" s="30">
        <f>VLOOKUP($B276,'[1]Tillförd energi'!$B$2:$AS$506,MATCH(R$3,'[1]Tillförd energi'!$B$1:$AQ$1,0),FALSE)</f>
        <v>0</v>
      </c>
      <c r="S276" s="30">
        <f>VLOOKUP($B276,'[1]Tillförd energi'!$B$2:$AS$506,MATCH(S$3,'[1]Tillförd energi'!$B$1:$AQ$1,0),FALSE)</f>
        <v>0</v>
      </c>
      <c r="T276" s="30">
        <f>VLOOKUP($B276,'[1]Tillförd energi'!$B$2:$AS$506,MATCH(T$3,'[1]Tillförd energi'!$B$1:$AQ$1,0),FALSE)</f>
        <v>0</v>
      </c>
      <c r="U276" s="30">
        <f>VLOOKUP($B276,'[1]Tillförd energi'!$B$2:$AS$506,MATCH(U$3,'[1]Tillförd energi'!$B$1:$AQ$1,0),FALSE)</f>
        <v>0</v>
      </c>
      <c r="V276" s="30">
        <f>VLOOKUP($B276,'[1]Tillförd energi'!$B$2:$AS$506,MATCH(V$3,'[1]Tillförd energi'!$B$1:$AQ$1,0),FALSE)</f>
        <v>0</v>
      </c>
      <c r="W276" s="30">
        <f>VLOOKUP($B276,'[1]Tillförd energi'!$B$2:$AS$506,MATCH(W$3,'[1]Tillförd energi'!$B$1:$AQ$1,0),FALSE)</f>
        <v>0</v>
      </c>
      <c r="X276" s="30">
        <f>VLOOKUP($B276,'[1]Tillförd energi'!$B$2:$AS$506,MATCH(X$3,'[1]Tillförd energi'!$B$1:$AQ$1,0),FALSE)</f>
        <v>0</v>
      </c>
      <c r="Y276" s="30">
        <f>VLOOKUP($B276,'[1]Tillförd energi'!$B$2:$AS$506,MATCH(Y$3,'[1]Tillförd energi'!$B$1:$AQ$1,0),FALSE)</f>
        <v>0.2</v>
      </c>
      <c r="Z276" s="30">
        <f>VLOOKUP($B276,'[1]Tillförd energi'!$B$2:$AS$506,MATCH(Z$3,'[1]Tillförd energi'!$B$1:$AQ$1,0),FALSE)</f>
        <v>0</v>
      </c>
      <c r="AA276" s="30">
        <f>VLOOKUP($B276,'[1]Tillförd energi'!$B$2:$AS$506,MATCH(AA$3,'[1]Tillförd energi'!$B$1:$AQ$1,0),FALSE)</f>
        <v>0</v>
      </c>
      <c r="AB276" s="30">
        <f>VLOOKUP($B276,'[1]Tillförd energi'!$B$2:$AS$506,MATCH(AB$3,'[1]Tillförd energi'!$B$1:$AQ$1,0),FALSE)</f>
        <v>0</v>
      </c>
      <c r="AC276" s="30">
        <f>VLOOKUP($B276,'[1]Tillförd energi'!$B$2:$AS$506,MATCH(AC$3,'[1]Tillförd energi'!$B$1:$AQ$1,0),FALSE)</f>
        <v>0</v>
      </c>
      <c r="AD276" s="30">
        <f>VLOOKUP($B276,'[1]Tillförd energi'!$B$2:$AS$506,MATCH(AD$3,'[1]Tillförd energi'!$B$1:$AQ$1,0),FALSE)</f>
        <v>0</v>
      </c>
      <c r="AF276" s="30">
        <f>VLOOKUP($B276,'[1]Tillförd energi'!$B$2:$AS$506,MATCH(AF$3,'[1]Tillförd energi'!$B$1:$AQ$1,0),FALSE)</f>
        <v>0.111</v>
      </c>
      <c r="AH276" s="30">
        <f>IFERROR(VLOOKUP(B276,[1]Miljö!$B$1:$S$476,9,FALSE)/1,0)</f>
        <v>0</v>
      </c>
      <c r="AJ276" s="35" t="str">
        <f>IFERROR(VLOOKUP($B276,[1]Miljö!$B$1:$S$500,MATCH("hjälpel exklusive kraftvärme (GWh)",[1]Miljö!$B$1:$V$1,0),FALSE)/1,"")</f>
        <v/>
      </c>
      <c r="AK276" s="35">
        <f t="shared" si="16"/>
        <v>0.111</v>
      </c>
      <c r="AL276" s="35">
        <f>VLOOKUP($B276,'[1]Slutlig allokering'!$B$2:$AL$462,MATCH("Hjälpel kraftvärme",'[1]Slutlig allokering'!$B$2:$AL$2,0),FALSE)</f>
        <v>0</v>
      </c>
      <c r="AN276" s="30">
        <f t="shared" si="17"/>
        <v>4.9109999999999996</v>
      </c>
      <c r="AO276" s="30">
        <f t="shared" si="18"/>
        <v>4.9109999999999996</v>
      </c>
      <c r="AP276" s="30">
        <f>IF(ISERROR(1/VLOOKUP($B276,[1]Leveranser!$B$1:$S$500,MATCH("såld värme (gwh)",[1]Leveranser!$B$1:$S$1,0),FALSE)),"",VLOOKUP($B276,[1]Leveranser!$B$1:$S$500,MATCH("såld värme (gwh)",[1]Leveranser!$B$1:$S$1,0),FALSE))</f>
        <v>3.7</v>
      </c>
      <c r="AQ276" s="30">
        <f>VLOOKUP($B276,[1]Leveranser!$B$1:$Y$500,MATCH("Totalt såld fjärrvärme till andra fjärrvärmeföretag",[1]Leveranser!$B$1:$AA$1,0),FALSE)</f>
        <v>0</v>
      </c>
      <c r="AR276" s="30">
        <f>IF(ISERROR(1/VLOOKUP($B276,[1]Miljö!$B$1:$S$500,MATCH("Såld mängd produktionsspecifik fjärrvärme (GWh)",[1]Miljö!$B$1:$R$1,0),FALSE)),0,VLOOKUP($B276,[1]Miljö!$B$1:$S$500,MATCH("Såld mängd produktionsspecifik fjärrvärme (GWh)",[1]Miljö!$B$1:$R$1,0),FALSE))</f>
        <v>0</v>
      </c>
      <c r="AS276" s="36">
        <f t="shared" si="19"/>
        <v>0.75341071064956233</v>
      </c>
      <c r="AU276" s="30" t="str">
        <f>VLOOKUP($B276,'[1]Miljövärden urval för publ'!$B$2:$I$486,7,FALSE)</f>
        <v>Ja</v>
      </c>
    </row>
    <row r="277" spans="1:47" ht="15">
      <c r="A277" t="s">
        <v>211</v>
      </c>
      <c r="B277" t="s">
        <v>218</v>
      </c>
      <c r="C277" s="30">
        <f>VLOOKUP($B277,'[1]Tillförd energi'!$B$2:$AS$506,MATCH(C$3,'[1]Tillförd energi'!$B$1:$AQ$1,0),FALSE)</f>
        <v>0</v>
      </c>
      <c r="D277" s="30">
        <f>VLOOKUP($B277,'[1]Tillförd energi'!$B$2:$AS$506,MATCH(D$3,'[1]Tillförd energi'!$B$1:$AQ$1,0),FALSE)</f>
        <v>0</v>
      </c>
      <c r="E277" s="30">
        <f>VLOOKUP($B277,'[1]Tillförd energi'!$B$2:$AS$506,MATCH(E$3,'[1]Tillförd energi'!$B$1:$AQ$1,0),FALSE)</f>
        <v>0</v>
      </c>
      <c r="F277" s="30">
        <f>VLOOKUP($B277,'[1]Tillförd energi'!$B$2:$AS$506,MATCH(F$3,'[1]Tillförd energi'!$B$1:$AQ$1,0),FALSE)</f>
        <v>0</v>
      </c>
      <c r="G277" s="30">
        <f>VLOOKUP($B277,'[1]Tillförd energi'!$B$2:$AS$506,MATCH(G$3,'[1]Tillförd energi'!$B$1:$AQ$1,0),FALSE)</f>
        <v>0</v>
      </c>
      <c r="H277" s="30">
        <f>VLOOKUP($B277,'[1]Tillförd energi'!$B$2:$AS$506,MATCH(H$3,'[1]Tillförd energi'!$B$1:$AQ$1,0),FALSE)</f>
        <v>0</v>
      </c>
      <c r="I277" s="30">
        <f>VLOOKUP($B277,'[1]Tillförd energi'!$B$2:$AS$506,MATCH(I$3,'[1]Tillförd energi'!$B$1:$AQ$1,0),FALSE)</f>
        <v>0</v>
      </c>
      <c r="J277" s="30">
        <f>VLOOKUP($B277,'[1]Tillförd energi'!$B$2:$AS$506,MATCH(J$3,'[1]Tillförd energi'!$B$1:$AQ$1,0),FALSE)</f>
        <v>0</v>
      </c>
      <c r="K277" s="30">
        <f>VLOOKUP($B277,'[1]Tillförd energi'!$B$2:$AS$506,MATCH(K$3,'[1]Tillförd energi'!$B$1:$AQ$1,0),FALSE)</f>
        <v>0</v>
      </c>
      <c r="L277" s="30">
        <f>VLOOKUP($B277,'[1]Tillförd energi'!$B$2:$AS$506,MATCH(L$3,'[1]Tillförd energi'!$B$1:$AQ$1,0),FALSE)</f>
        <v>0</v>
      </c>
      <c r="M277" s="30">
        <f>VLOOKUP($B277,'[1]Tillförd energi'!$B$2:$AS$506,MATCH(M$3,'[1]Tillförd energi'!$B$1:$AQ$1,0),FALSE)</f>
        <v>0</v>
      </c>
      <c r="N277" s="30">
        <f>VLOOKUP($B277,'[1]Tillförd energi'!$B$2:$AS$506,MATCH(N$3,'[1]Tillförd energi'!$B$1:$AQ$1,0),FALSE)</f>
        <v>0</v>
      </c>
      <c r="O277" s="30">
        <f>VLOOKUP($B277,'[1]Tillförd energi'!$B$2:$AS$506,MATCH(O$3,'[1]Tillförd energi'!$B$1:$AQ$1,0),FALSE)</f>
        <v>8.07</v>
      </c>
      <c r="P277" s="30">
        <f>VLOOKUP($B277,'[1]Tillförd energi'!$B$2:$AS$506,MATCH(P$3,'[1]Tillförd energi'!$B$1:$AQ$1,0),FALSE)</f>
        <v>0</v>
      </c>
      <c r="Q277" s="30">
        <f>VLOOKUP($B277,'[1]Tillförd energi'!$B$2:$AS$506,MATCH(Q$3,'[1]Tillförd energi'!$B$1:$AQ$1,0),FALSE)</f>
        <v>0</v>
      </c>
      <c r="R277" s="30">
        <f>VLOOKUP($B277,'[1]Tillförd energi'!$B$2:$AS$506,MATCH(R$3,'[1]Tillförd energi'!$B$1:$AQ$1,0),FALSE)</f>
        <v>0</v>
      </c>
      <c r="S277" s="30">
        <f>VLOOKUP($B277,'[1]Tillförd energi'!$B$2:$AS$506,MATCH(S$3,'[1]Tillförd energi'!$B$1:$AQ$1,0),FALSE)</f>
        <v>0</v>
      </c>
      <c r="T277" s="30">
        <f>VLOOKUP($B277,'[1]Tillförd energi'!$B$2:$AS$506,MATCH(T$3,'[1]Tillförd energi'!$B$1:$AQ$1,0),FALSE)</f>
        <v>0</v>
      </c>
      <c r="U277" s="30">
        <f>VLOOKUP($B277,'[1]Tillförd energi'!$B$2:$AS$506,MATCH(U$3,'[1]Tillförd energi'!$B$1:$AQ$1,0),FALSE)</f>
        <v>0</v>
      </c>
      <c r="V277" s="30">
        <f>VLOOKUP($B277,'[1]Tillförd energi'!$B$2:$AS$506,MATCH(V$3,'[1]Tillförd energi'!$B$1:$AQ$1,0),FALSE)</f>
        <v>0</v>
      </c>
      <c r="W277" s="30">
        <f>VLOOKUP($B277,'[1]Tillförd energi'!$B$2:$AS$506,MATCH(W$3,'[1]Tillförd energi'!$B$1:$AQ$1,0),FALSE)</f>
        <v>0</v>
      </c>
      <c r="X277" s="30">
        <f>VLOOKUP($B277,'[1]Tillförd energi'!$B$2:$AS$506,MATCH(X$3,'[1]Tillförd energi'!$B$1:$AQ$1,0),FALSE)</f>
        <v>0</v>
      </c>
      <c r="Y277" s="30">
        <f>VLOOKUP($B277,'[1]Tillförd energi'!$B$2:$AS$506,MATCH(Y$3,'[1]Tillförd energi'!$B$1:$AQ$1,0),FALSE)</f>
        <v>0.3</v>
      </c>
      <c r="Z277" s="30">
        <f>VLOOKUP($B277,'[1]Tillförd energi'!$B$2:$AS$506,MATCH(Z$3,'[1]Tillförd energi'!$B$1:$AQ$1,0),FALSE)</f>
        <v>0</v>
      </c>
      <c r="AA277" s="30">
        <f>VLOOKUP($B277,'[1]Tillförd energi'!$B$2:$AS$506,MATCH(AA$3,'[1]Tillförd energi'!$B$1:$AQ$1,0),FALSE)</f>
        <v>0</v>
      </c>
      <c r="AB277" s="30">
        <f>VLOOKUP($B277,'[1]Tillförd energi'!$B$2:$AS$506,MATCH(AB$3,'[1]Tillförd energi'!$B$1:$AQ$1,0),FALSE)</f>
        <v>0</v>
      </c>
      <c r="AC277" s="30">
        <f>VLOOKUP($B277,'[1]Tillförd energi'!$B$2:$AS$506,MATCH(AC$3,'[1]Tillförd energi'!$B$1:$AQ$1,0),FALSE)</f>
        <v>0</v>
      </c>
      <c r="AD277" s="30">
        <f>VLOOKUP($B277,'[1]Tillförd energi'!$B$2:$AS$506,MATCH(AD$3,'[1]Tillförd energi'!$B$1:$AQ$1,0),FALSE)</f>
        <v>0</v>
      </c>
      <c r="AF277" s="30">
        <f>VLOOKUP($B277,'[1]Tillförd energi'!$B$2:$AS$506,MATCH(AF$3,'[1]Tillförd energi'!$B$1:$AQ$1,0),FALSE)</f>
        <v>0.16847999999999999</v>
      </c>
      <c r="AH277" s="30">
        <f>IFERROR(VLOOKUP(B277,[1]Miljö!$B$1:$S$476,9,FALSE)/1,0)</f>
        <v>0</v>
      </c>
      <c r="AJ277" s="35" t="str">
        <f>IFERROR(VLOOKUP($B277,[1]Miljö!$B$1:$S$500,MATCH("hjälpel exklusive kraftvärme (GWh)",[1]Miljö!$B$1:$V$1,0),FALSE)/1,"")</f>
        <v/>
      </c>
      <c r="AK277" s="35">
        <f t="shared" si="16"/>
        <v>0.16847999999999999</v>
      </c>
      <c r="AL277" s="35">
        <f>VLOOKUP($B277,'[1]Slutlig allokering'!$B$2:$AL$462,MATCH("Hjälpel kraftvärme",'[1]Slutlig allokering'!$B$2:$AL$2,0),FALSE)</f>
        <v>0</v>
      </c>
      <c r="AN277" s="30">
        <f t="shared" si="17"/>
        <v>8.5384800000000016</v>
      </c>
      <c r="AO277" s="30">
        <f t="shared" si="18"/>
        <v>8.5384800000000016</v>
      </c>
      <c r="AP277" s="30">
        <f>IF(ISERROR(1/VLOOKUP($B277,[1]Leveranser!$B$1:$S$500,MATCH("såld värme (gwh)",[1]Leveranser!$B$1:$S$1,0),FALSE)),"",VLOOKUP($B277,[1]Leveranser!$B$1:$S$500,MATCH("såld värme (gwh)",[1]Leveranser!$B$1:$S$1,0),FALSE))</f>
        <v>5.6159999999999997</v>
      </c>
      <c r="AQ277" s="30">
        <f>VLOOKUP($B277,[1]Leveranser!$B$1:$Y$500,MATCH("Totalt såld fjärrvärme till andra fjärrvärmeföretag",[1]Leveranser!$B$1:$AA$1,0),FALSE)</f>
        <v>0</v>
      </c>
      <c r="AR277" s="30">
        <f>IF(ISERROR(1/VLOOKUP($B277,[1]Miljö!$B$1:$S$500,MATCH("Såld mängd produktionsspecifik fjärrvärme (GWh)",[1]Miljö!$B$1:$R$1,0),FALSE)),0,VLOOKUP($B277,[1]Miljö!$B$1:$S$500,MATCH("Såld mängd produktionsspecifik fjärrvärme (GWh)",[1]Miljö!$B$1:$R$1,0),FALSE))</f>
        <v>0</v>
      </c>
      <c r="AS277" s="36">
        <f t="shared" si="19"/>
        <v>0.65772830761446988</v>
      </c>
      <c r="AU277" s="30" t="str">
        <f>VLOOKUP($B277,'[1]Miljövärden urval för publ'!$B$2:$I$486,7,FALSE)</f>
        <v>Ja</v>
      </c>
    </row>
    <row r="278" spans="1:47" ht="15">
      <c r="A278" t="s">
        <v>254</v>
      </c>
      <c r="B278" t="s">
        <v>258</v>
      </c>
      <c r="C278" s="30">
        <f>VLOOKUP($B278,'[1]Tillförd energi'!$B$2:$AS$506,MATCH(C$3,'[1]Tillförd energi'!$B$1:$AQ$1,0),FALSE)</f>
        <v>0</v>
      </c>
      <c r="D278" s="30">
        <f>VLOOKUP($B278,'[1]Tillförd energi'!$B$2:$AS$506,MATCH(D$3,'[1]Tillförd energi'!$B$1:$AQ$1,0),FALSE)</f>
        <v>0</v>
      </c>
      <c r="E278" s="30">
        <f>VLOOKUP($B278,'[1]Tillförd energi'!$B$2:$AS$506,MATCH(E$3,'[1]Tillförd energi'!$B$1:$AQ$1,0),FALSE)</f>
        <v>0</v>
      </c>
      <c r="F278" s="30">
        <f>VLOOKUP($B278,'[1]Tillförd energi'!$B$2:$AS$506,MATCH(F$3,'[1]Tillförd energi'!$B$1:$AQ$1,0),FALSE)</f>
        <v>0</v>
      </c>
      <c r="G278" s="30">
        <f>VLOOKUP($B278,'[1]Tillförd energi'!$B$2:$AS$506,MATCH(G$3,'[1]Tillförd energi'!$B$1:$AQ$1,0),FALSE)</f>
        <v>0</v>
      </c>
      <c r="H278" s="30">
        <f>VLOOKUP($B278,'[1]Tillförd energi'!$B$2:$AS$506,MATCH(H$3,'[1]Tillförd energi'!$B$1:$AQ$1,0),FALSE)</f>
        <v>0</v>
      </c>
      <c r="I278" s="30">
        <f>VLOOKUP($B278,'[1]Tillförd energi'!$B$2:$AS$506,MATCH(I$3,'[1]Tillförd energi'!$B$1:$AQ$1,0),FALSE)</f>
        <v>0</v>
      </c>
      <c r="J278" s="30">
        <f>VLOOKUP($B278,'[1]Tillförd energi'!$B$2:$AS$506,MATCH(J$3,'[1]Tillförd energi'!$B$1:$AQ$1,0),FALSE)</f>
        <v>0</v>
      </c>
      <c r="K278" s="30">
        <f>VLOOKUP($B278,'[1]Tillförd energi'!$B$2:$AS$506,MATCH(K$3,'[1]Tillförd energi'!$B$1:$AQ$1,0),FALSE)</f>
        <v>0</v>
      </c>
      <c r="L278" s="30">
        <f>VLOOKUP($B278,'[1]Tillförd energi'!$B$2:$AS$506,MATCH(L$3,'[1]Tillförd energi'!$B$1:$AQ$1,0),FALSE)</f>
        <v>0</v>
      </c>
      <c r="M278" s="30">
        <f>VLOOKUP($B278,'[1]Tillförd energi'!$B$2:$AS$506,MATCH(M$3,'[1]Tillförd energi'!$B$1:$AQ$1,0),FALSE)</f>
        <v>0</v>
      </c>
      <c r="N278" s="30">
        <f>VLOOKUP($B278,'[1]Tillförd energi'!$B$2:$AS$506,MATCH(N$3,'[1]Tillförd energi'!$B$1:$AQ$1,0),FALSE)</f>
        <v>0</v>
      </c>
      <c r="O278" s="30">
        <f>VLOOKUP($B278,'[1]Tillförd energi'!$B$2:$AS$506,MATCH(O$3,'[1]Tillförd energi'!$B$1:$AQ$1,0),FALSE)</f>
        <v>0</v>
      </c>
      <c r="P278" s="30">
        <f>VLOOKUP($B278,'[1]Tillförd energi'!$B$2:$AS$506,MATCH(P$3,'[1]Tillförd energi'!$B$1:$AQ$1,0),FALSE)</f>
        <v>0</v>
      </c>
      <c r="Q278" s="30">
        <f>VLOOKUP($B278,'[1]Tillförd energi'!$B$2:$AS$506,MATCH(Q$3,'[1]Tillförd energi'!$B$1:$AQ$1,0),FALSE)</f>
        <v>0</v>
      </c>
      <c r="R278" s="30">
        <f>VLOOKUP($B278,'[1]Tillförd energi'!$B$2:$AS$506,MATCH(R$3,'[1]Tillförd energi'!$B$1:$AQ$1,0),FALSE)</f>
        <v>2.41</v>
      </c>
      <c r="S278" s="30">
        <f>VLOOKUP($B278,'[1]Tillförd energi'!$B$2:$AS$506,MATCH(S$3,'[1]Tillförd energi'!$B$1:$AQ$1,0),FALSE)</f>
        <v>0</v>
      </c>
      <c r="T278" s="30">
        <f>VLOOKUP($B278,'[1]Tillförd energi'!$B$2:$AS$506,MATCH(T$3,'[1]Tillförd energi'!$B$1:$AQ$1,0),FALSE)</f>
        <v>0</v>
      </c>
      <c r="U278" s="30">
        <f>VLOOKUP($B278,'[1]Tillförd energi'!$B$2:$AS$506,MATCH(U$3,'[1]Tillförd energi'!$B$1:$AQ$1,0),FALSE)</f>
        <v>0</v>
      </c>
      <c r="V278" s="30">
        <f>VLOOKUP($B278,'[1]Tillförd energi'!$B$2:$AS$506,MATCH(V$3,'[1]Tillförd energi'!$B$1:$AQ$1,0),FALSE)</f>
        <v>0</v>
      </c>
      <c r="W278" s="30">
        <f>VLOOKUP($B278,'[1]Tillförd energi'!$B$2:$AS$506,MATCH(W$3,'[1]Tillförd energi'!$B$1:$AQ$1,0),FALSE)</f>
        <v>0</v>
      </c>
      <c r="X278" s="30">
        <f>VLOOKUP($B278,'[1]Tillförd energi'!$B$2:$AS$506,MATCH(X$3,'[1]Tillförd energi'!$B$1:$AQ$1,0),FALSE)</f>
        <v>0</v>
      </c>
      <c r="Y278" s="30">
        <f>VLOOKUP($B278,'[1]Tillförd energi'!$B$2:$AS$506,MATCH(Y$3,'[1]Tillförd energi'!$B$1:$AQ$1,0),FALSE)</f>
        <v>4.5999999999999999E-2</v>
      </c>
      <c r="Z278" s="30">
        <f>VLOOKUP($B278,'[1]Tillförd energi'!$B$2:$AS$506,MATCH(Z$3,'[1]Tillförd energi'!$B$1:$AQ$1,0),FALSE)</f>
        <v>0</v>
      </c>
      <c r="AA278" s="30">
        <f>VLOOKUP($B278,'[1]Tillförd energi'!$B$2:$AS$506,MATCH(AA$3,'[1]Tillförd energi'!$B$1:$AQ$1,0),FALSE)</f>
        <v>0</v>
      </c>
      <c r="AB278" s="30">
        <f>VLOOKUP($B278,'[1]Tillförd energi'!$B$2:$AS$506,MATCH(AB$3,'[1]Tillförd energi'!$B$1:$AQ$1,0),FALSE)</f>
        <v>0</v>
      </c>
      <c r="AC278" s="30">
        <f>VLOOKUP($B278,'[1]Tillförd energi'!$B$2:$AS$506,MATCH(AC$3,'[1]Tillförd energi'!$B$1:$AQ$1,0),FALSE)</f>
        <v>0</v>
      </c>
      <c r="AD278" s="30">
        <f>VLOOKUP($B278,'[1]Tillförd energi'!$B$2:$AS$506,MATCH(AD$3,'[1]Tillförd energi'!$B$1:$AQ$1,0),FALSE)</f>
        <v>0</v>
      </c>
      <c r="AF278" s="30">
        <f>VLOOKUP($B278,'[1]Tillförd energi'!$B$2:$AS$506,MATCH(AF$3,'[1]Tillförd energi'!$B$1:$AQ$1,0),FALSE)</f>
        <v>6.5009999999999998E-2</v>
      </c>
      <c r="AH278" s="30">
        <f>IFERROR(VLOOKUP(B278,[1]Miljö!$B$1:$S$476,9,FALSE)/1,0)</f>
        <v>0</v>
      </c>
      <c r="AJ278" s="35" t="str">
        <f>IFERROR(VLOOKUP($B278,[1]Miljö!$B$1:$S$500,MATCH("hjälpel exklusive kraftvärme (GWh)",[1]Miljö!$B$1:$V$1,0),FALSE)/1,"")</f>
        <v/>
      </c>
      <c r="AK278" s="35">
        <f t="shared" si="16"/>
        <v>6.5009999999999998E-2</v>
      </c>
      <c r="AL278" s="35">
        <f>VLOOKUP($B278,'[1]Slutlig allokering'!$B$2:$AL$462,MATCH("Hjälpel kraftvärme",'[1]Slutlig allokering'!$B$2:$AL$2,0),FALSE)</f>
        <v>0</v>
      </c>
      <c r="AN278" s="30">
        <f t="shared" si="17"/>
        <v>2.52101</v>
      </c>
      <c r="AO278" s="30">
        <f t="shared" si="18"/>
        <v>2.52101</v>
      </c>
      <c r="AP278" s="30">
        <f>IF(ISERROR(1/VLOOKUP($B278,[1]Leveranser!$B$1:$S$500,MATCH("såld värme (gwh)",[1]Leveranser!$B$1:$S$1,0),FALSE)),"",VLOOKUP($B278,[1]Leveranser!$B$1:$S$500,MATCH("såld värme (gwh)",[1]Leveranser!$B$1:$S$1,0),FALSE))</f>
        <v>2.1669999999999998</v>
      </c>
      <c r="AQ278" s="30">
        <f>VLOOKUP($B278,[1]Leveranser!$B$1:$Y$500,MATCH("Totalt såld fjärrvärme till andra fjärrvärmeföretag",[1]Leveranser!$B$1:$AA$1,0),FALSE)</f>
        <v>0</v>
      </c>
      <c r="AR278" s="30">
        <f>IF(ISERROR(1/VLOOKUP($B278,[1]Miljö!$B$1:$S$500,MATCH("Såld mängd produktionsspecifik fjärrvärme (GWh)",[1]Miljö!$B$1:$R$1,0),FALSE)),0,VLOOKUP($B278,[1]Miljö!$B$1:$S$500,MATCH("Såld mängd produktionsspecifik fjärrvärme (GWh)",[1]Miljö!$B$1:$R$1,0),FALSE))</f>
        <v>0</v>
      </c>
      <c r="AS278" s="36">
        <f t="shared" si="19"/>
        <v>0.85957612226845581</v>
      </c>
      <c r="AU278" s="30" t="str">
        <f>VLOOKUP($B278,'[1]Miljövärden urval för publ'!$B$2:$I$486,7,FALSE)</f>
        <v>Ja</v>
      </c>
    </row>
    <row r="279" spans="1:47" ht="15">
      <c r="A279" t="s">
        <v>404</v>
      </c>
      <c r="B279" t="s">
        <v>407</v>
      </c>
      <c r="C279" s="30">
        <f>VLOOKUP($B279,'[1]Tillförd energi'!$B$2:$AS$506,MATCH(C$3,'[1]Tillförd energi'!$B$1:$AQ$1,0),FALSE)</f>
        <v>0</v>
      </c>
      <c r="D279" s="30">
        <f>VLOOKUP($B279,'[1]Tillförd energi'!$B$2:$AS$506,MATCH(D$3,'[1]Tillförd energi'!$B$1:$AQ$1,0),FALSE)</f>
        <v>1.653</v>
      </c>
      <c r="E279" s="30">
        <f>VLOOKUP($B279,'[1]Tillförd energi'!$B$2:$AS$506,MATCH(E$3,'[1]Tillförd energi'!$B$1:$AQ$1,0),FALSE)</f>
        <v>0</v>
      </c>
      <c r="F279" s="30">
        <f>VLOOKUP($B279,'[1]Tillförd energi'!$B$2:$AS$506,MATCH(F$3,'[1]Tillförd energi'!$B$1:$AQ$1,0),FALSE)</f>
        <v>0</v>
      </c>
      <c r="G279" s="30">
        <f>VLOOKUP($B279,'[1]Tillförd energi'!$B$2:$AS$506,MATCH(G$3,'[1]Tillförd energi'!$B$1:$AQ$1,0),FALSE)</f>
        <v>0</v>
      </c>
      <c r="H279" s="30">
        <f>VLOOKUP($B279,'[1]Tillförd energi'!$B$2:$AS$506,MATCH(H$3,'[1]Tillförd energi'!$B$1:$AQ$1,0),FALSE)</f>
        <v>0</v>
      </c>
      <c r="I279" s="30">
        <f>VLOOKUP($B279,'[1]Tillförd energi'!$B$2:$AS$506,MATCH(I$3,'[1]Tillförd energi'!$B$1:$AQ$1,0),FALSE)</f>
        <v>0</v>
      </c>
      <c r="J279" s="30">
        <f>VLOOKUP($B279,'[1]Tillförd energi'!$B$2:$AS$506,MATCH(J$3,'[1]Tillförd energi'!$B$1:$AQ$1,0),FALSE)</f>
        <v>0</v>
      </c>
      <c r="K279" s="30">
        <f>VLOOKUP($B279,'[1]Tillförd energi'!$B$2:$AS$506,MATCH(K$3,'[1]Tillförd energi'!$B$1:$AQ$1,0),FALSE)</f>
        <v>0</v>
      </c>
      <c r="L279" s="30">
        <f>VLOOKUP($B279,'[1]Tillförd energi'!$B$2:$AS$506,MATCH(L$3,'[1]Tillförd energi'!$B$1:$AQ$1,0),FALSE)</f>
        <v>0</v>
      </c>
      <c r="M279" s="30">
        <f>VLOOKUP($B279,'[1]Tillförd energi'!$B$2:$AS$506,MATCH(M$3,'[1]Tillförd energi'!$B$1:$AQ$1,0),FALSE)</f>
        <v>22.263999999999999</v>
      </c>
      <c r="N279" s="30">
        <f>VLOOKUP($B279,'[1]Tillförd energi'!$B$2:$AS$506,MATCH(N$3,'[1]Tillförd energi'!$B$1:$AQ$1,0),FALSE)</f>
        <v>0</v>
      </c>
      <c r="O279" s="30">
        <f>VLOOKUP($B279,'[1]Tillförd energi'!$B$2:$AS$506,MATCH(O$3,'[1]Tillförd energi'!$B$1:$AQ$1,0),FALSE)</f>
        <v>0</v>
      </c>
      <c r="P279" s="30">
        <f>VLOOKUP($B279,'[1]Tillförd energi'!$B$2:$AS$506,MATCH(P$3,'[1]Tillförd energi'!$B$1:$AQ$1,0),FALSE)</f>
        <v>0</v>
      </c>
      <c r="Q279" s="30">
        <f>VLOOKUP($B279,'[1]Tillförd energi'!$B$2:$AS$506,MATCH(Q$3,'[1]Tillförd energi'!$B$1:$AQ$1,0),FALSE)</f>
        <v>0</v>
      </c>
      <c r="R279" s="30">
        <f>VLOOKUP($B279,'[1]Tillförd energi'!$B$2:$AS$506,MATCH(R$3,'[1]Tillförd energi'!$B$1:$AQ$1,0),FALSE)</f>
        <v>0</v>
      </c>
      <c r="S279" s="30">
        <f>VLOOKUP($B279,'[1]Tillförd energi'!$B$2:$AS$506,MATCH(S$3,'[1]Tillförd energi'!$B$1:$AQ$1,0),FALSE)</f>
        <v>0</v>
      </c>
      <c r="T279" s="30">
        <f>VLOOKUP($B279,'[1]Tillförd energi'!$B$2:$AS$506,MATCH(T$3,'[1]Tillförd energi'!$B$1:$AQ$1,0),FALSE)</f>
        <v>0</v>
      </c>
      <c r="U279" s="30">
        <f>VLOOKUP($B279,'[1]Tillförd energi'!$B$2:$AS$506,MATCH(U$3,'[1]Tillförd energi'!$B$1:$AQ$1,0),FALSE)</f>
        <v>0</v>
      </c>
      <c r="V279" s="30">
        <f>VLOOKUP($B279,'[1]Tillförd energi'!$B$2:$AS$506,MATCH(V$3,'[1]Tillförd energi'!$B$1:$AQ$1,0),FALSE)</f>
        <v>0</v>
      </c>
      <c r="W279" s="30">
        <f>VLOOKUP($B279,'[1]Tillförd energi'!$B$2:$AS$506,MATCH(W$3,'[1]Tillförd energi'!$B$1:$AQ$1,0),FALSE)</f>
        <v>0</v>
      </c>
      <c r="X279" s="30">
        <f>VLOOKUP($B279,'[1]Tillförd energi'!$B$2:$AS$506,MATCH(X$3,'[1]Tillförd energi'!$B$1:$AQ$1,0),FALSE)</f>
        <v>0</v>
      </c>
      <c r="Y279" s="30">
        <f>VLOOKUP($B279,'[1]Tillförd energi'!$B$2:$AS$506,MATCH(Y$3,'[1]Tillförd energi'!$B$1:$AQ$1,0),FALSE)</f>
        <v>0.84799999999999998</v>
      </c>
      <c r="Z279" s="30">
        <f>VLOOKUP($B279,'[1]Tillförd energi'!$B$2:$AS$506,MATCH(Z$3,'[1]Tillförd energi'!$B$1:$AQ$1,0),FALSE)</f>
        <v>0</v>
      </c>
      <c r="AA279" s="30">
        <f>VLOOKUP($B279,'[1]Tillförd energi'!$B$2:$AS$506,MATCH(AA$3,'[1]Tillförd energi'!$B$1:$AQ$1,0),FALSE)</f>
        <v>0</v>
      </c>
      <c r="AB279" s="30">
        <f>VLOOKUP($B279,'[1]Tillförd energi'!$B$2:$AS$506,MATCH(AB$3,'[1]Tillförd energi'!$B$1:$AQ$1,0),FALSE)</f>
        <v>3.35</v>
      </c>
      <c r="AC279" s="30">
        <f>VLOOKUP($B279,'[1]Tillförd energi'!$B$2:$AS$506,MATCH(AC$3,'[1]Tillförd energi'!$B$1:$AQ$1,0),FALSE)</f>
        <v>0</v>
      </c>
      <c r="AD279" s="30">
        <f>VLOOKUP($B279,'[1]Tillförd energi'!$B$2:$AS$506,MATCH(AD$3,'[1]Tillförd energi'!$B$1:$AQ$1,0),FALSE)</f>
        <v>0</v>
      </c>
      <c r="AF279" s="30">
        <f>VLOOKUP($B279,'[1]Tillförd energi'!$B$2:$AS$506,MATCH(AF$3,'[1]Tillförd energi'!$B$1:$AQ$1,0),FALSE)</f>
        <v>0.63700000000000001</v>
      </c>
      <c r="AH279" s="30">
        <f>IFERROR(VLOOKUP(B279,[1]Miljö!$B$1:$S$476,9,FALSE)/1,0)</f>
        <v>0</v>
      </c>
      <c r="AJ279" s="35">
        <f>IFERROR(VLOOKUP($B279,[1]Miljö!$B$1:$S$500,MATCH("hjälpel exklusive kraftvärme (GWh)",[1]Miljö!$B$1:$V$1,0),FALSE)/1,"")</f>
        <v>0.63700000000000001</v>
      </c>
      <c r="AK279" s="35">
        <f t="shared" si="16"/>
        <v>0.63700000000000001</v>
      </c>
      <c r="AL279" s="35">
        <f>VLOOKUP($B279,'[1]Slutlig allokering'!$B$2:$AL$462,MATCH("Hjälpel kraftvärme",'[1]Slutlig allokering'!$B$2:$AL$2,0),FALSE)</f>
        <v>0</v>
      </c>
      <c r="AN279" s="30">
        <f t="shared" si="17"/>
        <v>28.751999999999999</v>
      </c>
      <c r="AO279" s="30">
        <f t="shared" si="18"/>
        <v>28.751999999999999</v>
      </c>
      <c r="AP279" s="30">
        <f>IF(ISERROR(1/VLOOKUP($B279,[1]Leveranser!$B$1:$S$500,MATCH("såld värme (gwh)",[1]Leveranser!$B$1:$S$1,0),FALSE)),"",VLOOKUP($B279,[1]Leveranser!$B$1:$S$500,MATCH("såld värme (gwh)",[1]Leveranser!$B$1:$S$1,0),FALSE))</f>
        <v>18.997</v>
      </c>
      <c r="AQ279" s="30">
        <f>VLOOKUP($B279,[1]Leveranser!$B$1:$Y$500,MATCH("Totalt såld fjärrvärme till andra fjärrvärmeföretag",[1]Leveranser!$B$1:$AA$1,0),FALSE)</f>
        <v>0</v>
      </c>
      <c r="AR279" s="30">
        <f>IF(ISERROR(1/VLOOKUP($B279,[1]Miljö!$B$1:$S$500,MATCH("Såld mängd produktionsspecifik fjärrvärme (GWh)",[1]Miljö!$B$1:$R$1,0),FALSE)),0,VLOOKUP($B279,[1]Miljö!$B$1:$S$500,MATCH("Såld mängd produktionsspecifik fjärrvärme (GWh)",[1]Miljö!$B$1:$R$1,0),FALSE))</f>
        <v>0</v>
      </c>
      <c r="AS279" s="36">
        <f t="shared" si="19"/>
        <v>0.66071925431274348</v>
      </c>
      <c r="AU279" s="30" t="str">
        <f>VLOOKUP($B279,'[1]Miljövärden urval för publ'!$B$2:$I$486,7,FALSE)</f>
        <v>Ja</v>
      </c>
    </row>
    <row r="280" spans="1:47" ht="15">
      <c r="A280" t="s">
        <v>463</v>
      </c>
      <c r="B280" t="s">
        <v>476</v>
      </c>
      <c r="C280" s="30">
        <f>VLOOKUP($B280,'[1]Tillförd energi'!$B$2:$AS$506,MATCH(C$3,'[1]Tillförd energi'!$B$1:$AQ$1,0),FALSE)</f>
        <v>0</v>
      </c>
      <c r="D280" s="30">
        <f>VLOOKUP($B280,'[1]Tillförd energi'!$B$2:$AS$506,MATCH(D$3,'[1]Tillförd energi'!$B$1:$AQ$1,0),FALSE)</f>
        <v>7.4999999999999997E-2</v>
      </c>
      <c r="E280" s="30">
        <f>VLOOKUP($B280,'[1]Tillförd energi'!$B$2:$AS$506,MATCH(E$3,'[1]Tillförd energi'!$B$1:$AQ$1,0),FALSE)</f>
        <v>0</v>
      </c>
      <c r="F280" s="30">
        <f>VLOOKUP($B280,'[1]Tillförd energi'!$B$2:$AS$506,MATCH(F$3,'[1]Tillförd energi'!$B$1:$AQ$1,0),FALSE)</f>
        <v>0</v>
      </c>
      <c r="G280" s="30">
        <f>VLOOKUP($B280,'[1]Tillförd energi'!$B$2:$AS$506,MATCH(G$3,'[1]Tillförd energi'!$B$1:$AQ$1,0),FALSE)</f>
        <v>0</v>
      </c>
      <c r="H280" s="30">
        <f>VLOOKUP($B280,'[1]Tillförd energi'!$B$2:$AS$506,MATCH(H$3,'[1]Tillförd energi'!$B$1:$AQ$1,0),FALSE)</f>
        <v>0</v>
      </c>
      <c r="I280" s="30">
        <f>VLOOKUP($B280,'[1]Tillförd energi'!$B$2:$AS$506,MATCH(I$3,'[1]Tillförd energi'!$B$1:$AQ$1,0),FALSE)</f>
        <v>0</v>
      </c>
      <c r="J280" s="30">
        <f>VLOOKUP($B280,'[1]Tillförd energi'!$B$2:$AS$506,MATCH(J$3,'[1]Tillförd energi'!$B$1:$AQ$1,0),FALSE)</f>
        <v>0</v>
      </c>
      <c r="K280" s="30">
        <f>VLOOKUP($B280,'[1]Tillförd energi'!$B$2:$AS$506,MATCH(K$3,'[1]Tillförd energi'!$B$1:$AQ$1,0),FALSE)</f>
        <v>0</v>
      </c>
      <c r="L280" s="30">
        <f>VLOOKUP($B280,'[1]Tillförd energi'!$B$2:$AS$506,MATCH(L$3,'[1]Tillförd energi'!$B$1:$AQ$1,0),FALSE)</f>
        <v>0</v>
      </c>
      <c r="M280" s="30">
        <f>VLOOKUP($B280,'[1]Tillförd energi'!$B$2:$AS$506,MATCH(M$3,'[1]Tillförd energi'!$B$1:$AQ$1,0),FALSE)</f>
        <v>0</v>
      </c>
      <c r="N280" s="30">
        <f>VLOOKUP($B280,'[1]Tillförd energi'!$B$2:$AS$506,MATCH(N$3,'[1]Tillförd energi'!$B$1:$AQ$1,0),FALSE)</f>
        <v>0</v>
      </c>
      <c r="O280" s="30">
        <f>VLOOKUP($B280,'[1]Tillförd energi'!$B$2:$AS$506,MATCH(O$3,'[1]Tillförd energi'!$B$1:$AQ$1,0),FALSE)</f>
        <v>0</v>
      </c>
      <c r="P280" s="30">
        <f>VLOOKUP($B280,'[1]Tillförd energi'!$B$2:$AS$506,MATCH(P$3,'[1]Tillförd energi'!$B$1:$AQ$1,0),FALSE)</f>
        <v>0</v>
      </c>
      <c r="Q280" s="30">
        <f>VLOOKUP($B280,'[1]Tillförd energi'!$B$2:$AS$506,MATCH(Q$3,'[1]Tillförd energi'!$B$1:$AQ$1,0),FALSE)</f>
        <v>12.554</v>
      </c>
      <c r="R280" s="30">
        <f>VLOOKUP($B280,'[1]Tillförd energi'!$B$2:$AS$506,MATCH(R$3,'[1]Tillförd energi'!$B$1:$AQ$1,0),FALSE)</f>
        <v>0</v>
      </c>
      <c r="S280" s="30">
        <f>VLOOKUP($B280,'[1]Tillförd energi'!$B$2:$AS$506,MATCH(S$3,'[1]Tillförd energi'!$B$1:$AQ$1,0),FALSE)</f>
        <v>0</v>
      </c>
      <c r="T280" s="30">
        <f>VLOOKUP($B280,'[1]Tillförd energi'!$B$2:$AS$506,MATCH(T$3,'[1]Tillförd energi'!$B$1:$AQ$1,0),FALSE)</f>
        <v>0</v>
      </c>
      <c r="U280" s="30">
        <f>VLOOKUP($B280,'[1]Tillförd energi'!$B$2:$AS$506,MATCH(U$3,'[1]Tillförd energi'!$B$1:$AQ$1,0),FALSE)</f>
        <v>0</v>
      </c>
      <c r="V280" s="30">
        <f>VLOOKUP($B280,'[1]Tillförd energi'!$B$2:$AS$506,MATCH(V$3,'[1]Tillförd energi'!$B$1:$AQ$1,0),FALSE)</f>
        <v>0</v>
      </c>
      <c r="W280" s="30">
        <f>VLOOKUP($B280,'[1]Tillförd energi'!$B$2:$AS$506,MATCH(W$3,'[1]Tillförd energi'!$B$1:$AQ$1,0),FALSE)</f>
        <v>0</v>
      </c>
      <c r="X280" s="30">
        <f>VLOOKUP($B280,'[1]Tillförd energi'!$B$2:$AS$506,MATCH(X$3,'[1]Tillförd energi'!$B$1:$AQ$1,0),FALSE)</f>
        <v>0</v>
      </c>
      <c r="Y280" s="30">
        <f>VLOOKUP($B280,'[1]Tillförd energi'!$B$2:$AS$506,MATCH(Y$3,'[1]Tillförd energi'!$B$1:$AQ$1,0),FALSE)</f>
        <v>0</v>
      </c>
      <c r="Z280" s="30">
        <f>VLOOKUP($B280,'[1]Tillförd energi'!$B$2:$AS$506,MATCH(Z$3,'[1]Tillförd energi'!$B$1:$AQ$1,0),FALSE)</f>
        <v>0</v>
      </c>
      <c r="AA280" s="30">
        <f>VLOOKUP($B280,'[1]Tillförd energi'!$B$2:$AS$506,MATCH(AA$3,'[1]Tillförd energi'!$B$1:$AQ$1,0),FALSE)</f>
        <v>0</v>
      </c>
      <c r="AB280" s="30">
        <f>VLOOKUP($B280,'[1]Tillförd energi'!$B$2:$AS$506,MATCH(AB$3,'[1]Tillförd energi'!$B$1:$AQ$1,0),FALSE)</f>
        <v>0</v>
      </c>
      <c r="AC280" s="30">
        <f>VLOOKUP($B280,'[1]Tillförd energi'!$B$2:$AS$506,MATCH(AC$3,'[1]Tillförd energi'!$B$1:$AQ$1,0),FALSE)</f>
        <v>0</v>
      </c>
      <c r="AD280" s="30">
        <f>VLOOKUP($B280,'[1]Tillförd energi'!$B$2:$AS$506,MATCH(AD$3,'[1]Tillförd energi'!$B$1:$AQ$1,0),FALSE)</f>
        <v>0</v>
      </c>
      <c r="AF280" s="30">
        <f>VLOOKUP($B280,'[1]Tillförd energi'!$B$2:$AS$506,MATCH(AF$3,'[1]Tillförd energi'!$B$1:$AQ$1,0),FALSE)</f>
        <v>0.17799999999999999</v>
      </c>
      <c r="AH280" s="30">
        <f>IFERROR(VLOOKUP(B280,[1]Miljö!$B$1:$S$476,9,FALSE)/1,0)</f>
        <v>0</v>
      </c>
      <c r="AJ280" s="35">
        <f>IFERROR(VLOOKUP($B280,[1]Miljö!$B$1:$S$500,MATCH("hjälpel exklusive kraftvärme (GWh)",[1]Miljö!$B$1:$V$1,0),FALSE)/1,"")</f>
        <v>0.17799999999999999</v>
      </c>
      <c r="AK280" s="35">
        <f t="shared" si="16"/>
        <v>0.17799999999999999</v>
      </c>
      <c r="AL280" s="35">
        <f>VLOOKUP($B280,'[1]Slutlig allokering'!$B$2:$AL$462,MATCH("Hjälpel kraftvärme",'[1]Slutlig allokering'!$B$2:$AL$2,0),FALSE)</f>
        <v>0</v>
      </c>
      <c r="AN280" s="30">
        <f t="shared" si="17"/>
        <v>12.807</v>
      </c>
      <c r="AO280" s="30">
        <f t="shared" si="18"/>
        <v>12.807</v>
      </c>
      <c r="AP280" s="30">
        <f>IF(ISERROR(1/VLOOKUP($B280,[1]Leveranser!$B$1:$S$500,MATCH("såld värme (gwh)",[1]Leveranser!$B$1:$S$1,0),FALSE)),"",VLOOKUP($B280,[1]Leveranser!$B$1:$S$500,MATCH("såld värme (gwh)",[1]Leveranser!$B$1:$S$1,0),FALSE))</f>
        <v>9.2149999999999999</v>
      </c>
      <c r="AQ280" s="30">
        <f>VLOOKUP($B280,[1]Leveranser!$B$1:$Y$500,MATCH("Totalt såld fjärrvärme till andra fjärrvärmeföretag",[1]Leveranser!$B$1:$AA$1,0),FALSE)</f>
        <v>0</v>
      </c>
      <c r="AR280" s="30">
        <f>IF(ISERROR(1/VLOOKUP($B280,[1]Miljö!$B$1:$S$500,MATCH("Såld mängd produktionsspecifik fjärrvärme (GWh)",[1]Miljö!$B$1:$R$1,0),FALSE)),0,VLOOKUP($B280,[1]Miljö!$B$1:$S$500,MATCH("Såld mängd produktionsspecifik fjärrvärme (GWh)",[1]Miljö!$B$1:$R$1,0),FALSE))</f>
        <v>0</v>
      </c>
      <c r="AS280" s="36">
        <f t="shared" si="19"/>
        <v>0.71952838291559296</v>
      </c>
      <c r="AU280" s="30" t="str">
        <f>VLOOKUP($B280,'[1]Miljövärden urval för publ'!$B$2:$I$486,7,FALSE)</f>
        <v>Ja</v>
      </c>
    </row>
    <row r="281" spans="1:47" ht="15">
      <c r="A281" t="s">
        <v>448</v>
      </c>
      <c r="B281" t="s">
        <v>450</v>
      </c>
      <c r="C281" s="30">
        <f>VLOOKUP($B281,'[1]Tillförd energi'!$B$2:$AS$506,MATCH(C$3,'[1]Tillförd energi'!$B$1:$AQ$1,0),FALSE)</f>
        <v>0</v>
      </c>
      <c r="D281" s="30">
        <f>VLOOKUP($B281,'[1]Tillförd energi'!$B$2:$AS$506,MATCH(D$3,'[1]Tillförd energi'!$B$1:$AQ$1,0),FALSE)</f>
        <v>2</v>
      </c>
      <c r="E281" s="30">
        <f>VLOOKUP($B281,'[1]Tillförd energi'!$B$2:$AS$506,MATCH(E$3,'[1]Tillförd energi'!$B$1:$AQ$1,0),FALSE)</f>
        <v>0</v>
      </c>
      <c r="F281" s="30">
        <f>VLOOKUP($B281,'[1]Tillförd energi'!$B$2:$AS$506,MATCH(F$3,'[1]Tillförd energi'!$B$1:$AQ$1,0),FALSE)</f>
        <v>0</v>
      </c>
      <c r="G281" s="30">
        <f>VLOOKUP($B281,'[1]Tillförd energi'!$B$2:$AS$506,MATCH(G$3,'[1]Tillförd energi'!$B$1:$AQ$1,0),FALSE)</f>
        <v>0</v>
      </c>
      <c r="H281" s="30">
        <f>VLOOKUP($B281,'[1]Tillförd energi'!$B$2:$AS$506,MATCH(H$3,'[1]Tillförd energi'!$B$1:$AQ$1,0),FALSE)</f>
        <v>0</v>
      </c>
      <c r="I281" s="30">
        <f>VLOOKUP($B281,'[1]Tillförd energi'!$B$2:$AS$506,MATCH(I$3,'[1]Tillförd energi'!$B$1:$AQ$1,0),FALSE)</f>
        <v>0</v>
      </c>
      <c r="J281" s="30">
        <f>VLOOKUP($B281,'[1]Tillförd energi'!$B$2:$AS$506,MATCH(J$3,'[1]Tillförd energi'!$B$1:$AQ$1,0),FALSE)</f>
        <v>0</v>
      </c>
      <c r="K281" s="30">
        <f>VLOOKUP($B281,'[1]Tillförd energi'!$B$2:$AS$506,MATCH(K$3,'[1]Tillförd energi'!$B$1:$AQ$1,0),FALSE)</f>
        <v>0</v>
      </c>
      <c r="L281" s="30">
        <f>VLOOKUP($B281,'[1]Tillförd energi'!$B$2:$AS$506,MATCH(L$3,'[1]Tillförd energi'!$B$1:$AQ$1,0),FALSE)</f>
        <v>24.1</v>
      </c>
      <c r="M281" s="30">
        <f>VLOOKUP($B281,'[1]Tillförd energi'!$B$2:$AS$506,MATCH(M$3,'[1]Tillförd energi'!$B$1:$AQ$1,0),FALSE)</f>
        <v>24.8</v>
      </c>
      <c r="N281" s="30">
        <f>VLOOKUP($B281,'[1]Tillförd energi'!$B$2:$AS$506,MATCH(N$3,'[1]Tillförd energi'!$B$1:$AQ$1,0),FALSE)</f>
        <v>0</v>
      </c>
      <c r="O281" s="30">
        <f>VLOOKUP($B281,'[1]Tillförd energi'!$B$2:$AS$506,MATCH(O$3,'[1]Tillförd energi'!$B$1:$AQ$1,0),FALSE)</f>
        <v>26.3</v>
      </c>
      <c r="P281" s="30">
        <f>VLOOKUP($B281,'[1]Tillförd energi'!$B$2:$AS$506,MATCH(P$3,'[1]Tillförd energi'!$B$1:$AQ$1,0),FALSE)</f>
        <v>0</v>
      </c>
      <c r="Q281" s="30">
        <f>VLOOKUP($B281,'[1]Tillförd energi'!$B$2:$AS$506,MATCH(Q$3,'[1]Tillförd energi'!$B$1:$AQ$1,0),FALSE)</f>
        <v>0</v>
      </c>
      <c r="R281" s="30">
        <f>VLOOKUP($B281,'[1]Tillförd energi'!$B$2:$AS$506,MATCH(R$3,'[1]Tillförd energi'!$B$1:$AQ$1,0),FALSE)</f>
        <v>35.700000000000003</v>
      </c>
      <c r="S281" s="30">
        <f>VLOOKUP($B281,'[1]Tillförd energi'!$B$2:$AS$506,MATCH(S$3,'[1]Tillförd energi'!$B$1:$AQ$1,0),FALSE)</f>
        <v>0</v>
      </c>
      <c r="T281" s="30">
        <f>VLOOKUP($B281,'[1]Tillförd energi'!$B$2:$AS$506,MATCH(T$3,'[1]Tillförd energi'!$B$1:$AQ$1,0),FALSE)</f>
        <v>0</v>
      </c>
      <c r="U281" s="30">
        <f>VLOOKUP($B281,'[1]Tillförd energi'!$B$2:$AS$506,MATCH(U$3,'[1]Tillförd energi'!$B$1:$AQ$1,0),FALSE)</f>
        <v>0</v>
      </c>
      <c r="V281" s="30">
        <f>VLOOKUP($B281,'[1]Tillförd energi'!$B$2:$AS$506,MATCH(V$3,'[1]Tillförd energi'!$B$1:$AQ$1,0),FALSE)</f>
        <v>0</v>
      </c>
      <c r="W281" s="30">
        <f>VLOOKUP($B281,'[1]Tillförd energi'!$B$2:$AS$506,MATCH(W$3,'[1]Tillförd energi'!$B$1:$AQ$1,0),FALSE)</f>
        <v>0</v>
      </c>
      <c r="X281" s="30">
        <f>VLOOKUP($B281,'[1]Tillförd energi'!$B$2:$AS$506,MATCH(X$3,'[1]Tillförd energi'!$B$1:$AQ$1,0),FALSE)</f>
        <v>0</v>
      </c>
      <c r="Y281" s="30">
        <f>VLOOKUP($B281,'[1]Tillförd energi'!$B$2:$AS$506,MATCH(Y$3,'[1]Tillförd energi'!$B$1:$AQ$1,0),FALSE)</f>
        <v>0</v>
      </c>
      <c r="Z281" s="30">
        <f>VLOOKUP($B281,'[1]Tillförd energi'!$B$2:$AS$506,MATCH(Z$3,'[1]Tillförd energi'!$B$1:$AQ$1,0),FALSE)</f>
        <v>0</v>
      </c>
      <c r="AA281" s="30">
        <f>VLOOKUP($B281,'[1]Tillförd energi'!$B$2:$AS$506,MATCH(AA$3,'[1]Tillförd energi'!$B$1:$AQ$1,0),FALSE)</f>
        <v>0</v>
      </c>
      <c r="AB281" s="30">
        <f>VLOOKUP($B281,'[1]Tillförd energi'!$B$2:$AS$506,MATCH(AB$3,'[1]Tillförd energi'!$B$1:$AQ$1,0),FALSE)</f>
        <v>11.1</v>
      </c>
      <c r="AC281" s="30">
        <f>VLOOKUP($B281,'[1]Tillförd energi'!$B$2:$AS$506,MATCH(AC$3,'[1]Tillförd energi'!$B$1:$AQ$1,0),FALSE)</f>
        <v>0</v>
      </c>
      <c r="AD281" s="30">
        <f>VLOOKUP($B281,'[1]Tillförd energi'!$B$2:$AS$506,MATCH(AD$3,'[1]Tillförd energi'!$B$1:$AQ$1,0),FALSE)</f>
        <v>0</v>
      </c>
      <c r="AF281" s="30">
        <f>VLOOKUP($B281,'[1]Tillförd energi'!$B$2:$AS$506,MATCH(AF$3,'[1]Tillförd energi'!$B$1:$AQ$1,0),FALSE)</f>
        <v>2.82</v>
      </c>
      <c r="AH281" s="30">
        <f>IFERROR(VLOOKUP(B281,[1]Miljö!$B$1:$S$476,9,FALSE)/1,0)</f>
        <v>0</v>
      </c>
      <c r="AJ281" s="35" t="str">
        <f>IFERROR(VLOOKUP($B281,[1]Miljö!$B$1:$S$500,MATCH("hjälpel exklusive kraftvärme (GWh)",[1]Miljö!$B$1:$V$1,0),FALSE)/1,"")</f>
        <v/>
      </c>
      <c r="AK281" s="35">
        <f t="shared" si="16"/>
        <v>2.82</v>
      </c>
      <c r="AL281" s="35">
        <f>VLOOKUP($B281,'[1]Slutlig allokering'!$B$2:$AL$462,MATCH("Hjälpel kraftvärme",'[1]Slutlig allokering'!$B$2:$AL$2,0),FALSE)</f>
        <v>0</v>
      </c>
      <c r="AN281" s="30">
        <f t="shared" si="17"/>
        <v>126.82</v>
      </c>
      <c r="AO281" s="30">
        <f t="shared" si="18"/>
        <v>126.82</v>
      </c>
      <c r="AP281" s="30">
        <f>IF(ISERROR(1/VLOOKUP($B281,[1]Leveranser!$B$1:$S$500,MATCH("såld värme (gwh)",[1]Leveranser!$B$1:$S$1,0),FALSE)),"",VLOOKUP($B281,[1]Leveranser!$B$1:$S$500,MATCH("såld värme (gwh)",[1]Leveranser!$B$1:$S$1,0),FALSE))</f>
        <v>94</v>
      </c>
      <c r="AQ281" s="30">
        <f>VLOOKUP($B281,[1]Leveranser!$B$1:$Y$500,MATCH("Totalt såld fjärrvärme till andra fjärrvärmeföretag",[1]Leveranser!$B$1:$AA$1,0),FALSE)</f>
        <v>0</v>
      </c>
      <c r="AR281" s="30">
        <f>IF(ISERROR(1/VLOOKUP($B281,[1]Miljö!$B$1:$S$500,MATCH("Såld mängd produktionsspecifik fjärrvärme (GWh)",[1]Miljö!$B$1:$R$1,0),FALSE)),0,VLOOKUP($B281,[1]Miljö!$B$1:$S$500,MATCH("Såld mängd produktionsspecifik fjärrvärme (GWh)",[1]Miljö!$B$1:$R$1,0),FALSE))</f>
        <v>0</v>
      </c>
      <c r="AS281" s="36">
        <f t="shared" si="19"/>
        <v>0.74120801135467596</v>
      </c>
      <c r="AU281" s="30" t="str">
        <f>VLOOKUP($B281,'[1]Miljövärden urval för publ'!$B$2:$I$486,7,FALSE)</f>
        <v>Ja</v>
      </c>
    </row>
    <row r="282" spans="1:47" ht="15">
      <c r="A282" t="s">
        <v>424</v>
      </c>
      <c r="B282" t="s">
        <v>427</v>
      </c>
      <c r="C282" s="30">
        <f>VLOOKUP($B282,'[1]Tillförd energi'!$B$2:$AS$506,MATCH(C$3,'[1]Tillförd energi'!$B$1:$AQ$1,0),FALSE)</f>
        <v>0</v>
      </c>
      <c r="D282" s="30">
        <f>VLOOKUP($B282,'[1]Tillförd energi'!$B$2:$AS$506,MATCH(D$3,'[1]Tillförd energi'!$B$1:$AQ$1,0),FALSE)</f>
        <v>0</v>
      </c>
      <c r="E282" s="30">
        <f>VLOOKUP($B282,'[1]Tillförd energi'!$B$2:$AS$506,MATCH(E$3,'[1]Tillförd energi'!$B$1:$AQ$1,0),FALSE)</f>
        <v>0</v>
      </c>
      <c r="F282" s="30">
        <f>VLOOKUP($B282,'[1]Tillförd energi'!$B$2:$AS$506,MATCH(F$3,'[1]Tillförd energi'!$B$1:$AQ$1,0),FALSE)</f>
        <v>0</v>
      </c>
      <c r="G282" s="30">
        <f>VLOOKUP($B282,'[1]Tillförd energi'!$B$2:$AS$506,MATCH(G$3,'[1]Tillförd energi'!$B$1:$AQ$1,0),FALSE)</f>
        <v>0</v>
      </c>
      <c r="H282" s="30">
        <f>VLOOKUP($B282,'[1]Tillförd energi'!$B$2:$AS$506,MATCH(H$3,'[1]Tillförd energi'!$B$1:$AQ$1,0),FALSE)</f>
        <v>0</v>
      </c>
      <c r="I282" s="30">
        <f>VLOOKUP($B282,'[1]Tillförd energi'!$B$2:$AS$506,MATCH(I$3,'[1]Tillförd energi'!$B$1:$AQ$1,0),FALSE)</f>
        <v>0</v>
      </c>
      <c r="J282" s="30">
        <f>VLOOKUP($B282,'[1]Tillförd energi'!$B$2:$AS$506,MATCH(J$3,'[1]Tillförd energi'!$B$1:$AQ$1,0),FALSE)</f>
        <v>0</v>
      </c>
      <c r="K282" s="30">
        <f>VLOOKUP($B282,'[1]Tillförd energi'!$B$2:$AS$506,MATCH(K$3,'[1]Tillförd energi'!$B$1:$AQ$1,0),FALSE)</f>
        <v>0</v>
      </c>
      <c r="L282" s="30">
        <f>VLOOKUP($B282,'[1]Tillförd energi'!$B$2:$AS$506,MATCH(L$3,'[1]Tillförd energi'!$B$1:$AQ$1,0),FALSE)</f>
        <v>0</v>
      </c>
      <c r="M282" s="30">
        <f>VLOOKUP($B282,'[1]Tillförd energi'!$B$2:$AS$506,MATCH(M$3,'[1]Tillförd energi'!$B$1:$AQ$1,0),FALSE)</f>
        <v>0</v>
      </c>
      <c r="N282" s="30">
        <f>VLOOKUP($B282,'[1]Tillförd energi'!$B$2:$AS$506,MATCH(N$3,'[1]Tillförd energi'!$B$1:$AQ$1,0),FALSE)</f>
        <v>0</v>
      </c>
      <c r="O282" s="30">
        <f>VLOOKUP($B282,'[1]Tillförd energi'!$B$2:$AS$506,MATCH(O$3,'[1]Tillförd energi'!$B$1:$AQ$1,0),FALSE)</f>
        <v>0</v>
      </c>
      <c r="P282" s="30">
        <f>VLOOKUP($B282,'[1]Tillförd energi'!$B$2:$AS$506,MATCH(P$3,'[1]Tillförd energi'!$B$1:$AQ$1,0),FALSE)</f>
        <v>1.9176500000000001</v>
      </c>
      <c r="Q282" s="30">
        <f>VLOOKUP($B282,'[1]Tillförd energi'!$B$2:$AS$506,MATCH(Q$3,'[1]Tillförd energi'!$B$1:$AQ$1,0),FALSE)</f>
        <v>0</v>
      </c>
      <c r="R282" s="30">
        <f>VLOOKUP($B282,'[1]Tillförd energi'!$B$2:$AS$506,MATCH(R$3,'[1]Tillförd energi'!$B$1:$AQ$1,0),FALSE)</f>
        <v>0</v>
      </c>
      <c r="S282" s="30">
        <f>VLOOKUP($B282,'[1]Tillförd energi'!$B$2:$AS$506,MATCH(S$3,'[1]Tillförd energi'!$B$1:$AQ$1,0),FALSE)</f>
        <v>0</v>
      </c>
      <c r="T282" s="30">
        <f>VLOOKUP($B282,'[1]Tillförd energi'!$B$2:$AS$506,MATCH(T$3,'[1]Tillförd energi'!$B$1:$AQ$1,0),FALSE)</f>
        <v>0</v>
      </c>
      <c r="U282" s="30">
        <f>VLOOKUP($B282,'[1]Tillförd energi'!$B$2:$AS$506,MATCH(U$3,'[1]Tillförd energi'!$B$1:$AQ$1,0),FALSE)</f>
        <v>0</v>
      </c>
      <c r="V282" s="30">
        <f>VLOOKUP($B282,'[1]Tillförd energi'!$B$2:$AS$506,MATCH(V$3,'[1]Tillförd energi'!$B$1:$AQ$1,0),FALSE)</f>
        <v>0</v>
      </c>
      <c r="W282" s="30">
        <f>VLOOKUP($B282,'[1]Tillförd energi'!$B$2:$AS$506,MATCH(W$3,'[1]Tillförd energi'!$B$1:$AQ$1,0),FALSE)</f>
        <v>0</v>
      </c>
      <c r="X282" s="30">
        <f>VLOOKUP($B282,'[1]Tillförd energi'!$B$2:$AS$506,MATCH(X$3,'[1]Tillförd energi'!$B$1:$AQ$1,0),FALSE)</f>
        <v>0</v>
      </c>
      <c r="Y282" s="30">
        <f>VLOOKUP($B282,'[1]Tillförd energi'!$B$2:$AS$506,MATCH(Y$3,'[1]Tillförd energi'!$B$1:$AQ$1,0),FALSE)</f>
        <v>0</v>
      </c>
      <c r="Z282" s="30">
        <f>VLOOKUP($B282,'[1]Tillförd energi'!$B$2:$AS$506,MATCH(Z$3,'[1]Tillförd energi'!$B$1:$AQ$1,0),FALSE)</f>
        <v>0</v>
      </c>
      <c r="AA282" s="30">
        <f>VLOOKUP($B282,'[1]Tillförd energi'!$B$2:$AS$506,MATCH(AA$3,'[1]Tillförd energi'!$B$1:$AQ$1,0),FALSE)</f>
        <v>0</v>
      </c>
      <c r="AB282" s="30">
        <f>VLOOKUP($B282,'[1]Tillförd energi'!$B$2:$AS$506,MATCH(AB$3,'[1]Tillförd energi'!$B$1:$AQ$1,0),FALSE)</f>
        <v>0</v>
      </c>
      <c r="AC282" s="30">
        <f>VLOOKUP($B282,'[1]Tillförd energi'!$B$2:$AS$506,MATCH(AC$3,'[1]Tillförd energi'!$B$1:$AQ$1,0),FALSE)</f>
        <v>0</v>
      </c>
      <c r="AD282" s="30">
        <f>VLOOKUP($B282,'[1]Tillförd energi'!$B$2:$AS$506,MATCH(AD$3,'[1]Tillförd energi'!$B$1:$AQ$1,0),FALSE)</f>
        <v>0</v>
      </c>
      <c r="AF282" s="30">
        <f>VLOOKUP($B282,'[1]Tillförd energi'!$B$2:$AS$506,MATCH(AF$3,'[1]Tillförd energi'!$B$1:$AQ$1,0),FALSE)</f>
        <v>0.1</v>
      </c>
      <c r="AH282" s="30">
        <f>IFERROR(VLOOKUP(B282,[1]Miljö!$B$1:$S$476,9,FALSE)/1,0)</f>
        <v>0</v>
      </c>
      <c r="AJ282" s="35">
        <f>IFERROR(VLOOKUP($B282,[1]Miljö!$B$1:$S$500,MATCH("hjälpel exklusive kraftvärme (GWh)",[1]Miljö!$B$1:$V$1,0),FALSE)/1,"")</f>
        <v>0.1</v>
      </c>
      <c r="AK282" s="35">
        <f t="shared" si="16"/>
        <v>0.1</v>
      </c>
      <c r="AL282" s="35">
        <f>VLOOKUP($B282,'[1]Slutlig allokering'!$B$2:$AL$462,MATCH("Hjälpel kraftvärme",'[1]Slutlig allokering'!$B$2:$AL$2,0),FALSE)</f>
        <v>0</v>
      </c>
      <c r="AN282" s="30">
        <f t="shared" si="17"/>
        <v>2.0176500000000002</v>
      </c>
      <c r="AO282" s="30">
        <f t="shared" si="18"/>
        <v>2.0176500000000002</v>
      </c>
      <c r="AP282" s="30">
        <f>IF(ISERROR(1/VLOOKUP($B282,[1]Leveranser!$B$1:$S$500,MATCH("såld värme (gwh)",[1]Leveranser!$B$1:$S$1,0),FALSE)),"",VLOOKUP($B282,[1]Leveranser!$B$1:$S$500,MATCH("såld värme (gwh)",[1]Leveranser!$B$1:$S$1,0),FALSE))</f>
        <v>1.36</v>
      </c>
      <c r="AQ282" s="30">
        <f>VLOOKUP($B282,[1]Leveranser!$B$1:$Y$500,MATCH("Totalt såld fjärrvärme till andra fjärrvärmeföretag",[1]Leveranser!$B$1:$AA$1,0),FALSE)</f>
        <v>0</v>
      </c>
      <c r="AR282" s="30">
        <f>IF(ISERROR(1/VLOOKUP($B282,[1]Miljö!$B$1:$S$500,MATCH("Såld mängd produktionsspecifik fjärrvärme (GWh)",[1]Miljö!$B$1:$R$1,0),FALSE)),0,VLOOKUP($B282,[1]Miljö!$B$1:$S$500,MATCH("Såld mängd produktionsspecifik fjärrvärme (GWh)",[1]Miljö!$B$1:$R$1,0),FALSE))</f>
        <v>0</v>
      </c>
      <c r="AS282" s="36">
        <f t="shared" si="19"/>
        <v>0.6740514955517557</v>
      </c>
      <c r="AU282" s="30" t="str">
        <f>VLOOKUP($B282,'[1]Miljövärden urval för publ'!$B$2:$I$486,7,FALSE)</f>
        <v>Ja</v>
      </c>
    </row>
    <row r="283" spans="1:47" ht="15">
      <c r="A283" t="s">
        <v>644</v>
      </c>
      <c r="B283" t="s">
        <v>647</v>
      </c>
      <c r="C283" s="30">
        <f>VLOOKUP($B283,'[1]Tillförd energi'!$B$2:$AS$506,MATCH(C$3,'[1]Tillförd energi'!$B$1:$AQ$1,0),FALSE)</f>
        <v>0</v>
      </c>
      <c r="D283" s="30">
        <f>VLOOKUP($B283,'[1]Tillförd energi'!$B$2:$AS$506,MATCH(D$3,'[1]Tillförd energi'!$B$1:$AQ$1,0),FALSE)</f>
        <v>1.2070000000000001</v>
      </c>
      <c r="E283" s="30">
        <f>VLOOKUP($B283,'[1]Tillförd energi'!$B$2:$AS$506,MATCH(E$3,'[1]Tillförd energi'!$B$1:$AQ$1,0),FALSE)</f>
        <v>0</v>
      </c>
      <c r="F283" s="30">
        <f>VLOOKUP($B283,'[1]Tillförd energi'!$B$2:$AS$506,MATCH(F$3,'[1]Tillförd energi'!$B$1:$AQ$1,0),FALSE)</f>
        <v>0</v>
      </c>
      <c r="G283" s="30">
        <f>VLOOKUP($B283,'[1]Tillförd energi'!$B$2:$AS$506,MATCH(G$3,'[1]Tillförd energi'!$B$1:$AQ$1,0),FALSE)</f>
        <v>0</v>
      </c>
      <c r="H283" s="30">
        <f>VLOOKUP($B283,'[1]Tillförd energi'!$B$2:$AS$506,MATCH(H$3,'[1]Tillförd energi'!$B$1:$AQ$1,0),FALSE)</f>
        <v>0</v>
      </c>
      <c r="I283" s="30">
        <f>VLOOKUP($B283,'[1]Tillförd energi'!$B$2:$AS$506,MATCH(I$3,'[1]Tillförd energi'!$B$1:$AQ$1,0),FALSE)</f>
        <v>0</v>
      </c>
      <c r="J283" s="30">
        <f>VLOOKUP($B283,'[1]Tillförd energi'!$B$2:$AS$506,MATCH(J$3,'[1]Tillförd energi'!$B$1:$AQ$1,0),FALSE)</f>
        <v>0</v>
      </c>
      <c r="K283" s="30">
        <f>VLOOKUP($B283,'[1]Tillförd energi'!$B$2:$AS$506,MATCH(K$3,'[1]Tillförd energi'!$B$1:$AQ$1,0),FALSE)</f>
        <v>0</v>
      </c>
      <c r="L283" s="30">
        <f>VLOOKUP($B283,'[1]Tillförd energi'!$B$2:$AS$506,MATCH(L$3,'[1]Tillförd energi'!$B$1:$AQ$1,0),FALSE)</f>
        <v>0</v>
      </c>
      <c r="M283" s="30">
        <f>VLOOKUP($B283,'[1]Tillförd energi'!$B$2:$AS$506,MATCH(M$3,'[1]Tillförd energi'!$B$1:$AQ$1,0),FALSE)</f>
        <v>0</v>
      </c>
      <c r="N283" s="30">
        <f>VLOOKUP($B283,'[1]Tillförd energi'!$B$2:$AS$506,MATCH(N$3,'[1]Tillförd energi'!$B$1:$AQ$1,0),FALSE)</f>
        <v>0</v>
      </c>
      <c r="O283" s="30">
        <f>VLOOKUP($B283,'[1]Tillförd energi'!$B$2:$AS$506,MATCH(O$3,'[1]Tillförd energi'!$B$1:$AQ$1,0),FALSE)</f>
        <v>15.284000000000001</v>
      </c>
      <c r="P283" s="30">
        <f>VLOOKUP($B283,'[1]Tillförd energi'!$B$2:$AS$506,MATCH(P$3,'[1]Tillförd energi'!$B$1:$AQ$1,0),FALSE)</f>
        <v>0</v>
      </c>
      <c r="Q283" s="30">
        <f>VLOOKUP($B283,'[1]Tillförd energi'!$B$2:$AS$506,MATCH(Q$3,'[1]Tillförd energi'!$B$1:$AQ$1,0),FALSE)</f>
        <v>0</v>
      </c>
      <c r="R283" s="30">
        <f>VLOOKUP($B283,'[1]Tillförd energi'!$B$2:$AS$506,MATCH(R$3,'[1]Tillförd energi'!$B$1:$AQ$1,0),FALSE)</f>
        <v>0</v>
      </c>
      <c r="S283" s="30">
        <f>VLOOKUP($B283,'[1]Tillförd energi'!$B$2:$AS$506,MATCH(S$3,'[1]Tillförd energi'!$B$1:$AQ$1,0),FALSE)</f>
        <v>0</v>
      </c>
      <c r="T283" s="30">
        <f>VLOOKUP($B283,'[1]Tillförd energi'!$B$2:$AS$506,MATCH(T$3,'[1]Tillförd energi'!$B$1:$AQ$1,0),FALSE)</f>
        <v>0</v>
      </c>
      <c r="U283" s="30">
        <f>VLOOKUP($B283,'[1]Tillförd energi'!$B$2:$AS$506,MATCH(U$3,'[1]Tillförd energi'!$B$1:$AQ$1,0),FALSE)</f>
        <v>0</v>
      </c>
      <c r="V283" s="30">
        <f>VLOOKUP($B283,'[1]Tillförd energi'!$B$2:$AS$506,MATCH(V$3,'[1]Tillförd energi'!$B$1:$AQ$1,0),FALSE)</f>
        <v>0</v>
      </c>
      <c r="W283" s="30">
        <f>VLOOKUP($B283,'[1]Tillförd energi'!$B$2:$AS$506,MATCH(W$3,'[1]Tillförd energi'!$B$1:$AQ$1,0),FALSE)</f>
        <v>0</v>
      </c>
      <c r="X283" s="30">
        <f>VLOOKUP($B283,'[1]Tillförd energi'!$B$2:$AS$506,MATCH(X$3,'[1]Tillförd energi'!$B$1:$AQ$1,0),FALSE)</f>
        <v>0</v>
      </c>
      <c r="Y283" s="30">
        <f>VLOOKUP($B283,'[1]Tillförd energi'!$B$2:$AS$506,MATCH(Y$3,'[1]Tillförd energi'!$B$1:$AQ$1,0),FALSE)</f>
        <v>0</v>
      </c>
      <c r="Z283" s="30">
        <f>VLOOKUP($B283,'[1]Tillförd energi'!$B$2:$AS$506,MATCH(Z$3,'[1]Tillförd energi'!$B$1:$AQ$1,0),FALSE)</f>
        <v>0</v>
      </c>
      <c r="AA283" s="30">
        <f>VLOOKUP($B283,'[1]Tillförd energi'!$B$2:$AS$506,MATCH(AA$3,'[1]Tillförd energi'!$B$1:$AQ$1,0),FALSE)</f>
        <v>0</v>
      </c>
      <c r="AB283" s="30">
        <f>VLOOKUP($B283,'[1]Tillförd energi'!$B$2:$AS$506,MATCH(AB$3,'[1]Tillförd energi'!$B$1:$AQ$1,0),FALSE)</f>
        <v>0</v>
      </c>
      <c r="AC283" s="30">
        <f>VLOOKUP($B283,'[1]Tillförd energi'!$B$2:$AS$506,MATCH(AC$3,'[1]Tillförd energi'!$B$1:$AQ$1,0),FALSE)</f>
        <v>0</v>
      </c>
      <c r="AD283" s="30">
        <f>VLOOKUP($B283,'[1]Tillförd energi'!$B$2:$AS$506,MATCH(AD$3,'[1]Tillförd energi'!$B$1:$AQ$1,0),FALSE)</f>
        <v>0</v>
      </c>
      <c r="AF283" s="30">
        <f>VLOOKUP($B283,'[1]Tillförd energi'!$B$2:$AS$506,MATCH(AF$3,'[1]Tillförd energi'!$B$1:$AQ$1,0),FALSE)</f>
        <v>0.38900000000000001</v>
      </c>
      <c r="AH283" s="30">
        <f>IFERROR(VLOOKUP(B283,[1]Miljö!$B$1:$S$476,9,FALSE)/1,0)</f>
        <v>0</v>
      </c>
      <c r="AJ283" s="35">
        <f>IFERROR(VLOOKUP($B283,[1]Miljö!$B$1:$S$500,MATCH("hjälpel exklusive kraftvärme (GWh)",[1]Miljö!$B$1:$V$1,0),FALSE)/1,"")</f>
        <v>0.38900000000000001</v>
      </c>
      <c r="AK283" s="35">
        <f t="shared" si="16"/>
        <v>0.38900000000000001</v>
      </c>
      <c r="AL283" s="35">
        <f>VLOOKUP($B283,'[1]Slutlig allokering'!$B$2:$AL$462,MATCH("Hjälpel kraftvärme",'[1]Slutlig allokering'!$B$2:$AL$2,0),FALSE)</f>
        <v>0</v>
      </c>
      <c r="AN283" s="30">
        <f t="shared" si="17"/>
        <v>16.88</v>
      </c>
      <c r="AO283" s="30">
        <f t="shared" si="18"/>
        <v>16.88</v>
      </c>
      <c r="AP283" s="30">
        <f>IF(ISERROR(1/VLOOKUP($B283,[1]Leveranser!$B$1:$S$500,MATCH("såld värme (gwh)",[1]Leveranser!$B$1:$S$1,0),FALSE)),"",VLOOKUP($B283,[1]Leveranser!$B$1:$S$500,MATCH("såld värme (gwh)",[1]Leveranser!$B$1:$S$1,0),FALSE))</f>
        <v>10.997</v>
      </c>
      <c r="AQ283" s="30">
        <f>VLOOKUP($B283,[1]Leveranser!$B$1:$Y$500,MATCH("Totalt såld fjärrvärme till andra fjärrvärmeföretag",[1]Leveranser!$B$1:$AA$1,0),FALSE)</f>
        <v>0</v>
      </c>
      <c r="AR283" s="30">
        <f>IF(ISERROR(1/VLOOKUP($B283,[1]Miljö!$B$1:$S$500,MATCH("Såld mängd produktionsspecifik fjärrvärme (GWh)",[1]Miljö!$B$1:$R$1,0),FALSE)),0,VLOOKUP($B283,[1]Miljö!$B$1:$S$500,MATCH("Såld mängd produktionsspecifik fjärrvärme (GWh)",[1]Miljö!$B$1:$R$1,0),FALSE))</f>
        <v>0</v>
      </c>
      <c r="AS283" s="36">
        <f t="shared" si="19"/>
        <v>0.65148104265402851</v>
      </c>
      <c r="AU283" s="30" t="str">
        <f>VLOOKUP($B283,'[1]Miljövärden urval för publ'!$B$2:$I$486,7,FALSE)</f>
        <v>Ja</v>
      </c>
    </row>
    <row r="284" spans="1:47" ht="15">
      <c r="A284" t="s">
        <v>138</v>
      </c>
      <c r="B284" t="s">
        <v>170</v>
      </c>
      <c r="C284" s="30">
        <f>VLOOKUP($B284,'[1]Tillförd energi'!$B$2:$AS$506,MATCH(C$3,'[1]Tillförd energi'!$B$1:$AQ$1,0),FALSE)</f>
        <v>0</v>
      </c>
      <c r="D284" s="30">
        <f>VLOOKUP($B284,'[1]Tillförd energi'!$B$2:$AS$506,MATCH(D$3,'[1]Tillförd energi'!$B$1:$AQ$1,0),FALSE)</f>
        <v>0</v>
      </c>
      <c r="E284" s="30">
        <f>VLOOKUP($B284,'[1]Tillförd energi'!$B$2:$AS$506,MATCH(E$3,'[1]Tillförd energi'!$B$1:$AQ$1,0),FALSE)</f>
        <v>0</v>
      </c>
      <c r="F284" s="30">
        <f>VLOOKUP($B284,'[1]Tillförd energi'!$B$2:$AS$506,MATCH(F$3,'[1]Tillförd energi'!$B$1:$AQ$1,0),FALSE)</f>
        <v>0</v>
      </c>
      <c r="G284" s="30">
        <f>VLOOKUP($B284,'[1]Tillförd energi'!$B$2:$AS$506,MATCH(G$3,'[1]Tillförd energi'!$B$1:$AQ$1,0),FALSE)</f>
        <v>0</v>
      </c>
      <c r="H284" s="30">
        <f>VLOOKUP($B284,'[1]Tillförd energi'!$B$2:$AS$506,MATCH(H$3,'[1]Tillförd energi'!$B$1:$AQ$1,0),FALSE)</f>
        <v>0</v>
      </c>
      <c r="I284" s="30">
        <f>VLOOKUP($B284,'[1]Tillförd energi'!$B$2:$AS$506,MATCH(I$3,'[1]Tillförd energi'!$B$1:$AQ$1,0),FALSE)</f>
        <v>0</v>
      </c>
      <c r="J284" s="30">
        <f>VLOOKUP($B284,'[1]Tillförd energi'!$B$2:$AS$506,MATCH(J$3,'[1]Tillförd energi'!$B$1:$AQ$1,0),FALSE)</f>
        <v>0</v>
      </c>
      <c r="K284" s="30">
        <f>VLOOKUP($B284,'[1]Tillförd energi'!$B$2:$AS$506,MATCH(K$3,'[1]Tillförd energi'!$B$1:$AQ$1,0),FALSE)</f>
        <v>0</v>
      </c>
      <c r="L284" s="30">
        <f>VLOOKUP($B284,'[1]Tillförd energi'!$B$2:$AS$506,MATCH(L$3,'[1]Tillförd energi'!$B$1:$AQ$1,0),FALSE)</f>
        <v>0</v>
      </c>
      <c r="M284" s="30">
        <f>VLOOKUP($B284,'[1]Tillförd energi'!$B$2:$AS$506,MATCH(M$3,'[1]Tillförd energi'!$B$1:$AQ$1,0),FALSE)</f>
        <v>0</v>
      </c>
      <c r="N284" s="30">
        <f>VLOOKUP($B284,'[1]Tillförd energi'!$B$2:$AS$506,MATCH(N$3,'[1]Tillförd energi'!$B$1:$AQ$1,0),FALSE)</f>
        <v>0</v>
      </c>
      <c r="O284" s="30">
        <f>VLOOKUP($B284,'[1]Tillförd energi'!$B$2:$AS$506,MATCH(O$3,'[1]Tillförd energi'!$B$1:$AQ$1,0),FALSE)</f>
        <v>0</v>
      </c>
      <c r="P284" s="30">
        <f>VLOOKUP($B284,'[1]Tillförd energi'!$B$2:$AS$506,MATCH(P$3,'[1]Tillförd energi'!$B$1:$AQ$1,0),FALSE)</f>
        <v>0</v>
      </c>
      <c r="Q284" s="30">
        <f>VLOOKUP($B284,'[1]Tillförd energi'!$B$2:$AS$506,MATCH(Q$3,'[1]Tillförd energi'!$B$1:$AQ$1,0),FALSE)</f>
        <v>0</v>
      </c>
      <c r="R284" s="30">
        <f>VLOOKUP($B284,'[1]Tillförd energi'!$B$2:$AS$506,MATCH(R$3,'[1]Tillförd energi'!$B$1:$AQ$1,0),FALSE)</f>
        <v>0</v>
      </c>
      <c r="S284" s="30">
        <f>VLOOKUP($B284,'[1]Tillförd energi'!$B$2:$AS$506,MATCH(S$3,'[1]Tillförd energi'!$B$1:$AQ$1,0),FALSE)</f>
        <v>0</v>
      </c>
      <c r="T284" s="30">
        <f>VLOOKUP($B284,'[1]Tillförd energi'!$B$2:$AS$506,MATCH(T$3,'[1]Tillförd energi'!$B$1:$AQ$1,0),FALSE)</f>
        <v>0</v>
      </c>
      <c r="U284" s="30">
        <f>VLOOKUP($B284,'[1]Tillförd energi'!$B$2:$AS$506,MATCH(U$3,'[1]Tillförd energi'!$B$1:$AQ$1,0),FALSE)</f>
        <v>0</v>
      </c>
      <c r="V284" s="30">
        <f>VLOOKUP($B284,'[1]Tillförd energi'!$B$2:$AS$506,MATCH(V$3,'[1]Tillförd energi'!$B$1:$AQ$1,0),FALSE)</f>
        <v>0</v>
      </c>
      <c r="W284" s="30">
        <f>VLOOKUP($B284,'[1]Tillförd energi'!$B$2:$AS$506,MATCH(W$3,'[1]Tillförd energi'!$B$1:$AQ$1,0),FALSE)</f>
        <v>0</v>
      </c>
      <c r="X284" s="30">
        <f>VLOOKUP($B284,'[1]Tillförd energi'!$B$2:$AS$506,MATCH(X$3,'[1]Tillförd energi'!$B$1:$AQ$1,0),FALSE)</f>
        <v>0</v>
      </c>
      <c r="Y284" s="30">
        <f>VLOOKUP($B284,'[1]Tillförd energi'!$B$2:$AS$506,MATCH(Y$3,'[1]Tillförd energi'!$B$1:$AQ$1,0),FALSE)</f>
        <v>0</v>
      </c>
      <c r="Z284" s="30">
        <f>VLOOKUP($B284,'[1]Tillförd energi'!$B$2:$AS$506,MATCH(Z$3,'[1]Tillförd energi'!$B$1:$AQ$1,0),FALSE)</f>
        <v>0</v>
      </c>
      <c r="AA284" s="30">
        <f>VLOOKUP($B284,'[1]Tillförd energi'!$B$2:$AS$506,MATCH(AA$3,'[1]Tillförd energi'!$B$1:$AQ$1,0),FALSE)</f>
        <v>0</v>
      </c>
      <c r="AB284" s="30">
        <f>VLOOKUP($B284,'[1]Tillförd energi'!$B$2:$AS$506,MATCH(AB$3,'[1]Tillförd energi'!$B$1:$AQ$1,0),FALSE)</f>
        <v>0</v>
      </c>
      <c r="AC284" s="30">
        <f>VLOOKUP($B284,'[1]Tillförd energi'!$B$2:$AS$506,MATCH(AC$3,'[1]Tillförd energi'!$B$1:$AQ$1,0),FALSE)</f>
        <v>0</v>
      </c>
      <c r="AD284" s="30">
        <f>VLOOKUP($B284,'[1]Tillförd energi'!$B$2:$AS$506,MATCH(AD$3,'[1]Tillförd energi'!$B$1:$AQ$1,0),FALSE)</f>
        <v>0</v>
      </c>
      <c r="AF284" s="30">
        <f>VLOOKUP($B284,'[1]Tillförd energi'!$B$2:$AS$506,MATCH(AF$3,'[1]Tillförd energi'!$B$1:$AQ$1,0),FALSE)</f>
        <v>0</v>
      </c>
      <c r="AH284" s="30">
        <f>IFERROR(VLOOKUP(B284,[1]Miljö!$B$1:$S$476,9,FALSE)/1,0)</f>
        <v>0</v>
      </c>
      <c r="AJ284" s="35" t="str">
        <f>IFERROR(VLOOKUP($B284,[1]Miljö!$B$1:$S$500,MATCH("hjälpel exklusive kraftvärme (GWh)",[1]Miljö!$B$1:$V$1,0),FALSE)/1,"")</f>
        <v/>
      </c>
      <c r="AK284" s="35">
        <f t="shared" si="16"/>
        <v>0</v>
      </c>
      <c r="AL284" s="35">
        <f>VLOOKUP($B284,'[1]Slutlig allokering'!$B$2:$AL$462,MATCH("Hjälpel kraftvärme",'[1]Slutlig allokering'!$B$2:$AL$2,0),FALSE)</f>
        <v>0</v>
      </c>
      <c r="AN284" s="30">
        <f t="shared" si="17"/>
        <v>0</v>
      </c>
      <c r="AO284" s="30">
        <f t="shared" si="18"/>
        <v>0</v>
      </c>
      <c r="AP284" s="30" t="str">
        <f>IF(ISERROR(1/VLOOKUP($B284,[1]Leveranser!$B$1:$S$500,MATCH("såld värme (gwh)",[1]Leveranser!$B$1:$S$1,0),FALSE)),"",VLOOKUP($B284,[1]Leveranser!$B$1:$S$500,MATCH("såld värme (gwh)",[1]Leveranser!$B$1:$S$1,0),FALSE))</f>
        <v/>
      </c>
      <c r="AQ284" s="30">
        <f>VLOOKUP($B284,[1]Leveranser!$B$1:$Y$500,MATCH("Totalt såld fjärrvärme till andra fjärrvärmeföretag",[1]Leveranser!$B$1:$AA$1,0),FALSE)</f>
        <v>0</v>
      </c>
      <c r="AR284" s="30">
        <f>IF(ISERROR(1/VLOOKUP($B284,[1]Miljö!$B$1:$S$500,MATCH("Såld mängd produktionsspecifik fjärrvärme (GWh)",[1]Miljö!$B$1:$R$1,0),FALSE)),0,VLOOKUP($B284,[1]Miljö!$B$1:$S$500,MATCH("Såld mängd produktionsspecifik fjärrvärme (GWh)",[1]Miljö!$B$1:$R$1,0),FALSE))</f>
        <v>0</v>
      </c>
      <c r="AS284" s="36" t="str">
        <f t="shared" si="19"/>
        <v/>
      </c>
      <c r="AU284" s="30" t="str">
        <f>VLOOKUP($B284,'[1]Miljövärden urval för publ'!$B$2:$I$486,7,FALSE)</f>
        <v>Nej</v>
      </c>
    </row>
    <row r="285" spans="1:47" ht="15">
      <c r="A285" t="s">
        <v>138</v>
      </c>
      <c r="B285" t="s">
        <v>171</v>
      </c>
      <c r="C285" s="30">
        <f>VLOOKUP($B285,'[1]Tillförd energi'!$B$2:$AS$506,MATCH(C$3,'[1]Tillförd energi'!$B$1:$AQ$1,0),FALSE)</f>
        <v>0</v>
      </c>
      <c r="D285" s="30">
        <f>VLOOKUP($B285,'[1]Tillförd energi'!$B$2:$AS$506,MATCH(D$3,'[1]Tillförd energi'!$B$1:$AQ$1,0),FALSE)</f>
        <v>1.2</v>
      </c>
      <c r="E285" s="30">
        <f>VLOOKUP($B285,'[1]Tillförd energi'!$B$2:$AS$506,MATCH(E$3,'[1]Tillförd energi'!$B$1:$AQ$1,0),FALSE)</f>
        <v>0</v>
      </c>
      <c r="F285" s="30">
        <f>VLOOKUP($B285,'[1]Tillförd energi'!$B$2:$AS$506,MATCH(F$3,'[1]Tillförd energi'!$B$1:$AQ$1,0),FALSE)</f>
        <v>0</v>
      </c>
      <c r="G285" s="30">
        <f>VLOOKUP($B285,'[1]Tillförd energi'!$B$2:$AS$506,MATCH(G$3,'[1]Tillförd energi'!$B$1:$AQ$1,0),FALSE)</f>
        <v>0</v>
      </c>
      <c r="H285" s="30">
        <f>VLOOKUP($B285,'[1]Tillförd energi'!$B$2:$AS$506,MATCH(H$3,'[1]Tillförd energi'!$B$1:$AQ$1,0),FALSE)</f>
        <v>0</v>
      </c>
      <c r="I285" s="30">
        <f>VLOOKUP($B285,'[1]Tillförd energi'!$B$2:$AS$506,MATCH(I$3,'[1]Tillförd energi'!$B$1:$AQ$1,0),FALSE)</f>
        <v>0</v>
      </c>
      <c r="J285" s="30">
        <f>VLOOKUP($B285,'[1]Tillförd energi'!$B$2:$AS$506,MATCH(J$3,'[1]Tillförd energi'!$B$1:$AQ$1,0),FALSE)</f>
        <v>0</v>
      </c>
      <c r="K285" s="30">
        <f>VLOOKUP($B285,'[1]Tillförd energi'!$B$2:$AS$506,MATCH(K$3,'[1]Tillförd energi'!$B$1:$AQ$1,0),FALSE)</f>
        <v>0</v>
      </c>
      <c r="L285" s="30">
        <f>VLOOKUP($B285,'[1]Tillförd energi'!$B$2:$AS$506,MATCH(L$3,'[1]Tillförd energi'!$B$1:$AQ$1,0),FALSE)</f>
        <v>0</v>
      </c>
      <c r="M285" s="30">
        <f>VLOOKUP($B285,'[1]Tillförd energi'!$B$2:$AS$506,MATCH(M$3,'[1]Tillförd energi'!$B$1:$AQ$1,0),FALSE)</f>
        <v>0</v>
      </c>
      <c r="N285" s="30">
        <f>VLOOKUP($B285,'[1]Tillförd energi'!$B$2:$AS$506,MATCH(N$3,'[1]Tillförd energi'!$B$1:$AQ$1,0),FALSE)</f>
        <v>0</v>
      </c>
      <c r="O285" s="30">
        <f>VLOOKUP($B285,'[1]Tillförd energi'!$B$2:$AS$506,MATCH(O$3,'[1]Tillförd energi'!$B$1:$AQ$1,0),FALSE)</f>
        <v>2.5</v>
      </c>
      <c r="P285" s="30">
        <f>VLOOKUP($B285,'[1]Tillförd energi'!$B$2:$AS$506,MATCH(P$3,'[1]Tillförd energi'!$B$1:$AQ$1,0),FALSE)</f>
        <v>0</v>
      </c>
      <c r="Q285" s="30">
        <f>VLOOKUP($B285,'[1]Tillförd energi'!$B$2:$AS$506,MATCH(Q$3,'[1]Tillförd energi'!$B$1:$AQ$1,0),FALSE)</f>
        <v>0</v>
      </c>
      <c r="R285" s="30">
        <f>VLOOKUP($B285,'[1]Tillförd energi'!$B$2:$AS$506,MATCH(R$3,'[1]Tillförd energi'!$B$1:$AQ$1,0),FALSE)</f>
        <v>12.4</v>
      </c>
      <c r="S285" s="30">
        <f>VLOOKUP($B285,'[1]Tillförd energi'!$B$2:$AS$506,MATCH(S$3,'[1]Tillförd energi'!$B$1:$AQ$1,0),FALSE)</f>
        <v>0</v>
      </c>
      <c r="T285" s="30">
        <f>VLOOKUP($B285,'[1]Tillförd energi'!$B$2:$AS$506,MATCH(T$3,'[1]Tillförd energi'!$B$1:$AQ$1,0),FALSE)</f>
        <v>0</v>
      </c>
      <c r="U285" s="30">
        <f>VLOOKUP($B285,'[1]Tillförd energi'!$B$2:$AS$506,MATCH(U$3,'[1]Tillförd energi'!$B$1:$AQ$1,0),FALSE)</f>
        <v>0</v>
      </c>
      <c r="V285" s="30">
        <f>VLOOKUP($B285,'[1]Tillförd energi'!$B$2:$AS$506,MATCH(V$3,'[1]Tillförd energi'!$B$1:$AQ$1,0),FALSE)</f>
        <v>0</v>
      </c>
      <c r="W285" s="30">
        <f>VLOOKUP($B285,'[1]Tillförd energi'!$B$2:$AS$506,MATCH(W$3,'[1]Tillförd energi'!$B$1:$AQ$1,0),FALSE)</f>
        <v>0</v>
      </c>
      <c r="X285" s="30">
        <f>VLOOKUP($B285,'[1]Tillförd energi'!$B$2:$AS$506,MATCH(X$3,'[1]Tillförd energi'!$B$1:$AQ$1,0),FALSE)</f>
        <v>0</v>
      </c>
      <c r="Y285" s="30">
        <f>VLOOKUP($B285,'[1]Tillförd energi'!$B$2:$AS$506,MATCH(Y$3,'[1]Tillförd energi'!$B$1:$AQ$1,0),FALSE)</f>
        <v>0</v>
      </c>
      <c r="Z285" s="30">
        <f>VLOOKUP($B285,'[1]Tillförd energi'!$B$2:$AS$506,MATCH(Z$3,'[1]Tillförd energi'!$B$1:$AQ$1,0),FALSE)</f>
        <v>0</v>
      </c>
      <c r="AA285" s="30">
        <f>VLOOKUP($B285,'[1]Tillförd energi'!$B$2:$AS$506,MATCH(AA$3,'[1]Tillförd energi'!$B$1:$AQ$1,0),FALSE)</f>
        <v>0</v>
      </c>
      <c r="AB285" s="30">
        <f>VLOOKUP($B285,'[1]Tillförd energi'!$B$2:$AS$506,MATCH(AB$3,'[1]Tillförd energi'!$B$1:$AQ$1,0),FALSE)</f>
        <v>0</v>
      </c>
      <c r="AC285" s="30">
        <f>VLOOKUP($B285,'[1]Tillförd energi'!$B$2:$AS$506,MATCH(AC$3,'[1]Tillförd energi'!$B$1:$AQ$1,0),FALSE)</f>
        <v>0</v>
      </c>
      <c r="AD285" s="30">
        <f>VLOOKUP($B285,'[1]Tillförd energi'!$B$2:$AS$506,MATCH(AD$3,'[1]Tillförd energi'!$B$1:$AQ$1,0),FALSE)</f>
        <v>0</v>
      </c>
      <c r="AF285" s="30">
        <f>VLOOKUP($B285,'[1]Tillförd energi'!$B$2:$AS$506,MATCH(AF$3,'[1]Tillförd energi'!$B$1:$AQ$1,0),FALSE)</f>
        <v>0.18</v>
      </c>
      <c r="AH285" s="30">
        <f>IFERROR(VLOOKUP(B285,[1]Miljö!$B$1:$S$476,9,FALSE)/1,0)</f>
        <v>0</v>
      </c>
      <c r="AJ285" s="35">
        <f>IFERROR(VLOOKUP($B285,[1]Miljö!$B$1:$S$500,MATCH("hjälpel exklusive kraftvärme (GWh)",[1]Miljö!$B$1:$V$1,0),FALSE)/1,"")</f>
        <v>0.18</v>
      </c>
      <c r="AK285" s="35">
        <f t="shared" si="16"/>
        <v>0.18</v>
      </c>
      <c r="AL285" s="35">
        <f>VLOOKUP($B285,'[1]Slutlig allokering'!$B$2:$AL$462,MATCH("Hjälpel kraftvärme",'[1]Slutlig allokering'!$B$2:$AL$2,0),FALSE)</f>
        <v>0</v>
      </c>
      <c r="AN285" s="30">
        <f t="shared" si="17"/>
        <v>16.28</v>
      </c>
      <c r="AO285" s="30">
        <f t="shared" si="18"/>
        <v>16.28</v>
      </c>
      <c r="AP285" s="30">
        <f>IF(ISERROR(1/VLOOKUP($B285,[1]Leveranser!$B$1:$S$500,MATCH("såld värme (gwh)",[1]Leveranser!$B$1:$S$1,0),FALSE)),"",VLOOKUP($B285,[1]Leveranser!$B$1:$S$500,MATCH("såld värme (gwh)",[1]Leveranser!$B$1:$S$1,0),FALSE))</f>
        <v>12.2</v>
      </c>
      <c r="AQ285" s="30">
        <f>VLOOKUP($B285,[1]Leveranser!$B$1:$Y$500,MATCH("Totalt såld fjärrvärme till andra fjärrvärmeföretag",[1]Leveranser!$B$1:$AA$1,0),FALSE)</f>
        <v>0</v>
      </c>
      <c r="AR285" s="30">
        <f>IF(ISERROR(1/VLOOKUP($B285,[1]Miljö!$B$1:$S$500,MATCH("Såld mängd produktionsspecifik fjärrvärme (GWh)",[1]Miljö!$B$1:$R$1,0),FALSE)),0,VLOOKUP($B285,[1]Miljö!$B$1:$S$500,MATCH("Såld mängd produktionsspecifik fjärrvärme (GWh)",[1]Miljö!$B$1:$R$1,0),FALSE))</f>
        <v>0</v>
      </c>
      <c r="AS285" s="36">
        <f t="shared" si="19"/>
        <v>0.74938574938574931</v>
      </c>
      <c r="AU285" s="30" t="str">
        <f>VLOOKUP($B285,'[1]Miljövärden urval för publ'!$B$2:$I$486,7,FALSE)</f>
        <v>Ja</v>
      </c>
    </row>
    <row r="286" spans="1:47" ht="15">
      <c r="A286" t="s">
        <v>632</v>
      </c>
      <c r="B286" t="s">
        <v>633</v>
      </c>
      <c r="C286" s="30">
        <f>VLOOKUP($B286,'[1]Tillförd energi'!$B$2:$AS$506,MATCH(C$3,'[1]Tillförd energi'!$B$1:$AQ$1,0),FALSE)</f>
        <v>0</v>
      </c>
      <c r="D286" s="30">
        <f>VLOOKUP($B286,'[1]Tillförd energi'!$B$2:$AS$506,MATCH(D$3,'[1]Tillförd energi'!$B$1:$AQ$1,0),FALSE)</f>
        <v>4.0000000000000001E-3</v>
      </c>
      <c r="E286" s="30">
        <f>VLOOKUP($B286,'[1]Tillförd energi'!$B$2:$AS$506,MATCH(E$3,'[1]Tillförd energi'!$B$1:$AQ$1,0),FALSE)</f>
        <v>0</v>
      </c>
      <c r="F286" s="30">
        <f>VLOOKUP($B286,'[1]Tillförd energi'!$B$2:$AS$506,MATCH(F$3,'[1]Tillförd energi'!$B$1:$AQ$1,0),FALSE)</f>
        <v>0</v>
      </c>
      <c r="G286" s="30">
        <f>VLOOKUP($B286,'[1]Tillförd energi'!$B$2:$AS$506,MATCH(G$3,'[1]Tillförd energi'!$B$1:$AQ$1,0),FALSE)</f>
        <v>0</v>
      </c>
      <c r="H286" s="30">
        <f>VLOOKUP($B286,'[1]Tillförd energi'!$B$2:$AS$506,MATCH(H$3,'[1]Tillförd energi'!$B$1:$AQ$1,0),FALSE)</f>
        <v>0</v>
      </c>
      <c r="I286" s="30">
        <f>VLOOKUP($B286,'[1]Tillförd energi'!$B$2:$AS$506,MATCH(I$3,'[1]Tillförd energi'!$B$1:$AQ$1,0),FALSE)</f>
        <v>0</v>
      </c>
      <c r="J286" s="30">
        <f>VLOOKUP($B286,'[1]Tillförd energi'!$B$2:$AS$506,MATCH(J$3,'[1]Tillförd energi'!$B$1:$AQ$1,0),FALSE)</f>
        <v>0</v>
      </c>
      <c r="K286" s="30">
        <f>VLOOKUP($B286,'[1]Tillförd energi'!$B$2:$AS$506,MATCH(K$3,'[1]Tillförd energi'!$B$1:$AQ$1,0),FALSE)</f>
        <v>0</v>
      </c>
      <c r="L286" s="30">
        <f>VLOOKUP($B286,'[1]Tillförd energi'!$B$2:$AS$506,MATCH(L$3,'[1]Tillförd energi'!$B$1:$AQ$1,0),FALSE)</f>
        <v>0</v>
      </c>
      <c r="M286" s="30">
        <f>VLOOKUP($B286,'[1]Tillförd energi'!$B$2:$AS$506,MATCH(M$3,'[1]Tillförd energi'!$B$1:$AQ$1,0),FALSE)</f>
        <v>0</v>
      </c>
      <c r="N286" s="30">
        <f>VLOOKUP($B286,'[1]Tillförd energi'!$B$2:$AS$506,MATCH(N$3,'[1]Tillförd energi'!$B$1:$AQ$1,0),FALSE)</f>
        <v>0</v>
      </c>
      <c r="O286" s="30">
        <f>VLOOKUP($B286,'[1]Tillförd energi'!$B$2:$AS$506,MATCH(O$3,'[1]Tillförd energi'!$B$1:$AQ$1,0),FALSE)</f>
        <v>0</v>
      </c>
      <c r="P286" s="30">
        <f>VLOOKUP($B286,'[1]Tillförd energi'!$B$2:$AS$506,MATCH(P$3,'[1]Tillförd energi'!$B$1:$AQ$1,0),FALSE)</f>
        <v>13.2941</v>
      </c>
      <c r="Q286" s="30">
        <f>VLOOKUP($B286,'[1]Tillförd energi'!$B$2:$AS$506,MATCH(Q$3,'[1]Tillförd energi'!$B$1:$AQ$1,0),FALSE)</f>
        <v>0</v>
      </c>
      <c r="R286" s="30">
        <f>VLOOKUP($B286,'[1]Tillförd energi'!$B$2:$AS$506,MATCH(R$3,'[1]Tillförd energi'!$B$1:$AQ$1,0),FALSE)</f>
        <v>0</v>
      </c>
      <c r="S286" s="30">
        <f>VLOOKUP($B286,'[1]Tillförd energi'!$B$2:$AS$506,MATCH(S$3,'[1]Tillförd energi'!$B$1:$AQ$1,0),FALSE)</f>
        <v>0</v>
      </c>
      <c r="T286" s="30">
        <f>VLOOKUP($B286,'[1]Tillförd energi'!$B$2:$AS$506,MATCH(T$3,'[1]Tillförd energi'!$B$1:$AQ$1,0),FALSE)</f>
        <v>0</v>
      </c>
      <c r="U286" s="30">
        <f>VLOOKUP($B286,'[1]Tillförd energi'!$B$2:$AS$506,MATCH(U$3,'[1]Tillförd energi'!$B$1:$AQ$1,0),FALSE)</f>
        <v>0</v>
      </c>
      <c r="V286" s="30">
        <f>VLOOKUP($B286,'[1]Tillförd energi'!$B$2:$AS$506,MATCH(V$3,'[1]Tillförd energi'!$B$1:$AQ$1,0),FALSE)</f>
        <v>0</v>
      </c>
      <c r="W286" s="30">
        <f>VLOOKUP($B286,'[1]Tillförd energi'!$B$2:$AS$506,MATCH(W$3,'[1]Tillförd energi'!$B$1:$AQ$1,0),FALSE)</f>
        <v>0</v>
      </c>
      <c r="X286" s="30">
        <f>VLOOKUP($B286,'[1]Tillförd energi'!$B$2:$AS$506,MATCH(X$3,'[1]Tillförd energi'!$B$1:$AQ$1,0),FALSE)</f>
        <v>0</v>
      </c>
      <c r="Y286" s="30">
        <f>VLOOKUP($B286,'[1]Tillförd energi'!$B$2:$AS$506,MATCH(Y$3,'[1]Tillförd energi'!$B$1:$AQ$1,0),FALSE)</f>
        <v>0</v>
      </c>
      <c r="Z286" s="30">
        <f>VLOOKUP($B286,'[1]Tillförd energi'!$B$2:$AS$506,MATCH(Z$3,'[1]Tillförd energi'!$B$1:$AQ$1,0),FALSE)</f>
        <v>0</v>
      </c>
      <c r="AA286" s="30">
        <f>VLOOKUP($B286,'[1]Tillförd energi'!$B$2:$AS$506,MATCH(AA$3,'[1]Tillförd energi'!$B$1:$AQ$1,0),FALSE)</f>
        <v>0</v>
      </c>
      <c r="AB286" s="30">
        <f>VLOOKUP($B286,'[1]Tillförd energi'!$B$2:$AS$506,MATCH(AB$3,'[1]Tillförd energi'!$B$1:$AQ$1,0),FALSE)</f>
        <v>0</v>
      </c>
      <c r="AC286" s="30">
        <f>VLOOKUP($B286,'[1]Tillförd energi'!$B$2:$AS$506,MATCH(AC$3,'[1]Tillförd energi'!$B$1:$AQ$1,0),FALSE)</f>
        <v>0</v>
      </c>
      <c r="AD286" s="30">
        <f>VLOOKUP($B286,'[1]Tillförd energi'!$B$2:$AS$506,MATCH(AD$3,'[1]Tillförd energi'!$B$1:$AQ$1,0),FALSE)</f>
        <v>0</v>
      </c>
      <c r="AF286" s="30">
        <f>VLOOKUP($B286,'[1]Tillförd energi'!$B$2:$AS$506,MATCH(AF$3,'[1]Tillförd energi'!$B$1:$AQ$1,0),FALSE)</f>
        <v>0.28283999999999998</v>
      </c>
      <c r="AH286" s="30">
        <f>IFERROR(VLOOKUP(B286,[1]Miljö!$B$1:$S$476,9,FALSE)/1,0)</f>
        <v>0</v>
      </c>
      <c r="AJ286" s="35" t="str">
        <f>IFERROR(VLOOKUP($B286,[1]Miljö!$B$1:$S$500,MATCH("hjälpel exklusive kraftvärme (GWh)",[1]Miljö!$B$1:$V$1,0),FALSE)/1,"")</f>
        <v/>
      </c>
      <c r="AK286" s="35">
        <f t="shared" si="16"/>
        <v>0.28284000000000004</v>
      </c>
      <c r="AL286" s="35">
        <f>VLOOKUP($B286,'[1]Slutlig allokering'!$B$2:$AL$462,MATCH("Hjälpel kraftvärme",'[1]Slutlig allokering'!$B$2:$AL$2,0),FALSE)</f>
        <v>0</v>
      </c>
      <c r="AN286" s="30">
        <f t="shared" si="17"/>
        <v>13.58094</v>
      </c>
      <c r="AO286" s="30">
        <f t="shared" si="18"/>
        <v>13.58094</v>
      </c>
      <c r="AP286" s="30">
        <f>IF(ISERROR(1/VLOOKUP($B286,[1]Leveranser!$B$1:$S$500,MATCH("såld värme (gwh)",[1]Leveranser!$B$1:$S$1,0),FALSE)),"",VLOOKUP($B286,[1]Leveranser!$B$1:$S$500,MATCH("såld värme (gwh)",[1]Leveranser!$B$1:$S$1,0),FALSE))</f>
        <v>9.4280000000000008</v>
      </c>
      <c r="AQ286" s="30">
        <f>VLOOKUP($B286,[1]Leveranser!$B$1:$Y$500,MATCH("Totalt såld fjärrvärme till andra fjärrvärmeföretag",[1]Leveranser!$B$1:$AA$1,0),FALSE)</f>
        <v>0</v>
      </c>
      <c r="AR286" s="30">
        <f>IF(ISERROR(1/VLOOKUP($B286,[1]Miljö!$B$1:$S$500,MATCH("Såld mängd produktionsspecifik fjärrvärme (GWh)",[1]Miljö!$B$1:$R$1,0),FALSE)),0,VLOOKUP($B286,[1]Miljö!$B$1:$S$500,MATCH("Såld mängd produktionsspecifik fjärrvärme (GWh)",[1]Miljö!$B$1:$R$1,0),FALSE))</f>
        <v>0</v>
      </c>
      <c r="AS286" s="36">
        <f t="shared" si="19"/>
        <v>0.6942082065011701</v>
      </c>
      <c r="AU286" s="30" t="str">
        <f>VLOOKUP($B286,'[1]Miljövärden urval för publ'!$B$2:$I$486,7,FALSE)</f>
        <v>Ja</v>
      </c>
    </row>
    <row r="287" spans="1:47" ht="15">
      <c r="A287" t="s">
        <v>376</v>
      </c>
      <c r="B287" t="s">
        <v>378</v>
      </c>
      <c r="C287" s="30">
        <f>VLOOKUP($B287,'[1]Tillförd energi'!$B$2:$AS$506,MATCH(C$3,'[1]Tillförd energi'!$B$1:$AQ$1,0),FALSE)</f>
        <v>0</v>
      </c>
      <c r="D287" s="30">
        <f>VLOOKUP($B287,'[1]Tillförd energi'!$B$2:$AS$506,MATCH(D$3,'[1]Tillförd energi'!$B$1:$AQ$1,0),FALSE)</f>
        <v>0.7</v>
      </c>
      <c r="E287" s="30">
        <f>VLOOKUP($B287,'[1]Tillförd energi'!$B$2:$AS$506,MATCH(E$3,'[1]Tillförd energi'!$B$1:$AQ$1,0),FALSE)</f>
        <v>0</v>
      </c>
      <c r="F287" s="30">
        <f>VLOOKUP($B287,'[1]Tillförd energi'!$B$2:$AS$506,MATCH(F$3,'[1]Tillförd energi'!$B$1:$AQ$1,0),FALSE)</f>
        <v>0</v>
      </c>
      <c r="G287" s="30">
        <f>VLOOKUP($B287,'[1]Tillförd energi'!$B$2:$AS$506,MATCH(G$3,'[1]Tillförd energi'!$B$1:$AQ$1,0),FALSE)</f>
        <v>0</v>
      </c>
      <c r="H287" s="30">
        <f>VLOOKUP($B287,'[1]Tillförd energi'!$B$2:$AS$506,MATCH(H$3,'[1]Tillförd energi'!$B$1:$AQ$1,0),FALSE)</f>
        <v>0</v>
      </c>
      <c r="I287" s="30">
        <f>VLOOKUP($B287,'[1]Tillförd energi'!$B$2:$AS$506,MATCH(I$3,'[1]Tillförd energi'!$B$1:$AQ$1,0),FALSE)</f>
        <v>0</v>
      </c>
      <c r="J287" s="30">
        <f>VLOOKUP($B287,'[1]Tillförd energi'!$B$2:$AS$506,MATCH(J$3,'[1]Tillförd energi'!$B$1:$AQ$1,0),FALSE)</f>
        <v>0</v>
      </c>
      <c r="K287" s="30">
        <f>VLOOKUP($B287,'[1]Tillförd energi'!$B$2:$AS$506,MATCH(K$3,'[1]Tillförd energi'!$B$1:$AQ$1,0),FALSE)</f>
        <v>0</v>
      </c>
      <c r="L287" s="30">
        <f>VLOOKUP($B287,'[1]Tillförd energi'!$B$2:$AS$506,MATCH(L$3,'[1]Tillförd energi'!$B$1:$AQ$1,0),FALSE)</f>
        <v>0</v>
      </c>
      <c r="M287" s="30">
        <f>VLOOKUP($B287,'[1]Tillförd energi'!$B$2:$AS$506,MATCH(M$3,'[1]Tillförd energi'!$B$1:$AQ$1,0),FALSE)</f>
        <v>0</v>
      </c>
      <c r="N287" s="30">
        <f>VLOOKUP($B287,'[1]Tillförd energi'!$B$2:$AS$506,MATCH(N$3,'[1]Tillförd energi'!$B$1:$AQ$1,0),FALSE)</f>
        <v>0</v>
      </c>
      <c r="O287" s="30">
        <f>VLOOKUP($B287,'[1]Tillförd energi'!$B$2:$AS$506,MATCH(O$3,'[1]Tillförd energi'!$B$1:$AQ$1,0),FALSE)</f>
        <v>10.9</v>
      </c>
      <c r="P287" s="30">
        <f>VLOOKUP($B287,'[1]Tillförd energi'!$B$2:$AS$506,MATCH(P$3,'[1]Tillförd energi'!$B$1:$AQ$1,0),FALSE)</f>
        <v>0</v>
      </c>
      <c r="Q287" s="30">
        <f>VLOOKUP($B287,'[1]Tillförd energi'!$B$2:$AS$506,MATCH(Q$3,'[1]Tillförd energi'!$B$1:$AQ$1,0),FALSE)</f>
        <v>17.100000000000001</v>
      </c>
      <c r="R287" s="30">
        <f>VLOOKUP($B287,'[1]Tillförd energi'!$B$2:$AS$506,MATCH(R$3,'[1]Tillförd energi'!$B$1:$AQ$1,0),FALSE)</f>
        <v>0</v>
      </c>
      <c r="S287" s="30">
        <f>VLOOKUP($B287,'[1]Tillförd energi'!$B$2:$AS$506,MATCH(S$3,'[1]Tillförd energi'!$B$1:$AQ$1,0),FALSE)</f>
        <v>0</v>
      </c>
      <c r="T287" s="30">
        <f>VLOOKUP($B287,'[1]Tillförd energi'!$B$2:$AS$506,MATCH(T$3,'[1]Tillförd energi'!$B$1:$AQ$1,0),FALSE)</f>
        <v>0</v>
      </c>
      <c r="U287" s="30">
        <f>VLOOKUP($B287,'[1]Tillförd energi'!$B$2:$AS$506,MATCH(U$3,'[1]Tillförd energi'!$B$1:$AQ$1,0),FALSE)</f>
        <v>0</v>
      </c>
      <c r="V287" s="30">
        <f>VLOOKUP($B287,'[1]Tillförd energi'!$B$2:$AS$506,MATCH(V$3,'[1]Tillförd energi'!$B$1:$AQ$1,0),FALSE)</f>
        <v>0</v>
      </c>
      <c r="W287" s="30">
        <f>VLOOKUP($B287,'[1]Tillförd energi'!$B$2:$AS$506,MATCH(W$3,'[1]Tillförd energi'!$B$1:$AQ$1,0),FALSE)</f>
        <v>0</v>
      </c>
      <c r="X287" s="30">
        <f>VLOOKUP($B287,'[1]Tillförd energi'!$B$2:$AS$506,MATCH(X$3,'[1]Tillförd energi'!$B$1:$AQ$1,0),FALSE)</f>
        <v>0</v>
      </c>
      <c r="Y287" s="30">
        <f>VLOOKUP($B287,'[1]Tillförd energi'!$B$2:$AS$506,MATCH(Y$3,'[1]Tillförd energi'!$B$1:$AQ$1,0),FALSE)</f>
        <v>0</v>
      </c>
      <c r="Z287" s="30">
        <f>VLOOKUP($B287,'[1]Tillförd energi'!$B$2:$AS$506,MATCH(Z$3,'[1]Tillförd energi'!$B$1:$AQ$1,0),FALSE)</f>
        <v>0</v>
      </c>
      <c r="AA287" s="30">
        <f>VLOOKUP($B287,'[1]Tillförd energi'!$B$2:$AS$506,MATCH(AA$3,'[1]Tillförd energi'!$B$1:$AQ$1,0),FALSE)</f>
        <v>0</v>
      </c>
      <c r="AB287" s="30">
        <f>VLOOKUP($B287,'[1]Tillförd energi'!$B$2:$AS$506,MATCH(AB$3,'[1]Tillförd energi'!$B$1:$AQ$1,0),FALSE)</f>
        <v>0</v>
      </c>
      <c r="AC287" s="30">
        <f>VLOOKUP($B287,'[1]Tillförd energi'!$B$2:$AS$506,MATCH(AC$3,'[1]Tillförd energi'!$B$1:$AQ$1,0),FALSE)</f>
        <v>0</v>
      </c>
      <c r="AD287" s="30">
        <f>VLOOKUP($B287,'[1]Tillförd energi'!$B$2:$AS$506,MATCH(AD$3,'[1]Tillförd energi'!$B$1:$AQ$1,0),FALSE)</f>
        <v>0</v>
      </c>
      <c r="AF287" s="30">
        <f>VLOOKUP($B287,'[1]Tillförd energi'!$B$2:$AS$506,MATCH(AF$3,'[1]Tillförd energi'!$B$1:$AQ$1,0),FALSE)</f>
        <v>0.47</v>
      </c>
      <c r="AH287" s="30">
        <f>IFERROR(VLOOKUP(B287,[1]Miljö!$B$1:$S$476,9,FALSE)/1,0)</f>
        <v>0</v>
      </c>
      <c r="AJ287" s="35">
        <f>IFERROR(VLOOKUP($B287,[1]Miljö!$B$1:$S$500,MATCH("hjälpel exklusive kraftvärme (GWh)",[1]Miljö!$B$1:$V$1,0),FALSE)/1,"")</f>
        <v>0.47</v>
      </c>
      <c r="AK287" s="35">
        <f t="shared" si="16"/>
        <v>0.47</v>
      </c>
      <c r="AL287" s="35">
        <f>VLOOKUP($B287,'[1]Slutlig allokering'!$B$2:$AL$462,MATCH("Hjälpel kraftvärme",'[1]Slutlig allokering'!$B$2:$AL$2,0),FALSE)</f>
        <v>0</v>
      </c>
      <c r="AN287" s="30">
        <f t="shared" si="17"/>
        <v>29.17</v>
      </c>
      <c r="AO287" s="30">
        <f t="shared" si="18"/>
        <v>29.17</v>
      </c>
      <c r="AP287" s="30">
        <f>IF(ISERROR(1/VLOOKUP($B287,[1]Leveranser!$B$1:$S$500,MATCH("såld värme (gwh)",[1]Leveranser!$B$1:$S$1,0),FALSE)),"",VLOOKUP($B287,[1]Leveranser!$B$1:$S$500,MATCH("såld värme (gwh)",[1]Leveranser!$B$1:$S$1,0),FALSE))</f>
        <v>22.7</v>
      </c>
      <c r="AQ287" s="30">
        <f>VLOOKUP($B287,[1]Leveranser!$B$1:$Y$500,MATCH("Totalt såld fjärrvärme till andra fjärrvärmeföretag",[1]Leveranser!$B$1:$AA$1,0),FALSE)</f>
        <v>0</v>
      </c>
      <c r="AR287" s="30">
        <f>IF(ISERROR(1/VLOOKUP($B287,[1]Miljö!$B$1:$S$500,MATCH("Såld mängd produktionsspecifik fjärrvärme (GWh)",[1]Miljö!$B$1:$R$1,0),FALSE)),0,VLOOKUP($B287,[1]Miljö!$B$1:$S$500,MATCH("Såld mängd produktionsspecifik fjärrvärme (GWh)",[1]Miljö!$B$1:$R$1,0),FALSE))</f>
        <v>0</v>
      </c>
      <c r="AS287" s="36">
        <f t="shared" si="19"/>
        <v>0.77819677751114147</v>
      </c>
      <c r="AU287" s="30" t="str">
        <f>VLOOKUP($B287,'[1]Miljövärden urval för publ'!$B$2:$I$486,7,FALSE)</f>
        <v>Ja</v>
      </c>
    </row>
    <row r="288" spans="1:47" ht="15">
      <c r="A288" t="s">
        <v>451</v>
      </c>
      <c r="B288" t="s">
        <v>452</v>
      </c>
      <c r="C288" s="30">
        <f>VLOOKUP($B288,'[1]Tillförd energi'!$B$2:$AS$506,MATCH(C$3,'[1]Tillförd energi'!$B$1:$AQ$1,0),FALSE)</f>
        <v>0</v>
      </c>
      <c r="D288" s="30">
        <f>VLOOKUP($B288,'[1]Tillförd energi'!$B$2:$AS$506,MATCH(D$3,'[1]Tillförd energi'!$B$1:$AQ$1,0),FALSE)</f>
        <v>0</v>
      </c>
      <c r="E288" s="30">
        <f>VLOOKUP($B288,'[1]Tillförd energi'!$B$2:$AS$506,MATCH(E$3,'[1]Tillförd energi'!$B$1:$AQ$1,0),FALSE)</f>
        <v>0.7</v>
      </c>
      <c r="F288" s="30">
        <f>VLOOKUP($B288,'[1]Tillförd energi'!$B$2:$AS$506,MATCH(F$3,'[1]Tillförd energi'!$B$1:$AQ$1,0),FALSE)</f>
        <v>0</v>
      </c>
      <c r="G288" s="30">
        <f>VLOOKUP($B288,'[1]Tillförd energi'!$B$2:$AS$506,MATCH(G$3,'[1]Tillförd energi'!$B$1:$AQ$1,0),FALSE)</f>
        <v>0</v>
      </c>
      <c r="H288" s="30">
        <f>VLOOKUP($B288,'[1]Tillförd energi'!$B$2:$AS$506,MATCH(H$3,'[1]Tillförd energi'!$B$1:$AQ$1,0),FALSE)</f>
        <v>0</v>
      </c>
      <c r="I288" s="30">
        <f>VLOOKUP($B288,'[1]Tillförd energi'!$B$2:$AS$506,MATCH(I$3,'[1]Tillförd energi'!$B$1:$AQ$1,0),FALSE)</f>
        <v>0</v>
      </c>
      <c r="J288" s="30">
        <f>VLOOKUP($B288,'[1]Tillförd energi'!$B$2:$AS$506,MATCH(J$3,'[1]Tillförd energi'!$B$1:$AQ$1,0),FALSE)</f>
        <v>0</v>
      </c>
      <c r="K288" s="30">
        <f>VLOOKUP($B288,'[1]Tillförd energi'!$B$2:$AS$506,MATCH(K$3,'[1]Tillförd energi'!$B$1:$AQ$1,0),FALSE)</f>
        <v>0</v>
      </c>
      <c r="L288" s="30">
        <f>VLOOKUP($B288,'[1]Tillförd energi'!$B$2:$AS$506,MATCH(L$3,'[1]Tillförd energi'!$B$1:$AQ$1,0),FALSE)</f>
        <v>25</v>
      </c>
      <c r="M288" s="30">
        <f>VLOOKUP($B288,'[1]Tillförd energi'!$B$2:$AS$506,MATCH(M$3,'[1]Tillförd energi'!$B$1:$AQ$1,0),FALSE)</f>
        <v>6</v>
      </c>
      <c r="N288" s="30">
        <f>VLOOKUP($B288,'[1]Tillförd energi'!$B$2:$AS$506,MATCH(N$3,'[1]Tillförd energi'!$B$1:$AQ$1,0),FALSE)</f>
        <v>0.5</v>
      </c>
      <c r="O288" s="30">
        <f>VLOOKUP($B288,'[1]Tillförd energi'!$B$2:$AS$506,MATCH(O$3,'[1]Tillförd energi'!$B$1:$AQ$1,0),FALSE)</f>
        <v>19</v>
      </c>
      <c r="P288" s="30">
        <f>VLOOKUP($B288,'[1]Tillförd energi'!$B$2:$AS$506,MATCH(P$3,'[1]Tillförd energi'!$B$1:$AQ$1,0),FALSE)</f>
        <v>0</v>
      </c>
      <c r="Q288" s="30">
        <f>VLOOKUP($B288,'[1]Tillförd energi'!$B$2:$AS$506,MATCH(Q$3,'[1]Tillförd energi'!$B$1:$AQ$1,0),FALSE)</f>
        <v>0</v>
      </c>
      <c r="R288" s="30">
        <f>VLOOKUP($B288,'[1]Tillförd energi'!$B$2:$AS$506,MATCH(R$3,'[1]Tillförd energi'!$B$1:$AQ$1,0),FALSE)</f>
        <v>0</v>
      </c>
      <c r="S288" s="30">
        <f>VLOOKUP($B288,'[1]Tillförd energi'!$B$2:$AS$506,MATCH(S$3,'[1]Tillförd energi'!$B$1:$AQ$1,0),FALSE)</f>
        <v>0</v>
      </c>
      <c r="T288" s="30">
        <f>VLOOKUP($B288,'[1]Tillförd energi'!$B$2:$AS$506,MATCH(T$3,'[1]Tillförd energi'!$B$1:$AQ$1,0),FALSE)</f>
        <v>0</v>
      </c>
      <c r="U288" s="30">
        <f>VLOOKUP($B288,'[1]Tillförd energi'!$B$2:$AS$506,MATCH(U$3,'[1]Tillförd energi'!$B$1:$AQ$1,0),FALSE)</f>
        <v>0</v>
      </c>
      <c r="V288" s="30">
        <f>VLOOKUP($B288,'[1]Tillförd energi'!$B$2:$AS$506,MATCH(V$3,'[1]Tillförd energi'!$B$1:$AQ$1,0),FALSE)</f>
        <v>0</v>
      </c>
      <c r="W288" s="30">
        <f>VLOOKUP($B288,'[1]Tillförd energi'!$B$2:$AS$506,MATCH(W$3,'[1]Tillförd energi'!$B$1:$AQ$1,0),FALSE)</f>
        <v>0</v>
      </c>
      <c r="X288" s="30">
        <f>VLOOKUP($B288,'[1]Tillförd energi'!$B$2:$AS$506,MATCH(X$3,'[1]Tillförd energi'!$B$1:$AQ$1,0),FALSE)</f>
        <v>0</v>
      </c>
      <c r="Y288" s="30">
        <f>VLOOKUP($B288,'[1]Tillförd energi'!$B$2:$AS$506,MATCH(Y$3,'[1]Tillförd energi'!$B$1:$AQ$1,0),FALSE)</f>
        <v>0</v>
      </c>
      <c r="Z288" s="30">
        <f>VLOOKUP($B288,'[1]Tillförd energi'!$B$2:$AS$506,MATCH(Z$3,'[1]Tillförd energi'!$B$1:$AQ$1,0),FALSE)</f>
        <v>0</v>
      </c>
      <c r="AA288" s="30">
        <f>VLOOKUP($B288,'[1]Tillförd energi'!$B$2:$AS$506,MATCH(AA$3,'[1]Tillförd energi'!$B$1:$AQ$1,0),FALSE)</f>
        <v>0</v>
      </c>
      <c r="AB288" s="30">
        <f>VLOOKUP($B288,'[1]Tillförd energi'!$B$2:$AS$506,MATCH(AB$3,'[1]Tillförd energi'!$B$1:$AQ$1,0),FALSE)</f>
        <v>7.5</v>
      </c>
      <c r="AC288" s="30">
        <f>VLOOKUP($B288,'[1]Tillförd energi'!$B$2:$AS$506,MATCH(AC$3,'[1]Tillförd energi'!$B$1:$AQ$1,0),FALSE)</f>
        <v>0</v>
      </c>
      <c r="AD288" s="30">
        <f>VLOOKUP($B288,'[1]Tillförd energi'!$B$2:$AS$506,MATCH(AD$3,'[1]Tillförd energi'!$B$1:$AQ$1,0),FALSE)</f>
        <v>0</v>
      </c>
      <c r="AF288" s="30">
        <f>VLOOKUP($B288,'[1]Tillförd energi'!$B$2:$AS$506,MATCH(AF$3,'[1]Tillförd energi'!$B$1:$AQ$1,0),FALSE)</f>
        <v>1.3</v>
      </c>
      <c r="AH288" s="30">
        <f>IFERROR(VLOOKUP(B288,[1]Miljö!$B$1:$S$476,9,FALSE)/1,0)</f>
        <v>0</v>
      </c>
      <c r="AJ288" s="35">
        <f>IFERROR(VLOOKUP($B288,[1]Miljö!$B$1:$S$500,MATCH("hjälpel exklusive kraftvärme (GWh)",[1]Miljö!$B$1:$V$1,0),FALSE)/1,"")</f>
        <v>1.3</v>
      </c>
      <c r="AK288" s="35">
        <f t="shared" si="16"/>
        <v>1.3</v>
      </c>
      <c r="AL288" s="35">
        <f>VLOOKUP($B288,'[1]Slutlig allokering'!$B$2:$AL$462,MATCH("Hjälpel kraftvärme",'[1]Slutlig allokering'!$B$2:$AL$2,0),FALSE)</f>
        <v>0</v>
      </c>
      <c r="AN288" s="30">
        <f t="shared" si="17"/>
        <v>60</v>
      </c>
      <c r="AO288" s="30">
        <f t="shared" si="18"/>
        <v>60</v>
      </c>
      <c r="AP288" s="30">
        <f>IF(ISERROR(1/VLOOKUP($B288,[1]Leveranser!$B$1:$S$500,MATCH("såld värme (gwh)",[1]Leveranser!$B$1:$S$1,0),FALSE)),"",VLOOKUP($B288,[1]Leveranser!$B$1:$S$500,MATCH("såld värme (gwh)",[1]Leveranser!$B$1:$S$1,0),FALSE))</f>
        <v>46.3</v>
      </c>
      <c r="AQ288" s="30">
        <f>VLOOKUP($B288,[1]Leveranser!$B$1:$Y$500,MATCH("Totalt såld fjärrvärme till andra fjärrvärmeföretag",[1]Leveranser!$B$1:$AA$1,0),FALSE)</f>
        <v>0</v>
      </c>
      <c r="AR288" s="30">
        <f>IF(ISERROR(1/VLOOKUP($B288,[1]Miljö!$B$1:$S$500,MATCH("Såld mängd produktionsspecifik fjärrvärme (GWh)",[1]Miljö!$B$1:$R$1,0),FALSE)),0,VLOOKUP($B288,[1]Miljö!$B$1:$S$500,MATCH("Såld mängd produktionsspecifik fjärrvärme (GWh)",[1]Miljö!$B$1:$R$1,0),FALSE))</f>
        <v>0</v>
      </c>
      <c r="AS288" s="36">
        <f t="shared" si="19"/>
        <v>0.77166666666666661</v>
      </c>
      <c r="AU288" s="30" t="str">
        <f>VLOOKUP($B288,'[1]Miljövärden urval för publ'!$B$2:$I$486,7,FALSE)</f>
        <v>Ja</v>
      </c>
    </row>
    <row r="289" spans="1:47" ht="15">
      <c r="A289" t="s">
        <v>69</v>
      </c>
      <c r="B289" t="s">
        <v>73</v>
      </c>
      <c r="C289" s="30">
        <f>VLOOKUP($B289,'[1]Tillförd energi'!$B$2:$AS$506,MATCH(C$3,'[1]Tillförd energi'!$B$1:$AQ$1,0),FALSE)</f>
        <v>0</v>
      </c>
      <c r="D289" s="30">
        <f>VLOOKUP($B289,'[1]Tillförd energi'!$B$2:$AS$506,MATCH(D$3,'[1]Tillförd energi'!$B$1:$AQ$1,0),FALSE)</f>
        <v>0</v>
      </c>
      <c r="E289" s="30">
        <f>VLOOKUP($B289,'[1]Tillförd energi'!$B$2:$AS$506,MATCH(E$3,'[1]Tillförd energi'!$B$1:$AQ$1,0),FALSE)</f>
        <v>0</v>
      </c>
      <c r="F289" s="30">
        <f>VLOOKUP($B289,'[1]Tillförd energi'!$B$2:$AS$506,MATCH(F$3,'[1]Tillförd energi'!$B$1:$AQ$1,0),FALSE)</f>
        <v>0</v>
      </c>
      <c r="G289" s="30">
        <f>VLOOKUP($B289,'[1]Tillförd energi'!$B$2:$AS$506,MATCH(G$3,'[1]Tillförd energi'!$B$1:$AQ$1,0),FALSE)</f>
        <v>0</v>
      </c>
      <c r="H289" s="30">
        <f>VLOOKUP($B289,'[1]Tillförd energi'!$B$2:$AS$506,MATCH(H$3,'[1]Tillförd energi'!$B$1:$AQ$1,0),FALSE)</f>
        <v>0</v>
      </c>
      <c r="I289" s="30">
        <f>VLOOKUP($B289,'[1]Tillförd energi'!$B$2:$AS$506,MATCH(I$3,'[1]Tillförd energi'!$B$1:$AQ$1,0),FALSE)</f>
        <v>0</v>
      </c>
      <c r="J289" s="30">
        <f>VLOOKUP($B289,'[1]Tillförd energi'!$B$2:$AS$506,MATCH(J$3,'[1]Tillförd energi'!$B$1:$AQ$1,0),FALSE)</f>
        <v>0</v>
      </c>
      <c r="K289" s="30">
        <f>VLOOKUP($B289,'[1]Tillförd energi'!$B$2:$AS$506,MATCH(K$3,'[1]Tillförd energi'!$B$1:$AQ$1,0),FALSE)</f>
        <v>0</v>
      </c>
      <c r="L289" s="30">
        <f>VLOOKUP($B289,'[1]Tillförd energi'!$B$2:$AS$506,MATCH(L$3,'[1]Tillförd energi'!$B$1:$AQ$1,0),FALSE)</f>
        <v>0</v>
      </c>
      <c r="M289" s="30">
        <f>VLOOKUP($B289,'[1]Tillförd energi'!$B$2:$AS$506,MATCH(M$3,'[1]Tillförd energi'!$B$1:$AQ$1,0),FALSE)</f>
        <v>0</v>
      </c>
      <c r="N289" s="30">
        <f>VLOOKUP($B289,'[1]Tillförd energi'!$B$2:$AS$506,MATCH(N$3,'[1]Tillförd energi'!$B$1:$AQ$1,0),FALSE)</f>
        <v>0</v>
      </c>
      <c r="O289" s="30">
        <f>VLOOKUP($B289,'[1]Tillförd energi'!$B$2:$AS$506,MATCH(O$3,'[1]Tillförd energi'!$B$1:$AQ$1,0),FALSE)</f>
        <v>0</v>
      </c>
      <c r="P289" s="30">
        <f>VLOOKUP($B289,'[1]Tillförd energi'!$B$2:$AS$506,MATCH(P$3,'[1]Tillförd energi'!$B$1:$AQ$1,0),FALSE)</f>
        <v>0</v>
      </c>
      <c r="Q289" s="30">
        <f>VLOOKUP($B289,'[1]Tillförd energi'!$B$2:$AS$506,MATCH(Q$3,'[1]Tillförd energi'!$B$1:$AQ$1,0),FALSE)</f>
        <v>0</v>
      </c>
      <c r="R289" s="30">
        <f>VLOOKUP($B289,'[1]Tillförd energi'!$B$2:$AS$506,MATCH(R$3,'[1]Tillförd energi'!$B$1:$AQ$1,0),FALSE)</f>
        <v>0</v>
      </c>
      <c r="S289" s="30">
        <f>VLOOKUP($B289,'[1]Tillförd energi'!$B$2:$AS$506,MATCH(S$3,'[1]Tillförd energi'!$B$1:$AQ$1,0),FALSE)</f>
        <v>0</v>
      </c>
      <c r="T289" s="30">
        <f>VLOOKUP($B289,'[1]Tillförd energi'!$B$2:$AS$506,MATCH(T$3,'[1]Tillförd energi'!$B$1:$AQ$1,0),FALSE)</f>
        <v>0</v>
      </c>
      <c r="U289" s="30">
        <f>VLOOKUP($B289,'[1]Tillförd energi'!$B$2:$AS$506,MATCH(U$3,'[1]Tillförd energi'!$B$1:$AQ$1,0),FALSE)</f>
        <v>0</v>
      </c>
      <c r="V289" s="30">
        <f>VLOOKUP($B289,'[1]Tillförd energi'!$B$2:$AS$506,MATCH(V$3,'[1]Tillförd energi'!$B$1:$AQ$1,0),FALSE)</f>
        <v>0</v>
      </c>
      <c r="W289" s="30">
        <f>VLOOKUP($B289,'[1]Tillförd energi'!$B$2:$AS$506,MATCH(W$3,'[1]Tillförd energi'!$B$1:$AQ$1,0),FALSE)</f>
        <v>0</v>
      </c>
      <c r="X289" s="30">
        <f>VLOOKUP($B289,'[1]Tillförd energi'!$B$2:$AS$506,MATCH(X$3,'[1]Tillförd energi'!$B$1:$AQ$1,0),FALSE)</f>
        <v>0</v>
      </c>
      <c r="Y289" s="30">
        <f>VLOOKUP($B289,'[1]Tillförd energi'!$B$2:$AS$506,MATCH(Y$3,'[1]Tillförd energi'!$B$1:$AQ$1,0),FALSE)</f>
        <v>0</v>
      </c>
      <c r="Z289" s="30">
        <f>VLOOKUP($B289,'[1]Tillförd energi'!$B$2:$AS$506,MATCH(Z$3,'[1]Tillförd energi'!$B$1:$AQ$1,0),FALSE)</f>
        <v>0</v>
      </c>
      <c r="AA289" s="30">
        <f>VLOOKUP($B289,'[1]Tillförd energi'!$B$2:$AS$506,MATCH(AA$3,'[1]Tillförd energi'!$B$1:$AQ$1,0),FALSE)</f>
        <v>0</v>
      </c>
      <c r="AB289" s="30">
        <f>VLOOKUP($B289,'[1]Tillförd energi'!$B$2:$AS$506,MATCH(AB$3,'[1]Tillförd energi'!$B$1:$AQ$1,0),FALSE)</f>
        <v>0</v>
      </c>
      <c r="AC289" s="30">
        <f>VLOOKUP($B289,'[1]Tillförd energi'!$B$2:$AS$506,MATCH(AC$3,'[1]Tillförd energi'!$B$1:$AQ$1,0),FALSE)</f>
        <v>0</v>
      </c>
      <c r="AD289" s="30">
        <f>VLOOKUP($B289,'[1]Tillförd energi'!$B$2:$AS$506,MATCH(AD$3,'[1]Tillförd energi'!$B$1:$AQ$1,0),FALSE)</f>
        <v>0</v>
      </c>
      <c r="AF289" s="30">
        <f>VLOOKUP($B289,'[1]Tillförd energi'!$B$2:$AS$506,MATCH(AF$3,'[1]Tillförd energi'!$B$1:$AQ$1,0),FALSE)</f>
        <v>0</v>
      </c>
      <c r="AH289" s="30">
        <f>IFERROR(VLOOKUP(B289,[1]Miljö!$B$1:$S$476,9,FALSE)/1,0)</f>
        <v>0</v>
      </c>
      <c r="AJ289" s="35" t="str">
        <f>IFERROR(VLOOKUP($B289,[1]Miljö!$B$1:$S$500,MATCH("hjälpel exklusive kraftvärme (GWh)",[1]Miljö!$B$1:$V$1,0),FALSE)/1,"")</f>
        <v/>
      </c>
      <c r="AK289" s="35">
        <f t="shared" si="16"/>
        <v>0</v>
      </c>
      <c r="AL289" s="35">
        <f>VLOOKUP($B289,'[1]Slutlig allokering'!$B$2:$AL$462,MATCH("Hjälpel kraftvärme",'[1]Slutlig allokering'!$B$2:$AL$2,0),FALSE)</f>
        <v>0</v>
      </c>
      <c r="AN289" s="30">
        <f t="shared" si="17"/>
        <v>0</v>
      </c>
      <c r="AO289" s="30">
        <f t="shared" si="18"/>
        <v>0</v>
      </c>
      <c r="AP289" s="30" t="str">
        <f>IF(ISERROR(1/VLOOKUP($B289,[1]Leveranser!$B$1:$S$500,MATCH("såld värme (gwh)",[1]Leveranser!$B$1:$S$1,0),FALSE)),"",VLOOKUP($B289,[1]Leveranser!$B$1:$S$500,MATCH("såld värme (gwh)",[1]Leveranser!$B$1:$S$1,0),FALSE))</f>
        <v/>
      </c>
      <c r="AQ289" s="30">
        <f>VLOOKUP($B289,[1]Leveranser!$B$1:$Y$500,MATCH("Totalt såld fjärrvärme till andra fjärrvärmeföretag",[1]Leveranser!$B$1:$AA$1,0),FALSE)</f>
        <v>0</v>
      </c>
      <c r="AR289" s="30">
        <f>IF(ISERROR(1/VLOOKUP($B289,[1]Miljö!$B$1:$S$500,MATCH("Såld mängd produktionsspecifik fjärrvärme (GWh)",[1]Miljö!$B$1:$R$1,0),FALSE)),0,VLOOKUP($B289,[1]Miljö!$B$1:$S$500,MATCH("Såld mängd produktionsspecifik fjärrvärme (GWh)",[1]Miljö!$B$1:$R$1,0),FALSE))</f>
        <v>0</v>
      </c>
      <c r="AS289" s="36" t="str">
        <f t="shared" si="19"/>
        <v/>
      </c>
      <c r="AU289" s="30" t="str">
        <f>VLOOKUP($B289,'[1]Miljövärden urval för publ'!$B$2:$I$486,7,FALSE)</f>
        <v>Nej</v>
      </c>
    </row>
    <row r="290" spans="1:47" ht="15">
      <c r="A290" t="s">
        <v>518</v>
      </c>
      <c r="B290" t="s">
        <v>519</v>
      </c>
      <c r="C290" s="30">
        <f>VLOOKUP($B290,'[1]Tillförd energi'!$B$2:$AS$506,MATCH(C$3,'[1]Tillförd energi'!$B$1:$AQ$1,0),FALSE)</f>
        <v>0</v>
      </c>
      <c r="D290" s="30">
        <f>VLOOKUP($B290,'[1]Tillförd energi'!$B$2:$AS$506,MATCH(D$3,'[1]Tillförd energi'!$B$1:$AQ$1,0),FALSE)</f>
        <v>0</v>
      </c>
      <c r="E290" s="30">
        <f>VLOOKUP($B290,'[1]Tillförd energi'!$B$2:$AS$506,MATCH(E$3,'[1]Tillförd energi'!$B$1:$AQ$1,0),FALSE)</f>
        <v>0</v>
      </c>
      <c r="F290" s="30">
        <f>VLOOKUP($B290,'[1]Tillförd energi'!$B$2:$AS$506,MATCH(F$3,'[1]Tillförd energi'!$B$1:$AQ$1,0),FALSE)</f>
        <v>0</v>
      </c>
      <c r="G290" s="30">
        <f>VLOOKUP($B290,'[1]Tillförd energi'!$B$2:$AS$506,MATCH(G$3,'[1]Tillförd energi'!$B$1:$AQ$1,0),FALSE)</f>
        <v>0</v>
      </c>
      <c r="H290" s="30">
        <f>VLOOKUP($B290,'[1]Tillförd energi'!$B$2:$AS$506,MATCH(H$3,'[1]Tillförd energi'!$B$1:$AQ$1,0),FALSE)</f>
        <v>0</v>
      </c>
      <c r="I290" s="30">
        <f>VLOOKUP($B290,'[1]Tillförd energi'!$B$2:$AS$506,MATCH(I$3,'[1]Tillförd energi'!$B$1:$AQ$1,0),FALSE)</f>
        <v>0</v>
      </c>
      <c r="J290" s="30">
        <f>VLOOKUP($B290,'[1]Tillförd energi'!$B$2:$AS$506,MATCH(J$3,'[1]Tillförd energi'!$B$1:$AQ$1,0),FALSE)</f>
        <v>0</v>
      </c>
      <c r="K290" s="30">
        <f>VLOOKUP($B290,'[1]Tillförd energi'!$B$2:$AS$506,MATCH(K$3,'[1]Tillförd energi'!$B$1:$AQ$1,0),FALSE)</f>
        <v>0</v>
      </c>
      <c r="L290" s="30">
        <f>VLOOKUP($B290,'[1]Tillförd energi'!$B$2:$AS$506,MATCH(L$3,'[1]Tillförd energi'!$B$1:$AQ$1,0),FALSE)</f>
        <v>0</v>
      </c>
      <c r="M290" s="30">
        <f>VLOOKUP($B290,'[1]Tillförd energi'!$B$2:$AS$506,MATCH(M$3,'[1]Tillförd energi'!$B$1:$AQ$1,0),FALSE)</f>
        <v>0</v>
      </c>
      <c r="N290" s="30">
        <f>VLOOKUP($B290,'[1]Tillförd energi'!$B$2:$AS$506,MATCH(N$3,'[1]Tillförd energi'!$B$1:$AQ$1,0),FALSE)</f>
        <v>0</v>
      </c>
      <c r="O290" s="30">
        <f>VLOOKUP($B290,'[1]Tillförd energi'!$B$2:$AS$506,MATCH(O$3,'[1]Tillförd energi'!$B$1:$AQ$1,0),FALSE)</f>
        <v>0</v>
      </c>
      <c r="P290" s="30">
        <f>VLOOKUP($B290,'[1]Tillförd energi'!$B$2:$AS$506,MATCH(P$3,'[1]Tillförd energi'!$B$1:$AQ$1,0),FALSE)</f>
        <v>5.0588199999999999</v>
      </c>
      <c r="Q290" s="30">
        <f>VLOOKUP($B290,'[1]Tillförd energi'!$B$2:$AS$506,MATCH(Q$3,'[1]Tillförd energi'!$B$1:$AQ$1,0),FALSE)</f>
        <v>0</v>
      </c>
      <c r="R290" s="30">
        <f>VLOOKUP($B290,'[1]Tillförd energi'!$B$2:$AS$506,MATCH(R$3,'[1]Tillförd energi'!$B$1:$AQ$1,0),FALSE)</f>
        <v>0</v>
      </c>
      <c r="S290" s="30">
        <f>VLOOKUP($B290,'[1]Tillförd energi'!$B$2:$AS$506,MATCH(S$3,'[1]Tillförd energi'!$B$1:$AQ$1,0),FALSE)</f>
        <v>0</v>
      </c>
      <c r="T290" s="30">
        <f>VLOOKUP($B290,'[1]Tillförd energi'!$B$2:$AS$506,MATCH(T$3,'[1]Tillförd energi'!$B$1:$AQ$1,0),FALSE)</f>
        <v>0</v>
      </c>
      <c r="U290" s="30">
        <f>VLOOKUP($B290,'[1]Tillförd energi'!$B$2:$AS$506,MATCH(U$3,'[1]Tillförd energi'!$B$1:$AQ$1,0),FALSE)</f>
        <v>0</v>
      </c>
      <c r="V290" s="30">
        <f>VLOOKUP($B290,'[1]Tillförd energi'!$B$2:$AS$506,MATCH(V$3,'[1]Tillförd energi'!$B$1:$AQ$1,0),FALSE)</f>
        <v>0</v>
      </c>
      <c r="W290" s="30">
        <f>VLOOKUP($B290,'[1]Tillförd energi'!$B$2:$AS$506,MATCH(W$3,'[1]Tillförd energi'!$B$1:$AQ$1,0),FALSE)</f>
        <v>0</v>
      </c>
      <c r="X290" s="30">
        <f>VLOOKUP($B290,'[1]Tillförd energi'!$B$2:$AS$506,MATCH(X$3,'[1]Tillförd energi'!$B$1:$AQ$1,0),FALSE)</f>
        <v>0</v>
      </c>
      <c r="Y290" s="30">
        <f>VLOOKUP($B290,'[1]Tillförd energi'!$B$2:$AS$506,MATCH(Y$3,'[1]Tillförd energi'!$B$1:$AQ$1,0),FALSE)</f>
        <v>0</v>
      </c>
      <c r="Z290" s="30">
        <f>VLOOKUP($B290,'[1]Tillförd energi'!$B$2:$AS$506,MATCH(Z$3,'[1]Tillförd energi'!$B$1:$AQ$1,0),FALSE)</f>
        <v>0</v>
      </c>
      <c r="AA290" s="30">
        <f>VLOOKUP($B290,'[1]Tillförd energi'!$B$2:$AS$506,MATCH(AA$3,'[1]Tillförd energi'!$B$1:$AQ$1,0),FALSE)</f>
        <v>0</v>
      </c>
      <c r="AB290" s="30">
        <f>VLOOKUP($B290,'[1]Tillförd energi'!$B$2:$AS$506,MATCH(AB$3,'[1]Tillförd energi'!$B$1:$AQ$1,0),FALSE)</f>
        <v>0</v>
      </c>
      <c r="AC290" s="30">
        <f>VLOOKUP($B290,'[1]Tillförd energi'!$B$2:$AS$506,MATCH(AC$3,'[1]Tillförd energi'!$B$1:$AQ$1,0),FALSE)</f>
        <v>0</v>
      </c>
      <c r="AD290" s="30">
        <f>VLOOKUP($B290,'[1]Tillförd energi'!$B$2:$AS$506,MATCH(AD$3,'[1]Tillförd energi'!$B$1:$AQ$1,0),FALSE)</f>
        <v>0</v>
      </c>
      <c r="AF290" s="30">
        <f>VLOOKUP($B290,'[1]Tillförd energi'!$B$2:$AS$506,MATCH(AF$3,'[1]Tillförd energi'!$B$1:$AQ$1,0),FALSE)</f>
        <v>0.10199999999999999</v>
      </c>
      <c r="AH290" s="30">
        <f>IFERROR(VLOOKUP(B290,[1]Miljö!$B$1:$S$476,9,FALSE)/1,0)</f>
        <v>0</v>
      </c>
      <c r="AJ290" s="35" t="str">
        <f>IFERROR(VLOOKUP($B290,[1]Miljö!$B$1:$S$500,MATCH("hjälpel exklusive kraftvärme (GWh)",[1]Miljö!$B$1:$V$1,0),FALSE)/1,"")</f>
        <v/>
      </c>
      <c r="AK290" s="35">
        <f t="shared" si="16"/>
        <v>0.10199999999999999</v>
      </c>
      <c r="AL290" s="35">
        <f>VLOOKUP($B290,'[1]Slutlig allokering'!$B$2:$AL$462,MATCH("Hjälpel kraftvärme",'[1]Slutlig allokering'!$B$2:$AL$2,0),FALSE)</f>
        <v>0</v>
      </c>
      <c r="AN290" s="30">
        <f t="shared" si="17"/>
        <v>5.1608200000000002</v>
      </c>
      <c r="AO290" s="30">
        <f t="shared" si="18"/>
        <v>5.1608200000000002</v>
      </c>
      <c r="AP290" s="30">
        <f>IF(ISERROR(1/VLOOKUP($B290,[1]Leveranser!$B$1:$S$500,MATCH("såld värme (gwh)",[1]Leveranser!$B$1:$S$1,0),FALSE)),"",VLOOKUP($B290,[1]Leveranser!$B$1:$S$500,MATCH("såld värme (gwh)",[1]Leveranser!$B$1:$S$1,0),FALSE))</f>
        <v>3.4</v>
      </c>
      <c r="AQ290" s="30">
        <f>VLOOKUP($B290,[1]Leveranser!$B$1:$Y$500,MATCH("Totalt såld fjärrvärme till andra fjärrvärmeföretag",[1]Leveranser!$B$1:$AA$1,0),FALSE)</f>
        <v>0</v>
      </c>
      <c r="AR290" s="30">
        <f>IF(ISERROR(1/VLOOKUP($B290,[1]Miljö!$B$1:$S$500,MATCH("Såld mängd produktionsspecifik fjärrvärme (GWh)",[1]Miljö!$B$1:$R$1,0),FALSE)),0,VLOOKUP($B290,[1]Miljö!$B$1:$S$500,MATCH("Såld mängd produktionsspecifik fjärrvärme (GWh)",[1]Miljö!$B$1:$R$1,0),FALSE))</f>
        <v>0</v>
      </c>
      <c r="AS290" s="36">
        <f t="shared" si="19"/>
        <v>0.65881003406435412</v>
      </c>
      <c r="AU290" s="30" t="str">
        <f>VLOOKUP($B290,'[1]Miljövärden urval för publ'!$B$2:$I$486,7,FALSE)</f>
        <v>Ja</v>
      </c>
    </row>
    <row r="291" spans="1:47" ht="15">
      <c r="A291" t="s">
        <v>453</v>
      </c>
      <c r="B291" t="s">
        <v>456</v>
      </c>
      <c r="C291" s="30">
        <f>VLOOKUP($B291,'[1]Tillförd energi'!$B$2:$AS$506,MATCH(C$3,'[1]Tillförd energi'!$B$1:$AQ$1,0),FALSE)</f>
        <v>0</v>
      </c>
      <c r="D291" s="30">
        <f>VLOOKUP($B291,'[1]Tillförd energi'!$B$2:$AS$506,MATCH(D$3,'[1]Tillförd energi'!$B$1:$AQ$1,0),FALSE)</f>
        <v>0</v>
      </c>
      <c r="E291" s="30">
        <f>VLOOKUP($B291,'[1]Tillförd energi'!$B$2:$AS$506,MATCH(E$3,'[1]Tillförd energi'!$B$1:$AQ$1,0),FALSE)</f>
        <v>0</v>
      </c>
      <c r="F291" s="30">
        <f>VLOOKUP($B291,'[1]Tillförd energi'!$B$2:$AS$506,MATCH(F$3,'[1]Tillförd energi'!$B$1:$AQ$1,0),FALSE)</f>
        <v>0</v>
      </c>
      <c r="G291" s="30">
        <f>VLOOKUP($B291,'[1]Tillförd energi'!$B$2:$AS$506,MATCH(G$3,'[1]Tillförd energi'!$B$1:$AQ$1,0),FALSE)</f>
        <v>0</v>
      </c>
      <c r="H291" s="30">
        <f>VLOOKUP($B291,'[1]Tillförd energi'!$B$2:$AS$506,MATCH(H$3,'[1]Tillförd energi'!$B$1:$AQ$1,0),FALSE)</f>
        <v>0</v>
      </c>
      <c r="I291" s="30">
        <f>VLOOKUP($B291,'[1]Tillförd energi'!$B$2:$AS$506,MATCH(I$3,'[1]Tillförd energi'!$B$1:$AQ$1,0),FALSE)</f>
        <v>0</v>
      </c>
      <c r="J291" s="30">
        <f>VLOOKUP($B291,'[1]Tillförd energi'!$B$2:$AS$506,MATCH(J$3,'[1]Tillförd energi'!$B$1:$AQ$1,0),FALSE)</f>
        <v>1</v>
      </c>
      <c r="K291" s="30">
        <f>VLOOKUP($B291,'[1]Tillförd energi'!$B$2:$AS$506,MATCH(K$3,'[1]Tillförd energi'!$B$1:$AQ$1,0),FALSE)</f>
        <v>0</v>
      </c>
      <c r="L291" s="30">
        <f>VLOOKUP($B291,'[1]Tillförd energi'!$B$2:$AS$506,MATCH(L$3,'[1]Tillförd energi'!$B$1:$AQ$1,0),FALSE)</f>
        <v>0</v>
      </c>
      <c r="M291" s="30">
        <f>VLOOKUP($B291,'[1]Tillförd energi'!$B$2:$AS$506,MATCH(M$3,'[1]Tillförd energi'!$B$1:$AQ$1,0),FALSE)</f>
        <v>0</v>
      </c>
      <c r="N291" s="30">
        <f>VLOOKUP($B291,'[1]Tillförd energi'!$B$2:$AS$506,MATCH(N$3,'[1]Tillförd energi'!$B$1:$AQ$1,0),FALSE)</f>
        <v>0</v>
      </c>
      <c r="O291" s="30">
        <f>VLOOKUP($B291,'[1]Tillförd energi'!$B$2:$AS$506,MATCH(O$3,'[1]Tillförd energi'!$B$1:$AQ$1,0),FALSE)</f>
        <v>106.16800000000001</v>
      </c>
      <c r="P291" s="30">
        <f>VLOOKUP($B291,'[1]Tillförd energi'!$B$2:$AS$506,MATCH(P$3,'[1]Tillförd energi'!$B$1:$AQ$1,0),FALSE)</f>
        <v>0</v>
      </c>
      <c r="Q291" s="30">
        <f>VLOOKUP($B291,'[1]Tillförd energi'!$B$2:$AS$506,MATCH(Q$3,'[1]Tillförd energi'!$B$1:$AQ$1,0),FALSE)</f>
        <v>24</v>
      </c>
      <c r="R291" s="30">
        <f>VLOOKUP($B291,'[1]Tillförd energi'!$B$2:$AS$506,MATCH(R$3,'[1]Tillförd energi'!$B$1:$AQ$1,0),FALSE)</f>
        <v>0</v>
      </c>
      <c r="S291" s="30">
        <f>VLOOKUP($B291,'[1]Tillförd energi'!$B$2:$AS$506,MATCH(S$3,'[1]Tillförd energi'!$B$1:$AQ$1,0),FALSE)</f>
        <v>0</v>
      </c>
      <c r="T291" s="30">
        <f>VLOOKUP($B291,'[1]Tillförd energi'!$B$2:$AS$506,MATCH(T$3,'[1]Tillförd energi'!$B$1:$AQ$1,0),FALSE)</f>
        <v>0</v>
      </c>
      <c r="U291" s="30">
        <f>VLOOKUP($B291,'[1]Tillförd energi'!$B$2:$AS$506,MATCH(U$3,'[1]Tillförd energi'!$B$1:$AQ$1,0),FALSE)</f>
        <v>0</v>
      </c>
      <c r="V291" s="30">
        <f>VLOOKUP($B291,'[1]Tillförd energi'!$B$2:$AS$506,MATCH(V$3,'[1]Tillförd energi'!$B$1:$AQ$1,0),FALSE)</f>
        <v>4.0999999999999996</v>
      </c>
      <c r="W291" s="30">
        <f>VLOOKUP($B291,'[1]Tillförd energi'!$B$2:$AS$506,MATCH(W$3,'[1]Tillförd energi'!$B$1:$AQ$1,0),FALSE)</f>
        <v>0</v>
      </c>
      <c r="X291" s="30">
        <f>VLOOKUP($B291,'[1]Tillförd energi'!$B$2:$AS$506,MATCH(X$3,'[1]Tillförd energi'!$B$1:$AQ$1,0),FALSE)</f>
        <v>0</v>
      </c>
      <c r="Y291" s="30">
        <f>VLOOKUP($B291,'[1]Tillförd energi'!$B$2:$AS$506,MATCH(Y$3,'[1]Tillförd energi'!$B$1:$AQ$1,0),FALSE)</f>
        <v>1</v>
      </c>
      <c r="Z291" s="30">
        <f>VLOOKUP($B291,'[1]Tillförd energi'!$B$2:$AS$506,MATCH(Z$3,'[1]Tillförd energi'!$B$1:$AQ$1,0),FALSE)</f>
        <v>0.04</v>
      </c>
      <c r="AA291" s="30">
        <f>VLOOKUP($B291,'[1]Tillförd energi'!$B$2:$AS$506,MATCH(AA$3,'[1]Tillförd energi'!$B$1:$AQ$1,0),FALSE)</f>
        <v>0.1</v>
      </c>
      <c r="AB291" s="30">
        <f>VLOOKUP($B291,'[1]Tillförd energi'!$B$2:$AS$506,MATCH(AB$3,'[1]Tillförd energi'!$B$1:$AQ$1,0),FALSE)</f>
        <v>15.8</v>
      </c>
      <c r="AC291" s="30">
        <f>VLOOKUP($B291,'[1]Tillförd energi'!$B$2:$AS$506,MATCH(AC$3,'[1]Tillförd energi'!$B$1:$AQ$1,0),FALSE)</f>
        <v>0</v>
      </c>
      <c r="AD291" s="30">
        <f>VLOOKUP($B291,'[1]Tillförd energi'!$B$2:$AS$506,MATCH(AD$3,'[1]Tillförd energi'!$B$1:$AQ$1,0),FALSE)</f>
        <v>0</v>
      </c>
      <c r="AF291" s="30">
        <f>VLOOKUP($B291,'[1]Tillförd energi'!$B$2:$AS$506,MATCH(AF$3,'[1]Tillförd energi'!$B$1:$AQ$1,0),FALSE)</f>
        <v>4.2928100000000002</v>
      </c>
      <c r="AH291" s="30">
        <f>IFERROR(VLOOKUP(B291,[1]Miljö!$B$1:$S$476,9,FALSE)/1,0)</f>
        <v>0</v>
      </c>
      <c r="AJ291" s="35">
        <f>IFERROR(VLOOKUP($B291,[1]Miljö!$B$1:$S$500,MATCH("hjälpel exklusive kraftvärme (GWh)",[1]Miljö!$B$1:$V$1,0),FALSE)/1,"")</f>
        <v>1.9</v>
      </c>
      <c r="AK291" s="35">
        <f t="shared" si="16"/>
        <v>1.9</v>
      </c>
      <c r="AL291" s="35">
        <f>VLOOKUP($B291,'[1]Slutlig allokering'!$B$2:$AL$462,MATCH("Hjälpel kraftvärme",'[1]Slutlig allokering'!$B$2:$AL$2,0),FALSE)</f>
        <v>2.3928099999999999</v>
      </c>
      <c r="AN291" s="30">
        <f t="shared" si="17"/>
        <v>156.50081</v>
      </c>
      <c r="AO291" s="30">
        <f t="shared" si="18"/>
        <v>156.50081</v>
      </c>
      <c r="AP291" s="30">
        <f>IF(ISERROR(1/VLOOKUP($B291,[1]Leveranser!$B$1:$S$500,MATCH("såld värme (gwh)",[1]Leveranser!$B$1:$S$1,0),FALSE)),"",VLOOKUP($B291,[1]Leveranser!$B$1:$S$500,MATCH("såld värme (gwh)",[1]Leveranser!$B$1:$S$1,0),FALSE))</f>
        <v>149.69999999999999</v>
      </c>
      <c r="AQ291" s="30">
        <f>VLOOKUP($B291,[1]Leveranser!$B$1:$Y$500,MATCH("Totalt såld fjärrvärme till andra fjärrvärmeföretag",[1]Leveranser!$B$1:$AA$1,0),FALSE)</f>
        <v>0</v>
      </c>
      <c r="AR291" s="30">
        <f>IF(ISERROR(1/VLOOKUP($B291,[1]Miljö!$B$1:$S$500,MATCH("Såld mängd produktionsspecifik fjärrvärme (GWh)",[1]Miljö!$B$1:$R$1,0),FALSE)),0,VLOOKUP($B291,[1]Miljö!$B$1:$S$500,MATCH("Såld mängd produktionsspecifik fjärrvärme (GWh)",[1]Miljö!$B$1:$R$1,0),FALSE))</f>
        <v>0</v>
      </c>
      <c r="AS291" s="36">
        <f t="shared" si="19"/>
        <v>0.95654456996101167</v>
      </c>
      <c r="AU291" s="30" t="str">
        <f>VLOOKUP($B291,'[1]Miljövärden urval för publ'!$B$2:$I$486,7,FALSE)</f>
        <v>Ja</v>
      </c>
    </row>
    <row r="292" spans="1:47" ht="15">
      <c r="A292" t="s">
        <v>459</v>
      </c>
      <c r="B292" t="s">
        <v>460</v>
      </c>
      <c r="C292" s="30">
        <f>VLOOKUP($B292,'[1]Tillförd energi'!$B$2:$AS$506,MATCH(C$3,'[1]Tillförd energi'!$B$1:$AQ$1,0),FALSE)</f>
        <v>0</v>
      </c>
      <c r="D292" s="30">
        <f>VLOOKUP($B292,'[1]Tillförd energi'!$B$2:$AS$506,MATCH(D$3,'[1]Tillförd energi'!$B$1:$AQ$1,0),FALSE)</f>
        <v>2</v>
      </c>
      <c r="E292" s="30">
        <f>VLOOKUP($B292,'[1]Tillförd energi'!$B$2:$AS$506,MATCH(E$3,'[1]Tillförd energi'!$B$1:$AQ$1,0),FALSE)</f>
        <v>0</v>
      </c>
      <c r="F292" s="30">
        <f>VLOOKUP($B292,'[1]Tillförd energi'!$B$2:$AS$506,MATCH(F$3,'[1]Tillförd energi'!$B$1:$AQ$1,0),FALSE)</f>
        <v>0</v>
      </c>
      <c r="G292" s="30">
        <f>VLOOKUP($B292,'[1]Tillförd energi'!$B$2:$AS$506,MATCH(G$3,'[1]Tillförd energi'!$B$1:$AQ$1,0),FALSE)</f>
        <v>0</v>
      </c>
      <c r="H292" s="30">
        <f>VLOOKUP($B292,'[1]Tillförd energi'!$B$2:$AS$506,MATCH(H$3,'[1]Tillförd energi'!$B$1:$AQ$1,0),FALSE)</f>
        <v>5.0999999999999996</v>
      </c>
      <c r="I292" s="30">
        <f>VLOOKUP($B292,'[1]Tillförd energi'!$B$2:$AS$506,MATCH(I$3,'[1]Tillförd energi'!$B$1:$AQ$1,0),FALSE)</f>
        <v>0</v>
      </c>
      <c r="J292" s="30">
        <f>VLOOKUP($B292,'[1]Tillförd energi'!$B$2:$AS$506,MATCH(J$3,'[1]Tillförd energi'!$B$1:$AQ$1,0),FALSE)</f>
        <v>0</v>
      </c>
      <c r="K292" s="30">
        <f>VLOOKUP($B292,'[1]Tillförd energi'!$B$2:$AS$506,MATCH(K$3,'[1]Tillförd energi'!$B$1:$AQ$1,0),FALSE)</f>
        <v>13.023899999999999</v>
      </c>
      <c r="L292" s="30">
        <f>VLOOKUP($B292,'[1]Tillförd energi'!$B$2:$AS$506,MATCH(L$3,'[1]Tillförd energi'!$B$1:$AQ$1,0),FALSE)</f>
        <v>0</v>
      </c>
      <c r="M292" s="30">
        <f>VLOOKUP($B292,'[1]Tillförd energi'!$B$2:$AS$506,MATCH(M$3,'[1]Tillförd energi'!$B$1:$AQ$1,0),FALSE)</f>
        <v>32.737000000000002</v>
      </c>
      <c r="N292" s="30">
        <f>VLOOKUP($B292,'[1]Tillförd energi'!$B$2:$AS$506,MATCH(N$3,'[1]Tillförd energi'!$B$1:$AQ$1,0),FALSE)</f>
        <v>45.551900000000003</v>
      </c>
      <c r="O292" s="30">
        <f>VLOOKUP($B292,'[1]Tillförd energi'!$B$2:$AS$506,MATCH(O$3,'[1]Tillförd energi'!$B$1:$AQ$1,0),FALSE)</f>
        <v>0</v>
      </c>
      <c r="P292" s="30">
        <f>VLOOKUP($B292,'[1]Tillförd energi'!$B$2:$AS$506,MATCH(P$3,'[1]Tillförd energi'!$B$1:$AQ$1,0),FALSE)</f>
        <v>0</v>
      </c>
      <c r="Q292" s="30">
        <f>VLOOKUP($B292,'[1]Tillförd energi'!$B$2:$AS$506,MATCH(Q$3,'[1]Tillförd energi'!$B$1:$AQ$1,0),FALSE)</f>
        <v>78.400000000000006</v>
      </c>
      <c r="R292" s="30">
        <f>VLOOKUP($B292,'[1]Tillförd energi'!$B$2:$AS$506,MATCH(R$3,'[1]Tillförd energi'!$B$1:$AQ$1,0),FALSE)</f>
        <v>8.9885800000000007</v>
      </c>
      <c r="S292" s="30">
        <f>VLOOKUP($B292,'[1]Tillförd energi'!$B$2:$AS$506,MATCH(S$3,'[1]Tillförd energi'!$B$1:$AQ$1,0),FALSE)</f>
        <v>0</v>
      </c>
      <c r="T292" s="30">
        <f>VLOOKUP($B292,'[1]Tillförd energi'!$B$2:$AS$506,MATCH(T$3,'[1]Tillförd energi'!$B$1:$AQ$1,0),FALSE)</f>
        <v>0.99520500000000001</v>
      </c>
      <c r="U292" s="30">
        <f>VLOOKUP($B292,'[1]Tillförd energi'!$B$2:$AS$506,MATCH(U$3,'[1]Tillförd energi'!$B$1:$AQ$1,0),FALSE)</f>
        <v>0</v>
      </c>
      <c r="V292" s="30">
        <f>VLOOKUP($B292,'[1]Tillförd energi'!$B$2:$AS$506,MATCH(V$3,'[1]Tillförd energi'!$B$1:$AQ$1,0),FALSE)</f>
        <v>0</v>
      </c>
      <c r="W292" s="30">
        <f>VLOOKUP($B292,'[1]Tillförd energi'!$B$2:$AS$506,MATCH(W$3,'[1]Tillförd energi'!$B$1:$AQ$1,0),FALSE)</f>
        <v>0</v>
      </c>
      <c r="X292" s="30">
        <f>VLOOKUP($B292,'[1]Tillförd energi'!$B$2:$AS$506,MATCH(X$3,'[1]Tillförd energi'!$B$1:$AQ$1,0),FALSE)</f>
        <v>78.533799999999999</v>
      </c>
      <c r="Y292" s="30">
        <f>VLOOKUP($B292,'[1]Tillförd energi'!$B$2:$AS$506,MATCH(Y$3,'[1]Tillförd energi'!$B$1:$AQ$1,0),FALSE)</f>
        <v>0</v>
      </c>
      <c r="Z292" s="30">
        <f>VLOOKUP($B292,'[1]Tillförd energi'!$B$2:$AS$506,MATCH(Z$3,'[1]Tillförd energi'!$B$1:$AQ$1,0),FALSE)</f>
        <v>0</v>
      </c>
      <c r="AA292" s="30">
        <f>VLOOKUP($B292,'[1]Tillförd energi'!$B$2:$AS$506,MATCH(AA$3,'[1]Tillförd energi'!$B$1:$AQ$1,0),FALSE)</f>
        <v>0</v>
      </c>
      <c r="AB292" s="30">
        <f>VLOOKUP($B292,'[1]Tillförd energi'!$B$2:$AS$506,MATCH(AB$3,'[1]Tillförd energi'!$B$1:$AQ$1,0),FALSE)</f>
        <v>36.200000000000003</v>
      </c>
      <c r="AC292" s="30">
        <f>VLOOKUP($B292,'[1]Tillförd energi'!$B$2:$AS$506,MATCH(AC$3,'[1]Tillförd energi'!$B$1:$AQ$1,0),FALSE)</f>
        <v>0</v>
      </c>
      <c r="AD292" s="30">
        <f>VLOOKUP($B292,'[1]Tillförd energi'!$B$2:$AS$506,MATCH(AD$3,'[1]Tillförd energi'!$B$1:$AQ$1,0),FALSE)</f>
        <v>0</v>
      </c>
      <c r="AF292" s="30">
        <f>VLOOKUP($B292,'[1]Tillförd energi'!$B$2:$AS$506,MATCH(AF$3,'[1]Tillförd energi'!$B$1:$AQ$1,0),FALSE)</f>
        <v>9.7181999999999995</v>
      </c>
      <c r="AH292" s="30">
        <f>IFERROR(VLOOKUP(B292,[1]Miljö!$B$1:$S$476,9,FALSE)/1,0)</f>
        <v>0</v>
      </c>
      <c r="AJ292" s="35">
        <f>IFERROR(VLOOKUP($B292,[1]Miljö!$B$1:$S$500,MATCH("hjälpel exklusive kraftvärme (GWh)",[1]Miljö!$B$1:$V$1,0),FALSE)/1,"")</f>
        <v>7.6</v>
      </c>
      <c r="AK292" s="35">
        <f t="shared" si="16"/>
        <v>7.6</v>
      </c>
      <c r="AL292" s="35">
        <f>VLOOKUP($B292,'[1]Slutlig allokering'!$B$2:$AL$462,MATCH("Hjälpel kraftvärme",'[1]Slutlig allokering'!$B$2:$AL$2,0),FALSE)</f>
        <v>2.1181999999999999</v>
      </c>
      <c r="AN292" s="30">
        <f t="shared" si="17"/>
        <v>311.24858500000005</v>
      </c>
      <c r="AO292" s="30">
        <f t="shared" si="18"/>
        <v>311.24858500000005</v>
      </c>
      <c r="AP292" s="30">
        <f>IF(ISERROR(1/VLOOKUP($B292,[1]Leveranser!$B$1:$S$500,MATCH("såld värme (gwh)",[1]Leveranser!$B$1:$S$1,0),FALSE)),"",VLOOKUP($B292,[1]Leveranser!$B$1:$S$500,MATCH("såld värme (gwh)",[1]Leveranser!$B$1:$S$1,0),FALSE))</f>
        <v>223.4</v>
      </c>
      <c r="AQ292" s="30">
        <f>VLOOKUP($B292,[1]Leveranser!$B$1:$Y$500,MATCH("Totalt såld fjärrvärme till andra fjärrvärmeföretag",[1]Leveranser!$B$1:$AA$1,0),FALSE)</f>
        <v>0</v>
      </c>
      <c r="AR292" s="30">
        <f>IF(ISERROR(1/VLOOKUP($B292,[1]Miljö!$B$1:$S$500,MATCH("Såld mängd produktionsspecifik fjärrvärme (GWh)",[1]Miljö!$B$1:$R$1,0),FALSE)),0,VLOOKUP($B292,[1]Miljö!$B$1:$S$500,MATCH("Såld mängd produktionsspecifik fjärrvärme (GWh)",[1]Miljö!$B$1:$R$1,0),FALSE))</f>
        <v>0</v>
      </c>
      <c r="AS292" s="36">
        <f t="shared" si="19"/>
        <v>0.71775426705955936</v>
      </c>
      <c r="AU292" s="30" t="str">
        <f>VLOOKUP($B292,'[1]Miljövärden urval för publ'!$B$2:$I$486,7,FALSE)</f>
        <v>Ja</v>
      </c>
    </row>
    <row r="293" spans="1:47" ht="15">
      <c r="A293" t="s">
        <v>664</v>
      </c>
      <c r="B293" t="s">
        <v>665</v>
      </c>
      <c r="C293" s="30">
        <f>VLOOKUP($B293,'[1]Tillförd energi'!$B$2:$AS$506,MATCH(C$3,'[1]Tillförd energi'!$B$1:$AQ$1,0),FALSE)</f>
        <v>0</v>
      </c>
      <c r="D293" s="30">
        <f>VLOOKUP($B293,'[1]Tillförd energi'!$B$2:$AS$506,MATCH(D$3,'[1]Tillförd energi'!$B$1:$AQ$1,0),FALSE)</f>
        <v>1</v>
      </c>
      <c r="E293" s="30">
        <f>VLOOKUP($B293,'[1]Tillförd energi'!$B$2:$AS$506,MATCH(E$3,'[1]Tillförd energi'!$B$1:$AQ$1,0),FALSE)</f>
        <v>0</v>
      </c>
      <c r="F293" s="30">
        <f>VLOOKUP($B293,'[1]Tillförd energi'!$B$2:$AS$506,MATCH(F$3,'[1]Tillförd energi'!$B$1:$AQ$1,0),FALSE)</f>
        <v>0</v>
      </c>
      <c r="G293" s="30">
        <f>VLOOKUP($B293,'[1]Tillförd energi'!$B$2:$AS$506,MATCH(G$3,'[1]Tillförd energi'!$B$1:$AQ$1,0),FALSE)</f>
        <v>0</v>
      </c>
      <c r="H293" s="30">
        <f>VLOOKUP($B293,'[1]Tillförd energi'!$B$2:$AS$506,MATCH(H$3,'[1]Tillförd energi'!$B$1:$AQ$1,0),FALSE)</f>
        <v>0</v>
      </c>
      <c r="I293" s="30">
        <f>VLOOKUP($B293,'[1]Tillförd energi'!$B$2:$AS$506,MATCH(I$3,'[1]Tillförd energi'!$B$1:$AQ$1,0),FALSE)</f>
        <v>0</v>
      </c>
      <c r="J293" s="30">
        <f>VLOOKUP($B293,'[1]Tillförd energi'!$B$2:$AS$506,MATCH(J$3,'[1]Tillförd energi'!$B$1:$AQ$1,0),FALSE)</f>
        <v>0</v>
      </c>
      <c r="K293" s="30">
        <f>VLOOKUP($B293,'[1]Tillförd energi'!$B$2:$AS$506,MATCH(K$3,'[1]Tillförd energi'!$B$1:$AQ$1,0),FALSE)</f>
        <v>0</v>
      </c>
      <c r="L293" s="30">
        <f>VLOOKUP($B293,'[1]Tillförd energi'!$B$2:$AS$506,MATCH(L$3,'[1]Tillförd energi'!$B$1:$AQ$1,0),FALSE)</f>
        <v>0</v>
      </c>
      <c r="M293" s="30">
        <f>VLOOKUP($B293,'[1]Tillförd energi'!$B$2:$AS$506,MATCH(M$3,'[1]Tillförd energi'!$B$1:$AQ$1,0),FALSE)</f>
        <v>0</v>
      </c>
      <c r="N293" s="30">
        <f>VLOOKUP($B293,'[1]Tillförd energi'!$B$2:$AS$506,MATCH(N$3,'[1]Tillförd energi'!$B$1:$AQ$1,0),FALSE)</f>
        <v>0</v>
      </c>
      <c r="O293" s="30">
        <f>VLOOKUP($B293,'[1]Tillförd energi'!$B$2:$AS$506,MATCH(O$3,'[1]Tillförd energi'!$B$1:$AQ$1,0),FALSE)</f>
        <v>0</v>
      </c>
      <c r="P293" s="30">
        <f>VLOOKUP($B293,'[1]Tillförd energi'!$B$2:$AS$506,MATCH(P$3,'[1]Tillförd energi'!$B$1:$AQ$1,0),FALSE)</f>
        <v>53.5</v>
      </c>
      <c r="Q293" s="30">
        <f>VLOOKUP($B293,'[1]Tillförd energi'!$B$2:$AS$506,MATCH(Q$3,'[1]Tillförd energi'!$B$1:$AQ$1,0),FALSE)</f>
        <v>0</v>
      </c>
      <c r="R293" s="30">
        <f>VLOOKUP($B293,'[1]Tillförd energi'!$B$2:$AS$506,MATCH(R$3,'[1]Tillförd energi'!$B$1:$AQ$1,0),FALSE)</f>
        <v>0</v>
      </c>
      <c r="S293" s="30">
        <f>VLOOKUP($B293,'[1]Tillförd energi'!$B$2:$AS$506,MATCH(S$3,'[1]Tillförd energi'!$B$1:$AQ$1,0),FALSE)</f>
        <v>0</v>
      </c>
      <c r="T293" s="30">
        <f>VLOOKUP($B293,'[1]Tillförd energi'!$B$2:$AS$506,MATCH(T$3,'[1]Tillförd energi'!$B$1:$AQ$1,0),FALSE)</f>
        <v>0</v>
      </c>
      <c r="U293" s="30">
        <f>VLOOKUP($B293,'[1]Tillförd energi'!$B$2:$AS$506,MATCH(U$3,'[1]Tillförd energi'!$B$1:$AQ$1,0),FALSE)</f>
        <v>0</v>
      </c>
      <c r="V293" s="30">
        <f>VLOOKUP($B293,'[1]Tillförd energi'!$B$2:$AS$506,MATCH(V$3,'[1]Tillförd energi'!$B$1:$AQ$1,0),FALSE)</f>
        <v>0</v>
      </c>
      <c r="W293" s="30">
        <f>VLOOKUP($B293,'[1]Tillförd energi'!$B$2:$AS$506,MATCH(W$3,'[1]Tillförd energi'!$B$1:$AQ$1,0),FALSE)</f>
        <v>0</v>
      </c>
      <c r="X293" s="30">
        <f>VLOOKUP($B293,'[1]Tillförd energi'!$B$2:$AS$506,MATCH(X$3,'[1]Tillförd energi'!$B$1:$AQ$1,0),FALSE)</f>
        <v>0</v>
      </c>
      <c r="Y293" s="30">
        <f>VLOOKUP($B293,'[1]Tillförd energi'!$B$2:$AS$506,MATCH(Y$3,'[1]Tillförd energi'!$B$1:$AQ$1,0),FALSE)</f>
        <v>0</v>
      </c>
      <c r="Z293" s="30">
        <f>VLOOKUP($B293,'[1]Tillförd energi'!$B$2:$AS$506,MATCH(Z$3,'[1]Tillförd energi'!$B$1:$AQ$1,0),FALSE)</f>
        <v>0</v>
      </c>
      <c r="AA293" s="30">
        <f>VLOOKUP($B293,'[1]Tillförd energi'!$B$2:$AS$506,MATCH(AA$3,'[1]Tillförd energi'!$B$1:$AQ$1,0),FALSE)</f>
        <v>0</v>
      </c>
      <c r="AB293" s="30">
        <f>VLOOKUP($B293,'[1]Tillförd energi'!$B$2:$AS$506,MATCH(AB$3,'[1]Tillförd energi'!$B$1:$AQ$1,0),FALSE)</f>
        <v>5.9</v>
      </c>
      <c r="AC293" s="30">
        <f>VLOOKUP($B293,'[1]Tillförd energi'!$B$2:$AS$506,MATCH(AC$3,'[1]Tillförd energi'!$B$1:$AQ$1,0),FALSE)</f>
        <v>0</v>
      </c>
      <c r="AD293" s="30">
        <f>VLOOKUP($B293,'[1]Tillförd energi'!$B$2:$AS$506,MATCH(AD$3,'[1]Tillförd energi'!$B$1:$AQ$1,0),FALSE)</f>
        <v>0</v>
      </c>
      <c r="AF293" s="30">
        <f>VLOOKUP($B293,'[1]Tillförd energi'!$B$2:$AS$506,MATCH(AF$3,'[1]Tillförd energi'!$B$1:$AQ$1,0),FALSE)</f>
        <v>1.7</v>
      </c>
      <c r="AH293" s="30">
        <f>IFERROR(VLOOKUP(B293,[1]Miljö!$B$1:$S$476,9,FALSE)/1,0)</f>
        <v>0</v>
      </c>
      <c r="AJ293" s="35">
        <f>IFERROR(VLOOKUP($B293,[1]Miljö!$B$1:$S$500,MATCH("hjälpel exklusive kraftvärme (GWh)",[1]Miljö!$B$1:$V$1,0),FALSE)/1,"")</f>
        <v>1.7</v>
      </c>
      <c r="AK293" s="35">
        <f t="shared" si="16"/>
        <v>1.7</v>
      </c>
      <c r="AL293" s="35">
        <f>VLOOKUP($B293,'[1]Slutlig allokering'!$B$2:$AL$462,MATCH("Hjälpel kraftvärme",'[1]Slutlig allokering'!$B$2:$AL$2,0),FALSE)</f>
        <v>0</v>
      </c>
      <c r="AN293" s="30">
        <f t="shared" si="17"/>
        <v>62.1</v>
      </c>
      <c r="AO293" s="30">
        <f t="shared" si="18"/>
        <v>62.1</v>
      </c>
      <c r="AP293" s="30">
        <f>IF(ISERROR(1/VLOOKUP($B293,[1]Leveranser!$B$1:$S$500,MATCH("såld värme (gwh)",[1]Leveranser!$B$1:$S$1,0),FALSE)),"",VLOOKUP($B293,[1]Leveranser!$B$1:$S$500,MATCH("såld värme (gwh)",[1]Leveranser!$B$1:$S$1,0),FALSE))</f>
        <v>46.5</v>
      </c>
      <c r="AQ293" s="30">
        <f>VLOOKUP($B293,[1]Leveranser!$B$1:$Y$500,MATCH("Totalt såld fjärrvärme till andra fjärrvärmeföretag",[1]Leveranser!$B$1:$AA$1,0),FALSE)</f>
        <v>0</v>
      </c>
      <c r="AR293" s="30">
        <f>IF(ISERROR(1/VLOOKUP($B293,[1]Miljö!$B$1:$S$500,MATCH("Såld mängd produktionsspecifik fjärrvärme (GWh)",[1]Miljö!$B$1:$R$1,0),FALSE)),0,VLOOKUP($B293,[1]Miljö!$B$1:$S$500,MATCH("Såld mängd produktionsspecifik fjärrvärme (GWh)",[1]Miljö!$B$1:$R$1,0),FALSE))</f>
        <v>0</v>
      </c>
      <c r="AS293" s="36">
        <f t="shared" si="19"/>
        <v>0.74879227053140096</v>
      </c>
      <c r="AU293" s="30" t="str">
        <f>VLOOKUP($B293,'[1]Miljövärden urval för publ'!$B$2:$I$486,7,FALSE)</f>
        <v>Ja</v>
      </c>
    </row>
    <row r="294" spans="1:47" ht="15">
      <c r="A294" t="s">
        <v>424</v>
      </c>
      <c r="B294" t="s">
        <v>428</v>
      </c>
      <c r="C294" s="30">
        <f>VLOOKUP($B294,'[1]Tillförd energi'!$B$2:$AS$506,MATCH(C$3,'[1]Tillförd energi'!$B$1:$AQ$1,0),FALSE)</f>
        <v>0</v>
      </c>
      <c r="D294" s="30">
        <f>VLOOKUP($B294,'[1]Tillförd energi'!$B$2:$AS$506,MATCH(D$3,'[1]Tillförd energi'!$B$1:$AQ$1,0),FALSE)</f>
        <v>2.1999999999999999E-2</v>
      </c>
      <c r="E294" s="30">
        <f>VLOOKUP($B294,'[1]Tillförd energi'!$B$2:$AS$506,MATCH(E$3,'[1]Tillförd energi'!$B$1:$AQ$1,0),FALSE)</f>
        <v>0</v>
      </c>
      <c r="F294" s="30">
        <f>VLOOKUP($B294,'[1]Tillförd energi'!$B$2:$AS$506,MATCH(F$3,'[1]Tillförd energi'!$B$1:$AQ$1,0),FALSE)</f>
        <v>0</v>
      </c>
      <c r="G294" s="30">
        <f>VLOOKUP($B294,'[1]Tillförd energi'!$B$2:$AS$506,MATCH(G$3,'[1]Tillförd energi'!$B$1:$AQ$1,0),FALSE)</f>
        <v>0</v>
      </c>
      <c r="H294" s="30">
        <f>VLOOKUP($B294,'[1]Tillförd energi'!$B$2:$AS$506,MATCH(H$3,'[1]Tillförd energi'!$B$1:$AQ$1,0),FALSE)</f>
        <v>0</v>
      </c>
      <c r="I294" s="30">
        <f>VLOOKUP($B294,'[1]Tillförd energi'!$B$2:$AS$506,MATCH(I$3,'[1]Tillförd energi'!$B$1:$AQ$1,0),FALSE)</f>
        <v>0</v>
      </c>
      <c r="J294" s="30">
        <f>VLOOKUP($B294,'[1]Tillförd energi'!$B$2:$AS$506,MATCH(J$3,'[1]Tillförd energi'!$B$1:$AQ$1,0),FALSE)</f>
        <v>0</v>
      </c>
      <c r="K294" s="30">
        <f>VLOOKUP($B294,'[1]Tillförd energi'!$B$2:$AS$506,MATCH(K$3,'[1]Tillförd energi'!$B$1:$AQ$1,0),FALSE)</f>
        <v>0</v>
      </c>
      <c r="L294" s="30">
        <f>VLOOKUP($B294,'[1]Tillförd energi'!$B$2:$AS$506,MATCH(L$3,'[1]Tillförd energi'!$B$1:$AQ$1,0),FALSE)</f>
        <v>0</v>
      </c>
      <c r="M294" s="30">
        <f>VLOOKUP($B294,'[1]Tillförd energi'!$B$2:$AS$506,MATCH(M$3,'[1]Tillförd energi'!$B$1:$AQ$1,0),FALSE)</f>
        <v>0</v>
      </c>
      <c r="N294" s="30">
        <f>VLOOKUP($B294,'[1]Tillförd energi'!$B$2:$AS$506,MATCH(N$3,'[1]Tillförd energi'!$B$1:$AQ$1,0),FALSE)</f>
        <v>0</v>
      </c>
      <c r="O294" s="30">
        <f>VLOOKUP($B294,'[1]Tillförd energi'!$B$2:$AS$506,MATCH(O$3,'[1]Tillförd energi'!$B$1:$AQ$1,0),FALSE)</f>
        <v>0</v>
      </c>
      <c r="P294" s="30">
        <f>VLOOKUP($B294,'[1]Tillförd energi'!$B$2:$AS$506,MATCH(P$3,'[1]Tillförd energi'!$B$1:$AQ$1,0),FALSE)</f>
        <v>0</v>
      </c>
      <c r="Q294" s="30">
        <f>VLOOKUP($B294,'[1]Tillförd energi'!$B$2:$AS$506,MATCH(Q$3,'[1]Tillförd energi'!$B$1:$AQ$1,0),FALSE)</f>
        <v>2.29</v>
      </c>
      <c r="R294" s="30">
        <f>VLOOKUP($B294,'[1]Tillförd energi'!$B$2:$AS$506,MATCH(R$3,'[1]Tillförd energi'!$B$1:$AQ$1,0),FALSE)</f>
        <v>0</v>
      </c>
      <c r="S294" s="30">
        <f>VLOOKUP($B294,'[1]Tillförd energi'!$B$2:$AS$506,MATCH(S$3,'[1]Tillförd energi'!$B$1:$AQ$1,0),FALSE)</f>
        <v>0</v>
      </c>
      <c r="T294" s="30">
        <f>VLOOKUP($B294,'[1]Tillförd energi'!$B$2:$AS$506,MATCH(T$3,'[1]Tillförd energi'!$B$1:$AQ$1,0),FALSE)</f>
        <v>0</v>
      </c>
      <c r="U294" s="30">
        <f>VLOOKUP($B294,'[1]Tillförd energi'!$B$2:$AS$506,MATCH(U$3,'[1]Tillförd energi'!$B$1:$AQ$1,0),FALSE)</f>
        <v>0</v>
      </c>
      <c r="V294" s="30">
        <f>VLOOKUP($B294,'[1]Tillförd energi'!$B$2:$AS$506,MATCH(V$3,'[1]Tillförd energi'!$B$1:$AQ$1,0),FALSE)</f>
        <v>0</v>
      </c>
      <c r="W294" s="30">
        <f>VLOOKUP($B294,'[1]Tillförd energi'!$B$2:$AS$506,MATCH(W$3,'[1]Tillförd energi'!$B$1:$AQ$1,0),FALSE)</f>
        <v>0</v>
      </c>
      <c r="X294" s="30">
        <f>VLOOKUP($B294,'[1]Tillförd energi'!$B$2:$AS$506,MATCH(X$3,'[1]Tillförd energi'!$B$1:$AQ$1,0),FALSE)</f>
        <v>0</v>
      </c>
      <c r="Y294" s="30">
        <f>VLOOKUP($B294,'[1]Tillförd energi'!$B$2:$AS$506,MATCH(Y$3,'[1]Tillförd energi'!$B$1:$AQ$1,0),FALSE)</f>
        <v>0.05</v>
      </c>
      <c r="Z294" s="30">
        <f>VLOOKUP($B294,'[1]Tillförd energi'!$B$2:$AS$506,MATCH(Z$3,'[1]Tillförd energi'!$B$1:$AQ$1,0),FALSE)</f>
        <v>2.5999999999999999E-2</v>
      </c>
      <c r="AA294" s="30">
        <f>VLOOKUP($B294,'[1]Tillförd energi'!$B$2:$AS$506,MATCH(AA$3,'[1]Tillförd energi'!$B$1:$AQ$1,0),FALSE)</f>
        <v>1.9E-2</v>
      </c>
      <c r="AB294" s="30">
        <f>VLOOKUP($B294,'[1]Tillförd energi'!$B$2:$AS$506,MATCH(AB$3,'[1]Tillförd energi'!$B$1:$AQ$1,0),FALSE)</f>
        <v>0</v>
      </c>
      <c r="AC294" s="30">
        <f>VLOOKUP($B294,'[1]Tillförd energi'!$B$2:$AS$506,MATCH(AC$3,'[1]Tillförd energi'!$B$1:$AQ$1,0),FALSE)</f>
        <v>0</v>
      </c>
      <c r="AD294" s="30">
        <f>VLOOKUP($B294,'[1]Tillförd energi'!$B$2:$AS$506,MATCH(AD$3,'[1]Tillförd energi'!$B$1:$AQ$1,0),FALSE)</f>
        <v>0</v>
      </c>
      <c r="AF294" s="30">
        <f>VLOOKUP($B294,'[1]Tillförd energi'!$B$2:$AS$506,MATCH(AF$3,'[1]Tillförd energi'!$B$1:$AQ$1,0),FALSE)</f>
        <v>5.9400000000000001E-2</v>
      </c>
      <c r="AH294" s="30">
        <f>IFERROR(VLOOKUP(B294,[1]Miljö!$B$1:$S$476,9,FALSE)/1,0)</f>
        <v>0</v>
      </c>
      <c r="AJ294" s="35" t="str">
        <f>IFERROR(VLOOKUP($B294,[1]Miljö!$B$1:$S$500,MATCH("hjälpel exklusive kraftvärme (GWh)",[1]Miljö!$B$1:$V$1,0),FALSE)/1,"")</f>
        <v/>
      </c>
      <c r="AK294" s="35">
        <f t="shared" si="16"/>
        <v>5.9399999999999994E-2</v>
      </c>
      <c r="AL294" s="35">
        <f>VLOOKUP($B294,'[1]Slutlig allokering'!$B$2:$AL$462,MATCH("Hjälpel kraftvärme",'[1]Slutlig allokering'!$B$2:$AL$2,0),FALSE)</f>
        <v>0</v>
      </c>
      <c r="AN294" s="30">
        <f t="shared" si="17"/>
        <v>2.4663999999999997</v>
      </c>
      <c r="AO294" s="30">
        <f t="shared" si="18"/>
        <v>2.4663999999999997</v>
      </c>
      <c r="AP294" s="30">
        <f>IF(ISERROR(1/VLOOKUP($B294,[1]Leveranser!$B$1:$S$500,MATCH("såld värme (gwh)",[1]Leveranser!$B$1:$S$1,0),FALSE)),"",VLOOKUP($B294,[1]Leveranser!$B$1:$S$500,MATCH("såld värme (gwh)",[1]Leveranser!$B$1:$S$1,0),FALSE))</f>
        <v>1.98</v>
      </c>
      <c r="AQ294" s="30">
        <f>VLOOKUP($B294,[1]Leveranser!$B$1:$Y$500,MATCH("Totalt såld fjärrvärme till andra fjärrvärmeföretag",[1]Leveranser!$B$1:$AA$1,0),FALSE)</f>
        <v>0</v>
      </c>
      <c r="AR294" s="30">
        <f>IF(ISERROR(1/VLOOKUP($B294,[1]Miljö!$B$1:$S$500,MATCH("Såld mängd produktionsspecifik fjärrvärme (GWh)",[1]Miljö!$B$1:$R$1,0),FALSE)),0,VLOOKUP($B294,[1]Miljö!$B$1:$S$500,MATCH("Såld mängd produktionsspecifik fjärrvärme (GWh)",[1]Miljö!$B$1:$R$1,0),FALSE))</f>
        <v>0</v>
      </c>
      <c r="AS294" s="36">
        <f t="shared" si="19"/>
        <v>0.80278949075575745</v>
      </c>
      <c r="AU294" s="30" t="str">
        <f>VLOOKUP($B294,'[1]Miljövärden urval för publ'!$B$2:$I$486,7,FALSE)</f>
        <v>Ja</v>
      </c>
    </row>
    <row r="295" spans="1:47" ht="15">
      <c r="A295" t="s">
        <v>431</v>
      </c>
      <c r="B295" t="s">
        <v>438</v>
      </c>
      <c r="C295" s="30">
        <f>VLOOKUP($B295,'[1]Tillförd energi'!$B$2:$AS$506,MATCH(C$3,'[1]Tillförd energi'!$B$1:$AQ$1,0),FALSE)</f>
        <v>0</v>
      </c>
      <c r="D295" s="30">
        <f>VLOOKUP($B295,'[1]Tillförd energi'!$B$2:$AS$506,MATCH(D$3,'[1]Tillförd energi'!$B$1:$AQ$1,0),FALSE)</f>
        <v>0.6</v>
      </c>
      <c r="E295" s="30">
        <f>VLOOKUP($B295,'[1]Tillförd energi'!$B$2:$AS$506,MATCH(E$3,'[1]Tillförd energi'!$B$1:$AQ$1,0),FALSE)</f>
        <v>0</v>
      </c>
      <c r="F295" s="30">
        <f>VLOOKUP($B295,'[1]Tillförd energi'!$B$2:$AS$506,MATCH(F$3,'[1]Tillförd energi'!$B$1:$AQ$1,0),FALSE)</f>
        <v>0</v>
      </c>
      <c r="G295" s="30">
        <f>VLOOKUP($B295,'[1]Tillförd energi'!$B$2:$AS$506,MATCH(G$3,'[1]Tillförd energi'!$B$1:$AQ$1,0),FALSE)</f>
        <v>0</v>
      </c>
      <c r="H295" s="30">
        <f>VLOOKUP($B295,'[1]Tillförd energi'!$B$2:$AS$506,MATCH(H$3,'[1]Tillförd energi'!$B$1:$AQ$1,0),FALSE)</f>
        <v>0</v>
      </c>
      <c r="I295" s="30">
        <f>VLOOKUP($B295,'[1]Tillförd energi'!$B$2:$AS$506,MATCH(I$3,'[1]Tillförd energi'!$B$1:$AQ$1,0),FALSE)</f>
        <v>0</v>
      </c>
      <c r="J295" s="30">
        <f>VLOOKUP($B295,'[1]Tillförd energi'!$B$2:$AS$506,MATCH(J$3,'[1]Tillförd energi'!$B$1:$AQ$1,0),FALSE)</f>
        <v>0</v>
      </c>
      <c r="K295" s="30">
        <f>VLOOKUP($B295,'[1]Tillförd energi'!$B$2:$AS$506,MATCH(K$3,'[1]Tillförd energi'!$B$1:$AQ$1,0),FALSE)</f>
        <v>0</v>
      </c>
      <c r="L295" s="30">
        <f>VLOOKUP($B295,'[1]Tillförd energi'!$B$2:$AS$506,MATCH(L$3,'[1]Tillförd energi'!$B$1:$AQ$1,0),FALSE)</f>
        <v>0</v>
      </c>
      <c r="M295" s="30">
        <f>VLOOKUP($B295,'[1]Tillförd energi'!$B$2:$AS$506,MATCH(M$3,'[1]Tillförd energi'!$B$1:$AQ$1,0),FALSE)</f>
        <v>28.9</v>
      </c>
      <c r="N295" s="30">
        <f>VLOOKUP($B295,'[1]Tillförd energi'!$B$2:$AS$506,MATCH(N$3,'[1]Tillförd energi'!$B$1:$AQ$1,0),FALSE)</f>
        <v>0</v>
      </c>
      <c r="O295" s="30">
        <f>VLOOKUP($B295,'[1]Tillförd energi'!$B$2:$AS$506,MATCH(O$3,'[1]Tillförd energi'!$B$1:$AQ$1,0),FALSE)</f>
        <v>0</v>
      </c>
      <c r="P295" s="30">
        <f>VLOOKUP($B295,'[1]Tillförd energi'!$B$2:$AS$506,MATCH(P$3,'[1]Tillförd energi'!$B$1:$AQ$1,0),FALSE)</f>
        <v>0</v>
      </c>
      <c r="Q295" s="30">
        <f>VLOOKUP($B295,'[1]Tillförd energi'!$B$2:$AS$506,MATCH(Q$3,'[1]Tillförd energi'!$B$1:$AQ$1,0),FALSE)</f>
        <v>0</v>
      </c>
      <c r="R295" s="30">
        <f>VLOOKUP($B295,'[1]Tillförd energi'!$B$2:$AS$506,MATCH(R$3,'[1]Tillförd energi'!$B$1:$AQ$1,0),FALSE)</f>
        <v>0</v>
      </c>
      <c r="S295" s="30">
        <f>VLOOKUP($B295,'[1]Tillförd energi'!$B$2:$AS$506,MATCH(S$3,'[1]Tillförd energi'!$B$1:$AQ$1,0),FALSE)</f>
        <v>0</v>
      </c>
      <c r="T295" s="30">
        <f>VLOOKUP($B295,'[1]Tillförd energi'!$B$2:$AS$506,MATCH(T$3,'[1]Tillförd energi'!$B$1:$AQ$1,0),FALSE)</f>
        <v>0</v>
      </c>
      <c r="U295" s="30">
        <f>VLOOKUP($B295,'[1]Tillförd energi'!$B$2:$AS$506,MATCH(U$3,'[1]Tillförd energi'!$B$1:$AQ$1,0),FALSE)</f>
        <v>0</v>
      </c>
      <c r="V295" s="30">
        <f>VLOOKUP($B295,'[1]Tillförd energi'!$B$2:$AS$506,MATCH(V$3,'[1]Tillförd energi'!$B$1:$AQ$1,0),FALSE)</f>
        <v>0</v>
      </c>
      <c r="W295" s="30">
        <f>VLOOKUP($B295,'[1]Tillförd energi'!$B$2:$AS$506,MATCH(W$3,'[1]Tillförd energi'!$B$1:$AQ$1,0),FALSE)</f>
        <v>0</v>
      </c>
      <c r="X295" s="30">
        <f>VLOOKUP($B295,'[1]Tillförd energi'!$B$2:$AS$506,MATCH(X$3,'[1]Tillförd energi'!$B$1:$AQ$1,0),FALSE)</f>
        <v>0</v>
      </c>
      <c r="Y295" s="30">
        <f>VLOOKUP($B295,'[1]Tillförd energi'!$B$2:$AS$506,MATCH(Y$3,'[1]Tillförd energi'!$B$1:$AQ$1,0),FALSE)</f>
        <v>0</v>
      </c>
      <c r="Z295" s="30">
        <f>VLOOKUP($B295,'[1]Tillförd energi'!$B$2:$AS$506,MATCH(Z$3,'[1]Tillförd energi'!$B$1:$AQ$1,0),FALSE)</f>
        <v>0</v>
      </c>
      <c r="AA295" s="30">
        <f>VLOOKUP($B295,'[1]Tillförd energi'!$B$2:$AS$506,MATCH(AA$3,'[1]Tillförd energi'!$B$1:$AQ$1,0),FALSE)</f>
        <v>0</v>
      </c>
      <c r="AB295" s="30">
        <f>VLOOKUP($B295,'[1]Tillförd energi'!$B$2:$AS$506,MATCH(AB$3,'[1]Tillförd energi'!$B$1:$AQ$1,0),FALSE)</f>
        <v>4.7</v>
      </c>
      <c r="AC295" s="30">
        <f>VLOOKUP($B295,'[1]Tillförd energi'!$B$2:$AS$506,MATCH(AC$3,'[1]Tillförd energi'!$B$1:$AQ$1,0),FALSE)</f>
        <v>0</v>
      </c>
      <c r="AD295" s="30">
        <f>VLOOKUP($B295,'[1]Tillförd energi'!$B$2:$AS$506,MATCH(AD$3,'[1]Tillförd energi'!$B$1:$AQ$1,0),FALSE)</f>
        <v>0</v>
      </c>
      <c r="AF295" s="30">
        <f>VLOOKUP($B295,'[1]Tillförd energi'!$B$2:$AS$506,MATCH(AF$3,'[1]Tillförd energi'!$B$1:$AQ$1,0),FALSE)</f>
        <v>0.5</v>
      </c>
      <c r="AH295" s="30">
        <f>IFERROR(VLOOKUP(B295,[1]Miljö!$B$1:$S$476,9,FALSE)/1,0)</f>
        <v>0</v>
      </c>
      <c r="AJ295" s="35">
        <f>IFERROR(VLOOKUP($B295,[1]Miljö!$B$1:$S$500,MATCH("hjälpel exklusive kraftvärme (GWh)",[1]Miljö!$B$1:$V$1,0),FALSE)/1,"")</f>
        <v>0.5</v>
      </c>
      <c r="AK295" s="35">
        <f t="shared" si="16"/>
        <v>0.5</v>
      </c>
      <c r="AL295" s="35">
        <f>VLOOKUP($B295,'[1]Slutlig allokering'!$B$2:$AL$462,MATCH("Hjälpel kraftvärme",'[1]Slutlig allokering'!$B$2:$AL$2,0),FALSE)</f>
        <v>0</v>
      </c>
      <c r="AN295" s="30">
        <f t="shared" si="17"/>
        <v>34.700000000000003</v>
      </c>
      <c r="AO295" s="30">
        <f t="shared" si="18"/>
        <v>34.700000000000003</v>
      </c>
      <c r="AP295" s="30">
        <f>IF(ISERROR(1/VLOOKUP($B295,[1]Leveranser!$B$1:$S$500,MATCH("såld värme (gwh)",[1]Leveranser!$B$1:$S$1,0),FALSE)),"",VLOOKUP($B295,[1]Leveranser!$B$1:$S$500,MATCH("såld värme (gwh)",[1]Leveranser!$B$1:$S$1,0),FALSE))</f>
        <v>25.7</v>
      </c>
      <c r="AQ295" s="30">
        <f>VLOOKUP($B295,[1]Leveranser!$B$1:$Y$500,MATCH("Totalt såld fjärrvärme till andra fjärrvärmeföretag",[1]Leveranser!$B$1:$AA$1,0),FALSE)</f>
        <v>0</v>
      </c>
      <c r="AR295" s="30">
        <f>IF(ISERROR(1/VLOOKUP($B295,[1]Miljö!$B$1:$S$500,MATCH("Såld mängd produktionsspecifik fjärrvärme (GWh)",[1]Miljö!$B$1:$R$1,0),FALSE)),0,VLOOKUP($B295,[1]Miljö!$B$1:$S$500,MATCH("Såld mängd produktionsspecifik fjärrvärme (GWh)",[1]Miljö!$B$1:$R$1,0),FALSE))</f>
        <v>0</v>
      </c>
      <c r="AS295" s="36">
        <f t="shared" si="19"/>
        <v>0.74063400576368865</v>
      </c>
      <c r="AU295" s="30" t="str">
        <f>VLOOKUP($B295,'[1]Miljövärden urval för publ'!$B$2:$I$486,7,FALSE)</f>
        <v>Ja</v>
      </c>
    </row>
    <row r="296" spans="1:47" ht="15">
      <c r="A296" t="s">
        <v>461</v>
      </c>
      <c r="B296" t="s">
        <v>462</v>
      </c>
      <c r="C296" s="30">
        <f>VLOOKUP($B296,'[1]Tillförd energi'!$B$2:$AS$506,MATCH(C$3,'[1]Tillförd energi'!$B$1:$AQ$1,0),FALSE)</f>
        <v>0</v>
      </c>
      <c r="D296" s="30">
        <f>VLOOKUP($B296,'[1]Tillförd energi'!$B$2:$AS$506,MATCH(D$3,'[1]Tillförd energi'!$B$1:$AQ$1,0),FALSE)</f>
        <v>1.8</v>
      </c>
      <c r="E296" s="30">
        <f>VLOOKUP($B296,'[1]Tillförd energi'!$B$2:$AS$506,MATCH(E$3,'[1]Tillförd energi'!$B$1:$AQ$1,0),FALSE)</f>
        <v>0</v>
      </c>
      <c r="F296" s="30">
        <f>VLOOKUP($B296,'[1]Tillförd energi'!$B$2:$AS$506,MATCH(F$3,'[1]Tillförd energi'!$B$1:$AQ$1,0),FALSE)</f>
        <v>0</v>
      </c>
      <c r="G296" s="30">
        <f>VLOOKUP($B296,'[1]Tillförd energi'!$B$2:$AS$506,MATCH(G$3,'[1]Tillförd energi'!$B$1:$AQ$1,0),FALSE)</f>
        <v>0</v>
      </c>
      <c r="H296" s="30">
        <f>VLOOKUP($B296,'[1]Tillförd energi'!$B$2:$AS$506,MATCH(H$3,'[1]Tillförd energi'!$B$1:$AQ$1,0),FALSE)</f>
        <v>0</v>
      </c>
      <c r="I296" s="30">
        <f>VLOOKUP($B296,'[1]Tillförd energi'!$B$2:$AS$506,MATCH(I$3,'[1]Tillförd energi'!$B$1:$AQ$1,0),FALSE)</f>
        <v>0</v>
      </c>
      <c r="J296" s="30">
        <f>VLOOKUP($B296,'[1]Tillförd energi'!$B$2:$AS$506,MATCH(J$3,'[1]Tillförd energi'!$B$1:$AQ$1,0),FALSE)</f>
        <v>6</v>
      </c>
      <c r="K296" s="30">
        <f>VLOOKUP($B296,'[1]Tillförd energi'!$B$2:$AS$506,MATCH(K$3,'[1]Tillförd energi'!$B$1:$AQ$1,0),FALSE)</f>
        <v>0</v>
      </c>
      <c r="L296" s="30">
        <f>VLOOKUP($B296,'[1]Tillförd energi'!$B$2:$AS$506,MATCH(L$3,'[1]Tillförd energi'!$B$1:$AQ$1,0),FALSE)</f>
        <v>0</v>
      </c>
      <c r="M296" s="30">
        <f>VLOOKUP($B296,'[1]Tillförd energi'!$B$2:$AS$506,MATCH(M$3,'[1]Tillförd energi'!$B$1:$AQ$1,0),FALSE)</f>
        <v>87</v>
      </c>
      <c r="N296" s="30">
        <f>VLOOKUP($B296,'[1]Tillförd energi'!$B$2:$AS$506,MATCH(N$3,'[1]Tillförd energi'!$B$1:$AQ$1,0),FALSE)</f>
        <v>0</v>
      </c>
      <c r="O296" s="30">
        <f>VLOOKUP($B296,'[1]Tillförd energi'!$B$2:$AS$506,MATCH(O$3,'[1]Tillförd energi'!$B$1:$AQ$1,0),FALSE)</f>
        <v>0</v>
      </c>
      <c r="P296" s="30">
        <f>VLOOKUP($B296,'[1]Tillförd energi'!$B$2:$AS$506,MATCH(P$3,'[1]Tillförd energi'!$B$1:$AQ$1,0),FALSE)</f>
        <v>0</v>
      </c>
      <c r="Q296" s="30">
        <f>VLOOKUP($B296,'[1]Tillförd energi'!$B$2:$AS$506,MATCH(Q$3,'[1]Tillförd energi'!$B$1:$AQ$1,0),FALSE)</f>
        <v>0</v>
      </c>
      <c r="R296" s="30">
        <f>VLOOKUP($B296,'[1]Tillförd energi'!$B$2:$AS$506,MATCH(R$3,'[1]Tillförd energi'!$B$1:$AQ$1,0),FALSE)</f>
        <v>0</v>
      </c>
      <c r="S296" s="30">
        <f>VLOOKUP($B296,'[1]Tillförd energi'!$B$2:$AS$506,MATCH(S$3,'[1]Tillförd energi'!$B$1:$AQ$1,0),FALSE)</f>
        <v>0</v>
      </c>
      <c r="T296" s="30">
        <f>VLOOKUP($B296,'[1]Tillförd energi'!$B$2:$AS$506,MATCH(T$3,'[1]Tillförd energi'!$B$1:$AQ$1,0),FALSE)</f>
        <v>0</v>
      </c>
      <c r="U296" s="30">
        <f>VLOOKUP($B296,'[1]Tillförd energi'!$B$2:$AS$506,MATCH(U$3,'[1]Tillförd energi'!$B$1:$AQ$1,0),FALSE)</f>
        <v>0</v>
      </c>
      <c r="V296" s="30">
        <f>VLOOKUP($B296,'[1]Tillförd energi'!$B$2:$AS$506,MATCH(V$3,'[1]Tillförd energi'!$B$1:$AQ$1,0),FALSE)</f>
        <v>0</v>
      </c>
      <c r="W296" s="30">
        <f>VLOOKUP($B296,'[1]Tillförd energi'!$B$2:$AS$506,MATCH(W$3,'[1]Tillförd energi'!$B$1:$AQ$1,0),FALSE)</f>
        <v>0</v>
      </c>
      <c r="X296" s="30">
        <f>VLOOKUP($B296,'[1]Tillförd energi'!$B$2:$AS$506,MATCH(X$3,'[1]Tillförd energi'!$B$1:$AQ$1,0),FALSE)</f>
        <v>0</v>
      </c>
      <c r="Y296" s="30">
        <f>VLOOKUP($B296,'[1]Tillförd energi'!$B$2:$AS$506,MATCH(Y$3,'[1]Tillförd energi'!$B$1:$AQ$1,0),FALSE)</f>
        <v>0</v>
      </c>
      <c r="Z296" s="30">
        <f>VLOOKUP($B296,'[1]Tillförd energi'!$B$2:$AS$506,MATCH(Z$3,'[1]Tillförd energi'!$B$1:$AQ$1,0),FALSE)</f>
        <v>0</v>
      </c>
      <c r="AA296" s="30">
        <f>VLOOKUP($B296,'[1]Tillförd energi'!$B$2:$AS$506,MATCH(AA$3,'[1]Tillförd energi'!$B$1:$AQ$1,0),FALSE)</f>
        <v>0</v>
      </c>
      <c r="AB296" s="30">
        <f>VLOOKUP($B296,'[1]Tillförd energi'!$B$2:$AS$506,MATCH(AB$3,'[1]Tillförd energi'!$B$1:$AQ$1,0),FALSE)</f>
        <v>13.4</v>
      </c>
      <c r="AC296" s="30">
        <f>VLOOKUP($B296,'[1]Tillförd energi'!$B$2:$AS$506,MATCH(AC$3,'[1]Tillförd energi'!$B$1:$AQ$1,0),FALSE)</f>
        <v>0</v>
      </c>
      <c r="AD296" s="30">
        <f>VLOOKUP($B296,'[1]Tillförd energi'!$B$2:$AS$506,MATCH(AD$3,'[1]Tillförd energi'!$B$1:$AQ$1,0),FALSE)</f>
        <v>0</v>
      </c>
      <c r="AF296" s="30">
        <f>VLOOKUP($B296,'[1]Tillförd energi'!$B$2:$AS$506,MATCH(AF$3,'[1]Tillförd energi'!$B$1:$AQ$1,0),FALSE)</f>
        <v>1.63</v>
      </c>
      <c r="AH296" s="30">
        <f>IFERROR(VLOOKUP(B296,[1]Miljö!$B$1:$S$476,9,FALSE)/1,0)</f>
        <v>0</v>
      </c>
      <c r="AJ296" s="35">
        <f>IFERROR(VLOOKUP($B296,[1]Miljö!$B$1:$S$500,MATCH("hjälpel exklusive kraftvärme (GWh)",[1]Miljö!$B$1:$V$1,0),FALSE)/1,"")</f>
        <v>1.63</v>
      </c>
      <c r="AK296" s="35">
        <f t="shared" si="16"/>
        <v>1.63</v>
      </c>
      <c r="AL296" s="35">
        <f>VLOOKUP($B296,'[1]Slutlig allokering'!$B$2:$AL$462,MATCH("Hjälpel kraftvärme",'[1]Slutlig allokering'!$B$2:$AL$2,0),FALSE)</f>
        <v>0</v>
      </c>
      <c r="AN296" s="30">
        <f t="shared" si="17"/>
        <v>109.83</v>
      </c>
      <c r="AO296" s="30">
        <f t="shared" si="18"/>
        <v>109.83</v>
      </c>
      <c r="AP296" s="30">
        <f>IF(ISERROR(1/VLOOKUP($B296,[1]Leveranser!$B$1:$S$500,MATCH("såld värme (gwh)",[1]Leveranser!$B$1:$S$1,0),FALSE)),"",VLOOKUP($B296,[1]Leveranser!$B$1:$S$500,MATCH("såld värme (gwh)",[1]Leveranser!$B$1:$S$1,0),FALSE))</f>
        <v>86.2</v>
      </c>
      <c r="AQ296" s="30">
        <f>VLOOKUP($B296,[1]Leveranser!$B$1:$Y$500,MATCH("Totalt såld fjärrvärme till andra fjärrvärmeföretag",[1]Leveranser!$B$1:$AA$1,0),FALSE)</f>
        <v>0</v>
      </c>
      <c r="AR296" s="30">
        <f>IF(ISERROR(1/VLOOKUP($B296,[1]Miljö!$B$1:$S$500,MATCH("Såld mängd produktionsspecifik fjärrvärme (GWh)",[1]Miljö!$B$1:$R$1,0),FALSE)),0,VLOOKUP($B296,[1]Miljö!$B$1:$S$500,MATCH("Såld mängd produktionsspecifik fjärrvärme (GWh)",[1]Miljö!$B$1:$R$1,0),FALSE))</f>
        <v>0</v>
      </c>
      <c r="AS296" s="36">
        <f t="shared" si="19"/>
        <v>0.78484931257397805</v>
      </c>
      <c r="AU296" s="30" t="str">
        <f>VLOOKUP($B296,'[1]Miljövärden urval för publ'!$B$2:$I$486,7,FALSE)</f>
        <v>Ja</v>
      </c>
    </row>
    <row r="297" spans="1:47" ht="15">
      <c r="A297" t="s">
        <v>463</v>
      </c>
      <c r="B297" t="s">
        <v>477</v>
      </c>
      <c r="C297" s="30">
        <f>VLOOKUP($B297,'[1]Tillförd energi'!$B$2:$AS$506,MATCH(C$3,'[1]Tillförd energi'!$B$1:$AQ$1,0),FALSE)</f>
        <v>0</v>
      </c>
      <c r="D297" s="30">
        <f>VLOOKUP($B297,'[1]Tillförd energi'!$B$2:$AS$506,MATCH(D$3,'[1]Tillförd energi'!$B$1:$AQ$1,0),FALSE)</f>
        <v>0.54500000000000004</v>
      </c>
      <c r="E297" s="30">
        <f>VLOOKUP($B297,'[1]Tillförd energi'!$B$2:$AS$506,MATCH(E$3,'[1]Tillförd energi'!$B$1:$AQ$1,0),FALSE)</f>
        <v>2.56955</v>
      </c>
      <c r="F297" s="30">
        <f>VLOOKUP($B297,'[1]Tillförd energi'!$B$2:$AS$506,MATCH(F$3,'[1]Tillförd energi'!$B$1:$AQ$1,0),FALSE)</f>
        <v>0</v>
      </c>
      <c r="G297" s="30">
        <f>VLOOKUP($B297,'[1]Tillförd energi'!$B$2:$AS$506,MATCH(G$3,'[1]Tillförd energi'!$B$1:$AQ$1,0),FALSE)</f>
        <v>0</v>
      </c>
      <c r="H297" s="30">
        <f>VLOOKUP($B297,'[1]Tillförd energi'!$B$2:$AS$506,MATCH(H$3,'[1]Tillförd energi'!$B$1:$AQ$1,0),FALSE)</f>
        <v>0</v>
      </c>
      <c r="I297" s="30">
        <f>VLOOKUP($B297,'[1]Tillförd energi'!$B$2:$AS$506,MATCH(I$3,'[1]Tillförd energi'!$B$1:$AQ$1,0),FALSE)</f>
        <v>0</v>
      </c>
      <c r="J297" s="30">
        <f>VLOOKUP($B297,'[1]Tillförd energi'!$B$2:$AS$506,MATCH(J$3,'[1]Tillförd energi'!$B$1:$AQ$1,0),FALSE)</f>
        <v>0</v>
      </c>
      <c r="K297" s="30">
        <f>VLOOKUP($B297,'[1]Tillförd energi'!$B$2:$AS$506,MATCH(K$3,'[1]Tillförd energi'!$B$1:$AQ$1,0),FALSE)</f>
        <v>0</v>
      </c>
      <c r="L297" s="30">
        <f>VLOOKUP($B297,'[1]Tillförd energi'!$B$2:$AS$506,MATCH(L$3,'[1]Tillförd energi'!$B$1:$AQ$1,0),FALSE)</f>
        <v>92.341499999999996</v>
      </c>
      <c r="M297" s="30">
        <f>VLOOKUP($B297,'[1]Tillförd energi'!$B$2:$AS$506,MATCH(M$3,'[1]Tillförd energi'!$B$1:$AQ$1,0),FALSE)</f>
        <v>51.204700000000003</v>
      </c>
      <c r="N297" s="30">
        <f>VLOOKUP($B297,'[1]Tillförd energi'!$B$2:$AS$506,MATCH(N$3,'[1]Tillförd energi'!$B$1:$AQ$1,0),FALSE)</f>
        <v>30.9223</v>
      </c>
      <c r="O297" s="30">
        <f>VLOOKUP($B297,'[1]Tillförd energi'!$B$2:$AS$506,MATCH(O$3,'[1]Tillförd energi'!$B$1:$AQ$1,0),FALSE)</f>
        <v>15.463200000000001</v>
      </c>
      <c r="P297" s="30">
        <f>VLOOKUP($B297,'[1]Tillförd energi'!$B$2:$AS$506,MATCH(P$3,'[1]Tillförd energi'!$B$1:$AQ$1,0),FALSE)</f>
        <v>8.5350000000000001</v>
      </c>
      <c r="Q297" s="30">
        <f>VLOOKUP($B297,'[1]Tillförd energi'!$B$2:$AS$506,MATCH(Q$3,'[1]Tillförd energi'!$B$1:$AQ$1,0),FALSE)</f>
        <v>0.680037</v>
      </c>
      <c r="R297" s="30">
        <f>VLOOKUP($B297,'[1]Tillförd energi'!$B$2:$AS$506,MATCH(R$3,'[1]Tillförd energi'!$B$1:$AQ$1,0),FALSE)</f>
        <v>0</v>
      </c>
      <c r="S297" s="30">
        <f>VLOOKUP($B297,'[1]Tillförd energi'!$B$2:$AS$506,MATCH(S$3,'[1]Tillförd energi'!$B$1:$AQ$1,0),FALSE)</f>
        <v>2.0676999999999999</v>
      </c>
      <c r="T297" s="30">
        <f>VLOOKUP($B297,'[1]Tillförd energi'!$B$2:$AS$506,MATCH(T$3,'[1]Tillförd energi'!$B$1:$AQ$1,0),FALSE)</f>
        <v>0</v>
      </c>
      <c r="U297" s="30">
        <f>VLOOKUP($B297,'[1]Tillförd energi'!$B$2:$AS$506,MATCH(U$3,'[1]Tillförd energi'!$B$1:$AQ$1,0),FALSE)</f>
        <v>0</v>
      </c>
      <c r="V297" s="30">
        <f>VLOOKUP($B297,'[1]Tillförd energi'!$B$2:$AS$506,MATCH(V$3,'[1]Tillförd energi'!$B$1:$AQ$1,0),FALSE)</f>
        <v>0</v>
      </c>
      <c r="W297" s="30">
        <f>VLOOKUP($B297,'[1]Tillförd energi'!$B$2:$AS$506,MATCH(W$3,'[1]Tillförd energi'!$B$1:$AQ$1,0),FALSE)</f>
        <v>0</v>
      </c>
      <c r="X297" s="30">
        <f>VLOOKUP($B297,'[1]Tillförd energi'!$B$2:$AS$506,MATCH(X$3,'[1]Tillförd energi'!$B$1:$AQ$1,0),FALSE)</f>
        <v>57.9283</v>
      </c>
      <c r="Y297" s="30">
        <f>VLOOKUP($B297,'[1]Tillförd energi'!$B$2:$AS$506,MATCH(Y$3,'[1]Tillförd energi'!$B$1:$AQ$1,0),FALSE)</f>
        <v>0</v>
      </c>
      <c r="Z297" s="30">
        <f>VLOOKUP($B297,'[1]Tillförd energi'!$B$2:$AS$506,MATCH(Z$3,'[1]Tillförd energi'!$B$1:$AQ$1,0),FALSE)</f>
        <v>0</v>
      </c>
      <c r="AA297" s="30">
        <f>VLOOKUP($B297,'[1]Tillförd energi'!$B$2:$AS$506,MATCH(AA$3,'[1]Tillförd energi'!$B$1:$AQ$1,0),FALSE)</f>
        <v>0</v>
      </c>
      <c r="AB297" s="30">
        <f>VLOOKUP($B297,'[1]Tillförd energi'!$B$2:$AS$506,MATCH(AB$3,'[1]Tillförd energi'!$B$1:$AQ$1,0),FALSE)</f>
        <v>0</v>
      </c>
      <c r="AC297" s="30">
        <f>VLOOKUP($B297,'[1]Tillförd energi'!$B$2:$AS$506,MATCH(AC$3,'[1]Tillförd energi'!$B$1:$AQ$1,0),FALSE)</f>
        <v>0</v>
      </c>
      <c r="AD297" s="30">
        <f>VLOOKUP($B297,'[1]Tillförd energi'!$B$2:$AS$506,MATCH(AD$3,'[1]Tillförd energi'!$B$1:$AQ$1,0),FALSE)</f>
        <v>0</v>
      </c>
      <c r="AF297" s="30">
        <f>VLOOKUP($B297,'[1]Tillförd energi'!$B$2:$AS$506,MATCH(AF$3,'[1]Tillförd energi'!$B$1:$AQ$1,0),FALSE)</f>
        <v>10.805400000000001</v>
      </c>
      <c r="AH297" s="30">
        <f>IFERROR(VLOOKUP(B297,[1]Miljö!$B$1:$S$476,9,FALSE)/1,0)</f>
        <v>0</v>
      </c>
      <c r="AJ297" s="35">
        <f>IFERROR(VLOOKUP($B297,[1]Miljö!$B$1:$S$500,MATCH("hjälpel exklusive kraftvärme (GWh)",[1]Miljö!$B$1:$V$1,0),FALSE)/1,"")</f>
        <v>0.91500000000000004</v>
      </c>
      <c r="AK297" s="35">
        <f t="shared" si="16"/>
        <v>0.91500000000000004</v>
      </c>
      <c r="AL297" s="35">
        <f>VLOOKUP($B297,'[1]Slutlig allokering'!$B$2:$AL$462,MATCH("Hjälpel kraftvärme",'[1]Slutlig allokering'!$B$2:$AL$2,0),FALSE)</f>
        <v>9.8904300000000003</v>
      </c>
      <c r="AN297" s="30">
        <f t="shared" si="17"/>
        <v>273.06268700000004</v>
      </c>
      <c r="AO297" s="30">
        <f t="shared" si="18"/>
        <v>273.06268700000004</v>
      </c>
      <c r="AP297" s="30">
        <f>IF(ISERROR(1/VLOOKUP($B297,[1]Leveranser!$B$1:$S$500,MATCH("såld värme (gwh)",[1]Leveranser!$B$1:$S$1,0),FALSE)),"",VLOOKUP($B297,[1]Leveranser!$B$1:$S$500,MATCH("såld värme (gwh)",[1]Leveranser!$B$1:$S$1,0),FALSE))</f>
        <v>316.14100000000002</v>
      </c>
      <c r="AQ297" s="30">
        <f>VLOOKUP($B297,[1]Leveranser!$B$1:$Y$500,MATCH("Totalt såld fjärrvärme till andra fjärrvärmeföretag",[1]Leveranser!$B$1:$AA$1,0),FALSE)</f>
        <v>0</v>
      </c>
      <c r="AR297" s="30">
        <f>IF(ISERROR(1/VLOOKUP($B297,[1]Miljö!$B$1:$S$500,MATCH("Såld mängd produktionsspecifik fjärrvärme (GWh)",[1]Miljö!$B$1:$R$1,0),FALSE)),0,VLOOKUP($B297,[1]Miljö!$B$1:$S$500,MATCH("Såld mängd produktionsspecifik fjärrvärme (GWh)",[1]Miljö!$B$1:$R$1,0),FALSE))</f>
        <v>0</v>
      </c>
      <c r="AS297" s="36">
        <f t="shared" si="19"/>
        <v>1.1577597930837031</v>
      </c>
      <c r="AU297" s="30" t="str">
        <f>VLOOKUP($B297,'[1]Miljövärden urval för publ'!$B$2:$I$486,7,FALSE)</f>
        <v>Ja</v>
      </c>
    </row>
    <row r="298" spans="1:47" ht="15">
      <c r="A298" t="s">
        <v>570</v>
      </c>
      <c r="B298" t="s">
        <v>571</v>
      </c>
      <c r="C298" s="30">
        <f>VLOOKUP($B298,'[1]Tillförd energi'!$B$2:$AS$506,MATCH(C$3,'[1]Tillförd energi'!$B$1:$AQ$1,0),FALSE)</f>
        <v>0</v>
      </c>
      <c r="D298" s="30">
        <f>VLOOKUP($B298,'[1]Tillförd energi'!$B$2:$AS$506,MATCH(D$3,'[1]Tillförd energi'!$B$1:$AQ$1,0),FALSE)</f>
        <v>0</v>
      </c>
      <c r="E298" s="30">
        <f>VLOOKUP($B298,'[1]Tillförd energi'!$B$2:$AS$506,MATCH(E$3,'[1]Tillförd energi'!$B$1:$AQ$1,0),FALSE)</f>
        <v>0</v>
      </c>
      <c r="F298" s="30">
        <f>VLOOKUP($B298,'[1]Tillförd energi'!$B$2:$AS$506,MATCH(F$3,'[1]Tillförd energi'!$B$1:$AQ$1,0),FALSE)</f>
        <v>0</v>
      </c>
      <c r="G298" s="30">
        <f>VLOOKUP($B298,'[1]Tillförd energi'!$B$2:$AS$506,MATCH(G$3,'[1]Tillförd energi'!$B$1:$AQ$1,0),FALSE)</f>
        <v>0</v>
      </c>
      <c r="H298" s="30">
        <f>VLOOKUP($B298,'[1]Tillförd energi'!$B$2:$AS$506,MATCH(H$3,'[1]Tillförd energi'!$B$1:$AQ$1,0),FALSE)</f>
        <v>0</v>
      </c>
      <c r="I298" s="30">
        <f>VLOOKUP($B298,'[1]Tillförd energi'!$B$2:$AS$506,MATCH(I$3,'[1]Tillförd energi'!$B$1:$AQ$1,0),FALSE)</f>
        <v>0</v>
      </c>
      <c r="J298" s="30">
        <f>VLOOKUP($B298,'[1]Tillförd energi'!$B$2:$AS$506,MATCH(J$3,'[1]Tillförd energi'!$B$1:$AQ$1,0),FALSE)</f>
        <v>0</v>
      </c>
      <c r="K298" s="30">
        <f>VLOOKUP($B298,'[1]Tillförd energi'!$B$2:$AS$506,MATCH(K$3,'[1]Tillförd energi'!$B$1:$AQ$1,0),FALSE)</f>
        <v>0</v>
      </c>
      <c r="L298" s="30">
        <f>VLOOKUP($B298,'[1]Tillförd energi'!$B$2:$AS$506,MATCH(L$3,'[1]Tillförd energi'!$B$1:$AQ$1,0),FALSE)</f>
        <v>0</v>
      </c>
      <c r="M298" s="30">
        <f>VLOOKUP($B298,'[1]Tillförd energi'!$B$2:$AS$506,MATCH(M$3,'[1]Tillförd energi'!$B$1:$AQ$1,0),FALSE)</f>
        <v>0</v>
      </c>
      <c r="N298" s="30">
        <f>VLOOKUP($B298,'[1]Tillförd energi'!$B$2:$AS$506,MATCH(N$3,'[1]Tillförd energi'!$B$1:$AQ$1,0),FALSE)</f>
        <v>0</v>
      </c>
      <c r="O298" s="30">
        <f>VLOOKUP($B298,'[1]Tillförd energi'!$B$2:$AS$506,MATCH(O$3,'[1]Tillförd energi'!$B$1:$AQ$1,0),FALSE)</f>
        <v>0</v>
      </c>
      <c r="P298" s="30">
        <f>VLOOKUP($B298,'[1]Tillförd energi'!$B$2:$AS$506,MATCH(P$3,'[1]Tillförd energi'!$B$1:$AQ$1,0),FALSE)</f>
        <v>0</v>
      </c>
      <c r="Q298" s="30">
        <f>VLOOKUP($B298,'[1]Tillförd energi'!$B$2:$AS$506,MATCH(Q$3,'[1]Tillförd energi'!$B$1:$AQ$1,0),FALSE)</f>
        <v>0</v>
      </c>
      <c r="R298" s="30">
        <f>VLOOKUP($B298,'[1]Tillförd energi'!$B$2:$AS$506,MATCH(R$3,'[1]Tillförd energi'!$B$1:$AQ$1,0),FALSE)</f>
        <v>0</v>
      </c>
      <c r="S298" s="30">
        <f>VLOOKUP($B298,'[1]Tillförd energi'!$B$2:$AS$506,MATCH(S$3,'[1]Tillförd energi'!$B$1:$AQ$1,0),FALSE)</f>
        <v>0</v>
      </c>
      <c r="T298" s="30">
        <f>VLOOKUP($B298,'[1]Tillförd energi'!$B$2:$AS$506,MATCH(T$3,'[1]Tillförd energi'!$B$1:$AQ$1,0),FALSE)</f>
        <v>0</v>
      </c>
      <c r="U298" s="30">
        <f>VLOOKUP($B298,'[1]Tillförd energi'!$B$2:$AS$506,MATCH(U$3,'[1]Tillförd energi'!$B$1:$AQ$1,0),FALSE)</f>
        <v>0</v>
      </c>
      <c r="V298" s="30">
        <f>VLOOKUP($B298,'[1]Tillförd energi'!$B$2:$AS$506,MATCH(V$3,'[1]Tillförd energi'!$B$1:$AQ$1,0),FALSE)</f>
        <v>0</v>
      </c>
      <c r="W298" s="30">
        <f>VLOOKUP($B298,'[1]Tillförd energi'!$B$2:$AS$506,MATCH(W$3,'[1]Tillförd energi'!$B$1:$AQ$1,0),FALSE)</f>
        <v>0</v>
      </c>
      <c r="X298" s="30">
        <f>VLOOKUP($B298,'[1]Tillförd energi'!$B$2:$AS$506,MATCH(X$3,'[1]Tillförd energi'!$B$1:$AQ$1,0),FALSE)</f>
        <v>0</v>
      </c>
      <c r="Y298" s="30">
        <f>VLOOKUP($B298,'[1]Tillförd energi'!$B$2:$AS$506,MATCH(Y$3,'[1]Tillförd energi'!$B$1:$AQ$1,0),FALSE)</f>
        <v>0</v>
      </c>
      <c r="Z298" s="30">
        <f>VLOOKUP($B298,'[1]Tillförd energi'!$B$2:$AS$506,MATCH(Z$3,'[1]Tillförd energi'!$B$1:$AQ$1,0),FALSE)</f>
        <v>0</v>
      </c>
      <c r="AA298" s="30">
        <f>VLOOKUP($B298,'[1]Tillförd energi'!$B$2:$AS$506,MATCH(AA$3,'[1]Tillförd energi'!$B$1:$AQ$1,0),FALSE)</f>
        <v>0</v>
      </c>
      <c r="AB298" s="30">
        <f>VLOOKUP($B298,'[1]Tillförd energi'!$B$2:$AS$506,MATCH(AB$3,'[1]Tillförd energi'!$B$1:$AQ$1,0),FALSE)</f>
        <v>0</v>
      </c>
      <c r="AC298" s="30">
        <f>VLOOKUP($B298,'[1]Tillförd energi'!$B$2:$AS$506,MATCH(AC$3,'[1]Tillförd energi'!$B$1:$AQ$1,0),FALSE)</f>
        <v>0</v>
      </c>
      <c r="AD298" s="30">
        <f>VLOOKUP($B298,'[1]Tillförd energi'!$B$2:$AS$506,MATCH(AD$3,'[1]Tillförd energi'!$B$1:$AQ$1,0),FALSE)</f>
        <v>0</v>
      </c>
      <c r="AF298" s="30">
        <f>VLOOKUP($B298,'[1]Tillförd energi'!$B$2:$AS$506,MATCH(AF$3,'[1]Tillförd energi'!$B$1:$AQ$1,0),FALSE)</f>
        <v>0</v>
      </c>
      <c r="AH298" s="30">
        <f>IFERROR(VLOOKUP(B298,[1]Miljö!$B$1:$S$476,9,FALSE)/1,0)</f>
        <v>0</v>
      </c>
      <c r="AJ298" s="35" t="str">
        <f>IFERROR(VLOOKUP($B298,[1]Miljö!$B$1:$S$500,MATCH("hjälpel exklusive kraftvärme (GWh)",[1]Miljö!$B$1:$V$1,0),FALSE)/1,"")</f>
        <v/>
      </c>
      <c r="AK298" s="35">
        <f t="shared" si="16"/>
        <v>0</v>
      </c>
      <c r="AL298" s="35">
        <f>VLOOKUP($B298,'[1]Slutlig allokering'!$B$2:$AL$462,MATCH("Hjälpel kraftvärme",'[1]Slutlig allokering'!$B$2:$AL$2,0),FALSE)</f>
        <v>0</v>
      </c>
      <c r="AN298" s="30">
        <f t="shared" si="17"/>
        <v>0</v>
      </c>
      <c r="AO298" s="30">
        <f t="shared" si="18"/>
        <v>0</v>
      </c>
      <c r="AP298" s="30" t="str">
        <f>IF(ISERROR(1/VLOOKUP($B298,[1]Leveranser!$B$1:$S$500,MATCH("såld värme (gwh)",[1]Leveranser!$B$1:$S$1,0),FALSE)),"",VLOOKUP($B298,[1]Leveranser!$B$1:$S$500,MATCH("såld värme (gwh)",[1]Leveranser!$B$1:$S$1,0),FALSE))</f>
        <v/>
      </c>
      <c r="AQ298" s="30">
        <f>VLOOKUP($B298,[1]Leveranser!$B$1:$Y$500,MATCH("Totalt såld fjärrvärme till andra fjärrvärmeföretag",[1]Leveranser!$B$1:$AA$1,0),FALSE)</f>
        <v>0</v>
      </c>
      <c r="AR298" s="30">
        <f>IF(ISERROR(1/VLOOKUP($B298,[1]Miljö!$B$1:$S$500,MATCH("Såld mängd produktionsspecifik fjärrvärme (GWh)",[1]Miljö!$B$1:$R$1,0),FALSE)),0,VLOOKUP($B298,[1]Miljö!$B$1:$S$500,MATCH("Såld mängd produktionsspecifik fjärrvärme (GWh)",[1]Miljö!$B$1:$R$1,0),FALSE))</f>
        <v>0</v>
      </c>
      <c r="AS298" s="36" t="str">
        <f t="shared" si="19"/>
        <v/>
      </c>
      <c r="AU298" s="30" t="str">
        <f>VLOOKUP($B298,'[1]Miljövärden urval för publ'!$B$2:$I$486,7,FALSE)</f>
        <v>Nej</v>
      </c>
    </row>
    <row r="299" spans="1:47" ht="15">
      <c r="A299" t="s">
        <v>138</v>
      </c>
      <c r="B299" t="s">
        <v>172</v>
      </c>
      <c r="C299" s="30">
        <f>VLOOKUP($B299,'[1]Tillförd energi'!$B$2:$AS$506,MATCH(C$3,'[1]Tillförd energi'!$B$1:$AQ$1,0),FALSE)</f>
        <v>0</v>
      </c>
      <c r="D299" s="30">
        <f>VLOOKUP($B299,'[1]Tillförd energi'!$B$2:$AS$506,MATCH(D$3,'[1]Tillförd energi'!$B$1:$AQ$1,0),FALSE)</f>
        <v>0</v>
      </c>
      <c r="E299" s="30">
        <f>VLOOKUP($B299,'[1]Tillförd energi'!$B$2:$AS$506,MATCH(E$3,'[1]Tillförd energi'!$B$1:$AQ$1,0),FALSE)</f>
        <v>0</v>
      </c>
      <c r="F299" s="30">
        <f>VLOOKUP($B299,'[1]Tillförd energi'!$B$2:$AS$506,MATCH(F$3,'[1]Tillförd energi'!$B$1:$AQ$1,0),FALSE)</f>
        <v>0</v>
      </c>
      <c r="G299" s="30">
        <f>VLOOKUP($B299,'[1]Tillförd energi'!$B$2:$AS$506,MATCH(G$3,'[1]Tillförd energi'!$B$1:$AQ$1,0),FALSE)</f>
        <v>0</v>
      </c>
      <c r="H299" s="30">
        <f>VLOOKUP($B299,'[1]Tillförd energi'!$B$2:$AS$506,MATCH(H$3,'[1]Tillförd energi'!$B$1:$AQ$1,0),FALSE)</f>
        <v>0</v>
      </c>
      <c r="I299" s="30">
        <f>VLOOKUP($B299,'[1]Tillförd energi'!$B$2:$AS$506,MATCH(I$3,'[1]Tillförd energi'!$B$1:$AQ$1,0),FALSE)</f>
        <v>0</v>
      </c>
      <c r="J299" s="30">
        <f>VLOOKUP($B299,'[1]Tillförd energi'!$B$2:$AS$506,MATCH(J$3,'[1]Tillförd energi'!$B$1:$AQ$1,0),FALSE)</f>
        <v>0</v>
      </c>
      <c r="K299" s="30">
        <f>VLOOKUP($B299,'[1]Tillförd energi'!$B$2:$AS$506,MATCH(K$3,'[1]Tillförd energi'!$B$1:$AQ$1,0),FALSE)</f>
        <v>0</v>
      </c>
      <c r="L299" s="30">
        <f>VLOOKUP($B299,'[1]Tillförd energi'!$B$2:$AS$506,MATCH(L$3,'[1]Tillförd energi'!$B$1:$AQ$1,0),FALSE)</f>
        <v>0</v>
      </c>
      <c r="M299" s="30">
        <f>VLOOKUP($B299,'[1]Tillförd energi'!$B$2:$AS$506,MATCH(M$3,'[1]Tillförd energi'!$B$1:$AQ$1,0),FALSE)</f>
        <v>0</v>
      </c>
      <c r="N299" s="30">
        <f>VLOOKUP($B299,'[1]Tillförd energi'!$B$2:$AS$506,MATCH(N$3,'[1]Tillförd energi'!$B$1:$AQ$1,0),FALSE)</f>
        <v>0</v>
      </c>
      <c r="O299" s="30">
        <f>VLOOKUP($B299,'[1]Tillförd energi'!$B$2:$AS$506,MATCH(O$3,'[1]Tillförd energi'!$B$1:$AQ$1,0),FALSE)</f>
        <v>0</v>
      </c>
      <c r="P299" s="30">
        <f>VLOOKUP($B299,'[1]Tillförd energi'!$B$2:$AS$506,MATCH(P$3,'[1]Tillförd energi'!$B$1:$AQ$1,0),FALSE)</f>
        <v>0</v>
      </c>
      <c r="Q299" s="30">
        <f>VLOOKUP($B299,'[1]Tillförd energi'!$B$2:$AS$506,MATCH(Q$3,'[1]Tillförd energi'!$B$1:$AQ$1,0),FALSE)</f>
        <v>0</v>
      </c>
      <c r="R299" s="30">
        <f>VLOOKUP($B299,'[1]Tillförd energi'!$B$2:$AS$506,MATCH(R$3,'[1]Tillförd energi'!$B$1:$AQ$1,0),FALSE)</f>
        <v>0</v>
      </c>
      <c r="S299" s="30">
        <f>VLOOKUP($B299,'[1]Tillförd energi'!$B$2:$AS$506,MATCH(S$3,'[1]Tillförd energi'!$B$1:$AQ$1,0),FALSE)</f>
        <v>0</v>
      </c>
      <c r="T299" s="30">
        <f>VLOOKUP($B299,'[1]Tillförd energi'!$B$2:$AS$506,MATCH(T$3,'[1]Tillförd energi'!$B$1:$AQ$1,0),FALSE)</f>
        <v>0</v>
      </c>
      <c r="U299" s="30">
        <f>VLOOKUP($B299,'[1]Tillförd energi'!$B$2:$AS$506,MATCH(U$3,'[1]Tillförd energi'!$B$1:$AQ$1,0),FALSE)</f>
        <v>0</v>
      </c>
      <c r="V299" s="30">
        <f>VLOOKUP($B299,'[1]Tillförd energi'!$B$2:$AS$506,MATCH(V$3,'[1]Tillförd energi'!$B$1:$AQ$1,0),FALSE)</f>
        <v>0</v>
      </c>
      <c r="W299" s="30">
        <f>VLOOKUP($B299,'[1]Tillförd energi'!$B$2:$AS$506,MATCH(W$3,'[1]Tillförd energi'!$B$1:$AQ$1,0),FALSE)</f>
        <v>0</v>
      </c>
      <c r="X299" s="30">
        <f>VLOOKUP($B299,'[1]Tillförd energi'!$B$2:$AS$506,MATCH(X$3,'[1]Tillförd energi'!$B$1:$AQ$1,0),FALSE)</f>
        <v>0</v>
      </c>
      <c r="Y299" s="30">
        <f>VLOOKUP($B299,'[1]Tillförd energi'!$B$2:$AS$506,MATCH(Y$3,'[1]Tillförd energi'!$B$1:$AQ$1,0),FALSE)</f>
        <v>0</v>
      </c>
      <c r="Z299" s="30">
        <f>VLOOKUP($B299,'[1]Tillförd energi'!$B$2:$AS$506,MATCH(Z$3,'[1]Tillförd energi'!$B$1:$AQ$1,0),FALSE)</f>
        <v>0</v>
      </c>
      <c r="AA299" s="30">
        <f>VLOOKUP($B299,'[1]Tillförd energi'!$B$2:$AS$506,MATCH(AA$3,'[1]Tillförd energi'!$B$1:$AQ$1,0),FALSE)</f>
        <v>0</v>
      </c>
      <c r="AB299" s="30">
        <f>VLOOKUP($B299,'[1]Tillförd energi'!$B$2:$AS$506,MATCH(AB$3,'[1]Tillförd energi'!$B$1:$AQ$1,0),FALSE)</f>
        <v>0</v>
      </c>
      <c r="AC299" s="30">
        <f>VLOOKUP($B299,'[1]Tillförd energi'!$B$2:$AS$506,MATCH(AC$3,'[1]Tillförd energi'!$B$1:$AQ$1,0),FALSE)</f>
        <v>0</v>
      </c>
      <c r="AD299" s="30">
        <f>VLOOKUP($B299,'[1]Tillförd energi'!$B$2:$AS$506,MATCH(AD$3,'[1]Tillförd energi'!$B$1:$AQ$1,0),FALSE)</f>
        <v>0</v>
      </c>
      <c r="AF299" s="30">
        <f>VLOOKUP($B299,'[1]Tillförd energi'!$B$2:$AS$506,MATCH(AF$3,'[1]Tillförd energi'!$B$1:$AQ$1,0),FALSE)</f>
        <v>0</v>
      </c>
      <c r="AH299" s="30">
        <f>IFERROR(VLOOKUP(B299,[1]Miljö!$B$1:$S$476,9,FALSE)/1,0)</f>
        <v>0</v>
      </c>
      <c r="AJ299" s="35" t="str">
        <f>IFERROR(VLOOKUP($B299,[1]Miljö!$B$1:$S$500,MATCH("hjälpel exklusive kraftvärme (GWh)",[1]Miljö!$B$1:$V$1,0),FALSE)/1,"")</f>
        <v/>
      </c>
      <c r="AK299" s="35">
        <f t="shared" si="16"/>
        <v>0</v>
      </c>
      <c r="AL299" s="35">
        <f>VLOOKUP($B299,'[1]Slutlig allokering'!$B$2:$AL$462,MATCH("Hjälpel kraftvärme",'[1]Slutlig allokering'!$B$2:$AL$2,0),FALSE)</f>
        <v>0</v>
      </c>
      <c r="AN299" s="30">
        <f t="shared" si="17"/>
        <v>0</v>
      </c>
      <c r="AO299" s="30">
        <f t="shared" si="18"/>
        <v>0</v>
      </c>
      <c r="AP299" s="30" t="str">
        <f>IF(ISERROR(1/VLOOKUP($B299,[1]Leveranser!$B$1:$S$500,MATCH("såld värme (gwh)",[1]Leveranser!$B$1:$S$1,0),FALSE)),"",VLOOKUP($B299,[1]Leveranser!$B$1:$S$500,MATCH("såld värme (gwh)",[1]Leveranser!$B$1:$S$1,0),FALSE))</f>
        <v/>
      </c>
      <c r="AQ299" s="30">
        <f>VLOOKUP($B299,[1]Leveranser!$B$1:$Y$500,MATCH("Totalt såld fjärrvärme till andra fjärrvärmeföretag",[1]Leveranser!$B$1:$AA$1,0),FALSE)</f>
        <v>0</v>
      </c>
      <c r="AR299" s="30">
        <f>IF(ISERROR(1/VLOOKUP($B299,[1]Miljö!$B$1:$S$500,MATCH("Såld mängd produktionsspecifik fjärrvärme (GWh)",[1]Miljö!$B$1:$R$1,0),FALSE)),0,VLOOKUP($B299,[1]Miljö!$B$1:$S$500,MATCH("Såld mängd produktionsspecifik fjärrvärme (GWh)",[1]Miljö!$B$1:$R$1,0),FALSE))</f>
        <v>0</v>
      </c>
      <c r="AS299" s="36" t="str">
        <f t="shared" si="19"/>
        <v/>
      </c>
      <c r="AU299" s="30" t="str">
        <f>VLOOKUP($B299,'[1]Miljövärden urval för publ'!$B$2:$I$486,7,FALSE)</f>
        <v>Nej</v>
      </c>
    </row>
    <row r="300" spans="1:47" ht="15">
      <c r="A300" t="s">
        <v>282</v>
      </c>
      <c r="B300" t="s">
        <v>283</v>
      </c>
      <c r="C300" s="30">
        <f>VLOOKUP($B300,'[1]Tillförd energi'!$B$2:$AS$506,MATCH(C$3,'[1]Tillförd energi'!$B$1:$AQ$1,0),FALSE)</f>
        <v>0</v>
      </c>
      <c r="D300" s="30">
        <f>VLOOKUP($B300,'[1]Tillförd energi'!$B$2:$AS$506,MATCH(D$3,'[1]Tillförd energi'!$B$1:$AQ$1,0),FALSE)</f>
        <v>0.3</v>
      </c>
      <c r="E300" s="30">
        <f>VLOOKUP($B300,'[1]Tillförd energi'!$B$2:$AS$506,MATCH(E$3,'[1]Tillförd energi'!$B$1:$AQ$1,0),FALSE)</f>
        <v>0</v>
      </c>
      <c r="F300" s="30">
        <f>VLOOKUP($B300,'[1]Tillförd energi'!$B$2:$AS$506,MATCH(F$3,'[1]Tillförd energi'!$B$1:$AQ$1,0),FALSE)</f>
        <v>0</v>
      </c>
      <c r="G300" s="30">
        <f>VLOOKUP($B300,'[1]Tillförd energi'!$B$2:$AS$506,MATCH(G$3,'[1]Tillförd energi'!$B$1:$AQ$1,0),FALSE)</f>
        <v>0</v>
      </c>
      <c r="H300" s="30">
        <f>VLOOKUP($B300,'[1]Tillförd energi'!$B$2:$AS$506,MATCH(H$3,'[1]Tillförd energi'!$B$1:$AQ$1,0),FALSE)</f>
        <v>0</v>
      </c>
      <c r="I300" s="30">
        <f>VLOOKUP($B300,'[1]Tillförd energi'!$B$2:$AS$506,MATCH(I$3,'[1]Tillförd energi'!$B$1:$AQ$1,0),FALSE)</f>
        <v>0</v>
      </c>
      <c r="J300" s="30">
        <f>VLOOKUP($B300,'[1]Tillförd energi'!$B$2:$AS$506,MATCH(J$3,'[1]Tillförd energi'!$B$1:$AQ$1,0),FALSE)</f>
        <v>0</v>
      </c>
      <c r="K300" s="30">
        <f>VLOOKUP($B300,'[1]Tillförd energi'!$B$2:$AS$506,MATCH(K$3,'[1]Tillförd energi'!$B$1:$AQ$1,0),FALSE)</f>
        <v>0</v>
      </c>
      <c r="L300" s="30">
        <f>VLOOKUP($B300,'[1]Tillförd energi'!$B$2:$AS$506,MATCH(L$3,'[1]Tillförd energi'!$B$1:$AQ$1,0),FALSE)</f>
        <v>0</v>
      </c>
      <c r="M300" s="30">
        <f>VLOOKUP($B300,'[1]Tillförd energi'!$B$2:$AS$506,MATCH(M$3,'[1]Tillförd energi'!$B$1:$AQ$1,0),FALSE)</f>
        <v>0</v>
      </c>
      <c r="N300" s="30">
        <f>VLOOKUP($B300,'[1]Tillförd energi'!$B$2:$AS$506,MATCH(N$3,'[1]Tillförd energi'!$B$1:$AQ$1,0),FALSE)</f>
        <v>0</v>
      </c>
      <c r="O300" s="30">
        <f>VLOOKUP($B300,'[1]Tillförd energi'!$B$2:$AS$506,MATCH(O$3,'[1]Tillförd energi'!$B$1:$AQ$1,0),FALSE)</f>
        <v>0</v>
      </c>
      <c r="P300" s="30">
        <f>VLOOKUP($B300,'[1]Tillförd energi'!$B$2:$AS$506,MATCH(P$3,'[1]Tillförd energi'!$B$1:$AQ$1,0),FALSE)</f>
        <v>0</v>
      </c>
      <c r="Q300" s="30">
        <f>VLOOKUP($B300,'[1]Tillförd energi'!$B$2:$AS$506,MATCH(Q$3,'[1]Tillförd energi'!$B$1:$AQ$1,0),FALSE)</f>
        <v>4.4000000000000004</v>
      </c>
      <c r="R300" s="30">
        <f>VLOOKUP($B300,'[1]Tillförd energi'!$B$2:$AS$506,MATCH(R$3,'[1]Tillförd energi'!$B$1:$AQ$1,0),FALSE)</f>
        <v>0</v>
      </c>
      <c r="S300" s="30">
        <f>VLOOKUP($B300,'[1]Tillförd energi'!$B$2:$AS$506,MATCH(S$3,'[1]Tillförd energi'!$B$1:$AQ$1,0),FALSE)</f>
        <v>0</v>
      </c>
      <c r="T300" s="30">
        <f>VLOOKUP($B300,'[1]Tillförd energi'!$B$2:$AS$506,MATCH(T$3,'[1]Tillförd energi'!$B$1:$AQ$1,0),FALSE)</f>
        <v>0</v>
      </c>
      <c r="U300" s="30">
        <f>VLOOKUP($B300,'[1]Tillförd energi'!$B$2:$AS$506,MATCH(U$3,'[1]Tillförd energi'!$B$1:$AQ$1,0),FALSE)</f>
        <v>0</v>
      </c>
      <c r="V300" s="30">
        <f>VLOOKUP($B300,'[1]Tillförd energi'!$B$2:$AS$506,MATCH(V$3,'[1]Tillförd energi'!$B$1:$AQ$1,0),FALSE)</f>
        <v>0</v>
      </c>
      <c r="W300" s="30">
        <f>VLOOKUP($B300,'[1]Tillförd energi'!$B$2:$AS$506,MATCH(W$3,'[1]Tillförd energi'!$B$1:$AQ$1,0),FALSE)</f>
        <v>0</v>
      </c>
      <c r="X300" s="30">
        <f>VLOOKUP($B300,'[1]Tillförd energi'!$B$2:$AS$506,MATCH(X$3,'[1]Tillförd energi'!$B$1:$AQ$1,0),FALSE)</f>
        <v>0</v>
      </c>
      <c r="Y300" s="30">
        <f>VLOOKUP($B300,'[1]Tillförd energi'!$B$2:$AS$506,MATCH(Y$3,'[1]Tillförd energi'!$B$1:$AQ$1,0),FALSE)</f>
        <v>0</v>
      </c>
      <c r="Z300" s="30">
        <f>VLOOKUP($B300,'[1]Tillförd energi'!$B$2:$AS$506,MATCH(Z$3,'[1]Tillförd energi'!$B$1:$AQ$1,0),FALSE)</f>
        <v>0</v>
      </c>
      <c r="AA300" s="30">
        <f>VLOOKUP($B300,'[1]Tillförd energi'!$B$2:$AS$506,MATCH(AA$3,'[1]Tillförd energi'!$B$1:$AQ$1,0),FALSE)</f>
        <v>0</v>
      </c>
      <c r="AB300" s="30">
        <f>VLOOKUP($B300,'[1]Tillförd energi'!$B$2:$AS$506,MATCH(AB$3,'[1]Tillförd energi'!$B$1:$AQ$1,0),FALSE)</f>
        <v>0</v>
      </c>
      <c r="AC300" s="30">
        <f>VLOOKUP($B300,'[1]Tillförd energi'!$B$2:$AS$506,MATCH(AC$3,'[1]Tillförd energi'!$B$1:$AQ$1,0),FALSE)</f>
        <v>0</v>
      </c>
      <c r="AD300" s="30">
        <f>VLOOKUP($B300,'[1]Tillförd energi'!$B$2:$AS$506,MATCH(AD$3,'[1]Tillförd energi'!$B$1:$AQ$1,0),FALSE)</f>
        <v>0</v>
      </c>
      <c r="AF300" s="30">
        <f>VLOOKUP($B300,'[1]Tillförd energi'!$B$2:$AS$506,MATCH(AF$3,'[1]Tillförd energi'!$B$1:$AQ$1,0),FALSE)</f>
        <v>0</v>
      </c>
      <c r="AH300" s="30">
        <f>IFERROR(VLOOKUP(B300,[1]Miljö!$B$1:$S$476,9,FALSE)/1,0)</f>
        <v>60.2</v>
      </c>
      <c r="AJ300" s="35" t="str">
        <f>IFERROR(VLOOKUP($B300,[1]Miljö!$B$1:$S$500,MATCH("hjälpel exklusive kraftvärme (GWh)",[1]Miljö!$B$1:$V$1,0),FALSE)/1,"")</f>
        <v/>
      </c>
      <c r="AK300" s="35">
        <f t="shared" si="16"/>
        <v>1.548</v>
      </c>
      <c r="AL300" s="35">
        <f>VLOOKUP($B300,'[1]Slutlig allokering'!$B$2:$AL$462,MATCH("Hjälpel kraftvärme",'[1]Slutlig allokering'!$B$2:$AL$2,0),FALSE)</f>
        <v>0</v>
      </c>
      <c r="AN300" s="30">
        <f t="shared" si="17"/>
        <v>4.7</v>
      </c>
      <c r="AO300" s="30">
        <f t="shared" si="18"/>
        <v>64.900000000000006</v>
      </c>
      <c r="AP300" s="30">
        <f>IF(ISERROR(1/VLOOKUP($B300,[1]Leveranser!$B$1:$S$500,MATCH("såld värme (gwh)",[1]Leveranser!$B$1:$S$1,0),FALSE)),"",VLOOKUP($B300,[1]Leveranser!$B$1:$S$500,MATCH("såld värme (gwh)",[1]Leveranser!$B$1:$S$1,0),FALSE))</f>
        <v>51.6</v>
      </c>
      <c r="AQ300" s="30">
        <f>VLOOKUP($B300,[1]Leveranser!$B$1:$Y$500,MATCH("Totalt såld fjärrvärme till andra fjärrvärmeföretag",[1]Leveranser!$B$1:$AA$1,0),FALSE)</f>
        <v>0</v>
      </c>
      <c r="AR300" s="30">
        <f>IF(ISERROR(1/VLOOKUP($B300,[1]Miljö!$B$1:$S$500,MATCH("Såld mängd produktionsspecifik fjärrvärme (GWh)",[1]Miljö!$B$1:$R$1,0),FALSE)),0,VLOOKUP($B300,[1]Miljö!$B$1:$S$500,MATCH("Såld mängd produktionsspecifik fjärrvärme (GWh)",[1]Miljö!$B$1:$R$1,0),FALSE))</f>
        <v>0</v>
      </c>
      <c r="AS300" s="36">
        <f t="shared" si="19"/>
        <v>0.79506933744221875</v>
      </c>
      <c r="AU300" s="30" t="str">
        <f>VLOOKUP($B300,'[1]Miljövärden urval för publ'!$B$2:$I$486,7,FALSE)</f>
        <v>Ja</v>
      </c>
    </row>
    <row r="301" spans="1:47" ht="15">
      <c r="A301" t="s">
        <v>482</v>
      </c>
      <c r="B301" t="s">
        <v>483</v>
      </c>
      <c r="C301" s="30">
        <f>VLOOKUP($B301,'[1]Tillförd energi'!$B$2:$AS$506,MATCH(C$3,'[1]Tillförd energi'!$B$1:$AQ$1,0),FALSE)</f>
        <v>0</v>
      </c>
      <c r="D301" s="30">
        <f>VLOOKUP($B301,'[1]Tillförd energi'!$B$2:$AS$506,MATCH(D$3,'[1]Tillförd energi'!$B$1:$AQ$1,0),FALSE)</f>
        <v>0.37</v>
      </c>
      <c r="E301" s="30">
        <f>VLOOKUP($B301,'[1]Tillförd energi'!$B$2:$AS$506,MATCH(E$3,'[1]Tillförd energi'!$B$1:$AQ$1,0),FALSE)</f>
        <v>0</v>
      </c>
      <c r="F301" s="30">
        <f>VLOOKUP($B301,'[1]Tillförd energi'!$B$2:$AS$506,MATCH(F$3,'[1]Tillförd energi'!$B$1:$AQ$1,0),FALSE)</f>
        <v>0</v>
      </c>
      <c r="G301" s="30">
        <f>VLOOKUP($B301,'[1]Tillförd energi'!$B$2:$AS$506,MATCH(G$3,'[1]Tillförd energi'!$B$1:$AQ$1,0),FALSE)</f>
        <v>0</v>
      </c>
      <c r="H301" s="30">
        <f>VLOOKUP($B301,'[1]Tillförd energi'!$B$2:$AS$506,MATCH(H$3,'[1]Tillförd energi'!$B$1:$AQ$1,0),FALSE)</f>
        <v>0</v>
      </c>
      <c r="I301" s="30">
        <f>VLOOKUP($B301,'[1]Tillförd energi'!$B$2:$AS$506,MATCH(I$3,'[1]Tillförd energi'!$B$1:$AQ$1,0),FALSE)</f>
        <v>0</v>
      </c>
      <c r="J301" s="30">
        <f>VLOOKUP($B301,'[1]Tillförd energi'!$B$2:$AS$506,MATCH(J$3,'[1]Tillförd energi'!$B$1:$AQ$1,0),FALSE)</f>
        <v>0</v>
      </c>
      <c r="K301" s="30">
        <f>VLOOKUP($B301,'[1]Tillförd energi'!$B$2:$AS$506,MATCH(K$3,'[1]Tillförd energi'!$B$1:$AQ$1,0),FALSE)</f>
        <v>0</v>
      </c>
      <c r="L301" s="30">
        <f>VLOOKUP($B301,'[1]Tillförd energi'!$B$2:$AS$506,MATCH(L$3,'[1]Tillförd energi'!$B$1:$AQ$1,0),FALSE)</f>
        <v>0</v>
      </c>
      <c r="M301" s="30">
        <f>VLOOKUP($B301,'[1]Tillförd energi'!$B$2:$AS$506,MATCH(M$3,'[1]Tillförd energi'!$B$1:$AQ$1,0),FALSE)</f>
        <v>0</v>
      </c>
      <c r="N301" s="30">
        <f>VLOOKUP($B301,'[1]Tillförd energi'!$B$2:$AS$506,MATCH(N$3,'[1]Tillförd energi'!$B$1:$AQ$1,0),FALSE)</f>
        <v>0</v>
      </c>
      <c r="O301" s="30">
        <f>VLOOKUP($B301,'[1]Tillförd energi'!$B$2:$AS$506,MATCH(O$3,'[1]Tillförd energi'!$B$1:$AQ$1,0),FALSE)</f>
        <v>0</v>
      </c>
      <c r="P301" s="30">
        <f>VLOOKUP($B301,'[1]Tillförd energi'!$B$2:$AS$506,MATCH(P$3,'[1]Tillförd energi'!$B$1:$AQ$1,0),FALSE)</f>
        <v>0</v>
      </c>
      <c r="Q301" s="30">
        <f>VLOOKUP($B301,'[1]Tillförd energi'!$B$2:$AS$506,MATCH(Q$3,'[1]Tillförd energi'!$B$1:$AQ$1,0),FALSE)</f>
        <v>0</v>
      </c>
      <c r="R301" s="30">
        <f>VLOOKUP($B301,'[1]Tillförd energi'!$B$2:$AS$506,MATCH(R$3,'[1]Tillförd energi'!$B$1:$AQ$1,0),FALSE)</f>
        <v>11.9</v>
      </c>
      <c r="S301" s="30">
        <f>VLOOKUP($B301,'[1]Tillförd energi'!$B$2:$AS$506,MATCH(S$3,'[1]Tillförd energi'!$B$1:$AQ$1,0),FALSE)</f>
        <v>0</v>
      </c>
      <c r="T301" s="30">
        <f>VLOOKUP($B301,'[1]Tillförd energi'!$B$2:$AS$506,MATCH(T$3,'[1]Tillförd energi'!$B$1:$AQ$1,0),FALSE)</f>
        <v>0</v>
      </c>
      <c r="U301" s="30">
        <f>VLOOKUP($B301,'[1]Tillförd energi'!$B$2:$AS$506,MATCH(U$3,'[1]Tillförd energi'!$B$1:$AQ$1,0),FALSE)</f>
        <v>0</v>
      </c>
      <c r="V301" s="30">
        <f>VLOOKUP($B301,'[1]Tillförd energi'!$B$2:$AS$506,MATCH(V$3,'[1]Tillförd energi'!$B$1:$AQ$1,0),FALSE)</f>
        <v>0</v>
      </c>
      <c r="W301" s="30">
        <f>VLOOKUP($B301,'[1]Tillförd energi'!$B$2:$AS$506,MATCH(W$3,'[1]Tillförd energi'!$B$1:$AQ$1,0),FALSE)</f>
        <v>0</v>
      </c>
      <c r="X301" s="30">
        <f>VLOOKUP($B301,'[1]Tillförd energi'!$B$2:$AS$506,MATCH(X$3,'[1]Tillförd energi'!$B$1:$AQ$1,0),FALSE)</f>
        <v>0</v>
      </c>
      <c r="Y301" s="30">
        <f>VLOOKUP($B301,'[1]Tillförd energi'!$B$2:$AS$506,MATCH(Y$3,'[1]Tillförd energi'!$B$1:$AQ$1,0),FALSE)</f>
        <v>0</v>
      </c>
      <c r="Z301" s="30">
        <f>VLOOKUP($B301,'[1]Tillförd energi'!$B$2:$AS$506,MATCH(Z$3,'[1]Tillförd energi'!$B$1:$AQ$1,0),FALSE)</f>
        <v>0</v>
      </c>
      <c r="AA301" s="30">
        <f>VLOOKUP($B301,'[1]Tillförd energi'!$B$2:$AS$506,MATCH(AA$3,'[1]Tillförd energi'!$B$1:$AQ$1,0),FALSE)</f>
        <v>0</v>
      </c>
      <c r="AB301" s="30">
        <f>VLOOKUP($B301,'[1]Tillförd energi'!$B$2:$AS$506,MATCH(AB$3,'[1]Tillförd energi'!$B$1:$AQ$1,0),FALSE)</f>
        <v>0</v>
      </c>
      <c r="AC301" s="30">
        <f>VLOOKUP($B301,'[1]Tillförd energi'!$B$2:$AS$506,MATCH(AC$3,'[1]Tillförd energi'!$B$1:$AQ$1,0),FALSE)</f>
        <v>0</v>
      </c>
      <c r="AD301" s="30">
        <f>VLOOKUP($B301,'[1]Tillförd energi'!$B$2:$AS$506,MATCH(AD$3,'[1]Tillförd energi'!$B$1:$AQ$1,0),FALSE)</f>
        <v>0</v>
      </c>
      <c r="AF301" s="30">
        <f>VLOOKUP($B301,'[1]Tillförd energi'!$B$2:$AS$506,MATCH(AF$3,'[1]Tillförd energi'!$B$1:$AQ$1,0),FALSE)</f>
        <v>8.5999999999999993E-2</v>
      </c>
      <c r="AH301" s="30">
        <f>IFERROR(VLOOKUP(B301,[1]Miljö!$B$1:$S$476,9,FALSE)/1,0)</f>
        <v>0</v>
      </c>
      <c r="AJ301" s="35">
        <f>IFERROR(VLOOKUP($B301,[1]Miljö!$B$1:$S$500,MATCH("hjälpel exklusive kraftvärme (GWh)",[1]Miljö!$B$1:$V$1,0),FALSE)/1,"")</f>
        <v>8.5999999999999993E-2</v>
      </c>
      <c r="AK301" s="35">
        <f t="shared" si="16"/>
        <v>8.5999999999999993E-2</v>
      </c>
      <c r="AL301" s="35">
        <f>VLOOKUP($B301,'[1]Slutlig allokering'!$B$2:$AL$462,MATCH("Hjälpel kraftvärme",'[1]Slutlig allokering'!$B$2:$AL$2,0),FALSE)</f>
        <v>0</v>
      </c>
      <c r="AN301" s="30">
        <f t="shared" si="17"/>
        <v>12.356</v>
      </c>
      <c r="AO301" s="30">
        <f t="shared" si="18"/>
        <v>12.356</v>
      </c>
      <c r="AP301" s="30">
        <f>IF(ISERROR(1/VLOOKUP($B301,[1]Leveranser!$B$1:$S$500,MATCH("såld värme (gwh)",[1]Leveranser!$B$1:$S$1,0),FALSE)),"",VLOOKUP($B301,[1]Leveranser!$B$1:$S$500,MATCH("såld värme (gwh)",[1]Leveranser!$B$1:$S$1,0),FALSE))</f>
        <v>8.5129999999999999</v>
      </c>
      <c r="AQ301" s="30">
        <f>VLOOKUP($B301,[1]Leveranser!$B$1:$Y$500,MATCH("Totalt såld fjärrvärme till andra fjärrvärmeföretag",[1]Leveranser!$B$1:$AA$1,0),FALSE)</f>
        <v>0</v>
      </c>
      <c r="AR301" s="30">
        <f>IF(ISERROR(1/VLOOKUP($B301,[1]Miljö!$B$1:$S$500,MATCH("Såld mängd produktionsspecifik fjärrvärme (GWh)",[1]Miljö!$B$1:$R$1,0),FALSE)),0,VLOOKUP($B301,[1]Miljö!$B$1:$S$500,MATCH("Såld mängd produktionsspecifik fjärrvärme (GWh)",[1]Miljö!$B$1:$R$1,0),FALSE))</f>
        <v>0</v>
      </c>
      <c r="AS301" s="36">
        <f t="shared" si="19"/>
        <v>0.68897701521527999</v>
      </c>
      <c r="AU301" s="30" t="str">
        <f>VLOOKUP($B301,'[1]Miljövärden urval för publ'!$B$2:$I$486,7,FALSE)</f>
        <v>Ja</v>
      </c>
    </row>
    <row r="302" spans="1:47" ht="15">
      <c r="A302" t="s">
        <v>341</v>
      </c>
      <c r="B302" t="s">
        <v>347</v>
      </c>
      <c r="C302" s="30">
        <f>VLOOKUP($B302,'[1]Tillförd energi'!$B$2:$AS$506,MATCH(C$3,'[1]Tillförd energi'!$B$1:$AQ$1,0),FALSE)</f>
        <v>0</v>
      </c>
      <c r="D302" s="30">
        <f>VLOOKUP($B302,'[1]Tillförd energi'!$B$2:$AS$506,MATCH(D$3,'[1]Tillförd energi'!$B$1:$AQ$1,0),FALSE)</f>
        <v>0.249</v>
      </c>
      <c r="E302" s="30">
        <f>VLOOKUP($B302,'[1]Tillförd energi'!$B$2:$AS$506,MATCH(E$3,'[1]Tillförd energi'!$B$1:$AQ$1,0),FALSE)</f>
        <v>0</v>
      </c>
      <c r="F302" s="30">
        <f>VLOOKUP($B302,'[1]Tillförd energi'!$B$2:$AS$506,MATCH(F$3,'[1]Tillförd energi'!$B$1:$AQ$1,0),FALSE)</f>
        <v>0</v>
      </c>
      <c r="G302" s="30">
        <f>VLOOKUP($B302,'[1]Tillförd energi'!$B$2:$AS$506,MATCH(G$3,'[1]Tillförd energi'!$B$1:$AQ$1,0),FALSE)</f>
        <v>0</v>
      </c>
      <c r="H302" s="30">
        <f>VLOOKUP($B302,'[1]Tillförd energi'!$B$2:$AS$506,MATCH(H$3,'[1]Tillförd energi'!$B$1:$AQ$1,0),FALSE)</f>
        <v>0</v>
      </c>
      <c r="I302" s="30">
        <f>VLOOKUP($B302,'[1]Tillförd energi'!$B$2:$AS$506,MATCH(I$3,'[1]Tillförd energi'!$B$1:$AQ$1,0),FALSE)</f>
        <v>0</v>
      </c>
      <c r="J302" s="30">
        <f>VLOOKUP($B302,'[1]Tillförd energi'!$B$2:$AS$506,MATCH(J$3,'[1]Tillförd energi'!$B$1:$AQ$1,0),FALSE)</f>
        <v>0</v>
      </c>
      <c r="K302" s="30">
        <f>VLOOKUP($B302,'[1]Tillförd energi'!$B$2:$AS$506,MATCH(K$3,'[1]Tillförd energi'!$B$1:$AQ$1,0),FALSE)</f>
        <v>0</v>
      </c>
      <c r="L302" s="30">
        <f>VLOOKUP($B302,'[1]Tillförd energi'!$B$2:$AS$506,MATCH(L$3,'[1]Tillförd energi'!$B$1:$AQ$1,0),FALSE)</f>
        <v>0</v>
      </c>
      <c r="M302" s="30">
        <f>VLOOKUP($B302,'[1]Tillförd energi'!$B$2:$AS$506,MATCH(M$3,'[1]Tillförd energi'!$B$1:$AQ$1,0),FALSE)</f>
        <v>0</v>
      </c>
      <c r="N302" s="30">
        <f>VLOOKUP($B302,'[1]Tillförd energi'!$B$2:$AS$506,MATCH(N$3,'[1]Tillförd energi'!$B$1:$AQ$1,0),FALSE)</f>
        <v>0</v>
      </c>
      <c r="O302" s="30">
        <f>VLOOKUP($B302,'[1]Tillförd energi'!$B$2:$AS$506,MATCH(O$3,'[1]Tillförd energi'!$B$1:$AQ$1,0),FALSE)</f>
        <v>0</v>
      </c>
      <c r="P302" s="30">
        <f>VLOOKUP($B302,'[1]Tillförd energi'!$B$2:$AS$506,MATCH(P$3,'[1]Tillförd energi'!$B$1:$AQ$1,0),FALSE)</f>
        <v>0</v>
      </c>
      <c r="Q302" s="30">
        <f>VLOOKUP($B302,'[1]Tillförd energi'!$B$2:$AS$506,MATCH(Q$3,'[1]Tillförd energi'!$B$1:$AQ$1,0),FALSE)</f>
        <v>8.843</v>
      </c>
      <c r="R302" s="30">
        <f>VLOOKUP($B302,'[1]Tillförd energi'!$B$2:$AS$506,MATCH(R$3,'[1]Tillförd energi'!$B$1:$AQ$1,0),FALSE)</f>
        <v>0</v>
      </c>
      <c r="S302" s="30">
        <f>VLOOKUP($B302,'[1]Tillförd energi'!$B$2:$AS$506,MATCH(S$3,'[1]Tillförd energi'!$B$1:$AQ$1,0),FALSE)</f>
        <v>0</v>
      </c>
      <c r="T302" s="30">
        <f>VLOOKUP($B302,'[1]Tillförd energi'!$B$2:$AS$506,MATCH(T$3,'[1]Tillförd energi'!$B$1:$AQ$1,0),FALSE)</f>
        <v>0</v>
      </c>
      <c r="U302" s="30">
        <f>VLOOKUP($B302,'[1]Tillförd energi'!$B$2:$AS$506,MATCH(U$3,'[1]Tillförd energi'!$B$1:$AQ$1,0),FALSE)</f>
        <v>0</v>
      </c>
      <c r="V302" s="30">
        <f>VLOOKUP($B302,'[1]Tillförd energi'!$B$2:$AS$506,MATCH(V$3,'[1]Tillförd energi'!$B$1:$AQ$1,0),FALSE)</f>
        <v>0</v>
      </c>
      <c r="W302" s="30">
        <f>VLOOKUP($B302,'[1]Tillförd energi'!$B$2:$AS$506,MATCH(W$3,'[1]Tillförd energi'!$B$1:$AQ$1,0),FALSE)</f>
        <v>24.538</v>
      </c>
      <c r="X302" s="30">
        <f>VLOOKUP($B302,'[1]Tillförd energi'!$B$2:$AS$506,MATCH(X$3,'[1]Tillförd energi'!$B$1:$AQ$1,0),FALSE)</f>
        <v>0</v>
      </c>
      <c r="Y302" s="30">
        <f>VLOOKUP($B302,'[1]Tillförd energi'!$B$2:$AS$506,MATCH(Y$3,'[1]Tillförd energi'!$B$1:$AQ$1,0),FALSE)</f>
        <v>0</v>
      </c>
      <c r="Z302" s="30">
        <f>VLOOKUP($B302,'[1]Tillförd energi'!$B$2:$AS$506,MATCH(Z$3,'[1]Tillförd energi'!$B$1:$AQ$1,0),FALSE)</f>
        <v>0</v>
      </c>
      <c r="AA302" s="30">
        <f>VLOOKUP($B302,'[1]Tillförd energi'!$B$2:$AS$506,MATCH(AA$3,'[1]Tillförd energi'!$B$1:$AQ$1,0),FALSE)</f>
        <v>0</v>
      </c>
      <c r="AB302" s="30">
        <f>VLOOKUP($B302,'[1]Tillförd energi'!$B$2:$AS$506,MATCH(AB$3,'[1]Tillförd energi'!$B$1:$AQ$1,0),FALSE)</f>
        <v>0</v>
      </c>
      <c r="AC302" s="30">
        <f>VLOOKUP($B302,'[1]Tillförd energi'!$B$2:$AS$506,MATCH(AC$3,'[1]Tillförd energi'!$B$1:$AQ$1,0),FALSE)</f>
        <v>0</v>
      </c>
      <c r="AD302" s="30">
        <f>VLOOKUP($B302,'[1]Tillförd energi'!$B$2:$AS$506,MATCH(AD$3,'[1]Tillförd energi'!$B$1:$AQ$1,0),FALSE)</f>
        <v>0</v>
      </c>
      <c r="AF302" s="30">
        <f>VLOOKUP($B302,'[1]Tillförd energi'!$B$2:$AS$506,MATCH(AF$3,'[1]Tillförd energi'!$B$1:$AQ$1,0),FALSE)</f>
        <v>0.51</v>
      </c>
      <c r="AH302" s="30">
        <f>IFERROR(VLOOKUP(B302,[1]Miljö!$B$1:$S$476,9,FALSE)/1,0)</f>
        <v>0</v>
      </c>
      <c r="AJ302" s="35">
        <f>IFERROR(VLOOKUP($B302,[1]Miljö!$B$1:$S$500,MATCH("hjälpel exklusive kraftvärme (GWh)",[1]Miljö!$B$1:$V$1,0),FALSE)/1,"")</f>
        <v>0.51</v>
      </c>
      <c r="AK302" s="35">
        <f t="shared" si="16"/>
        <v>0.51</v>
      </c>
      <c r="AL302" s="35">
        <f>VLOOKUP($B302,'[1]Slutlig allokering'!$B$2:$AL$462,MATCH("Hjälpel kraftvärme",'[1]Slutlig allokering'!$B$2:$AL$2,0),FALSE)</f>
        <v>0</v>
      </c>
      <c r="AN302" s="30">
        <f t="shared" si="17"/>
        <v>34.14</v>
      </c>
      <c r="AO302" s="30">
        <f t="shared" si="18"/>
        <v>34.14</v>
      </c>
      <c r="AP302" s="30">
        <f>IF(ISERROR(1/VLOOKUP($B302,[1]Leveranser!$B$1:$S$500,MATCH("såld värme (gwh)",[1]Leveranser!$B$1:$S$1,0),FALSE)),"",VLOOKUP($B302,[1]Leveranser!$B$1:$S$500,MATCH("såld värme (gwh)",[1]Leveranser!$B$1:$S$1,0),FALSE))</f>
        <v>26.585999999999999</v>
      </c>
      <c r="AQ302" s="30">
        <f>VLOOKUP($B302,[1]Leveranser!$B$1:$Y$500,MATCH("Totalt såld fjärrvärme till andra fjärrvärmeföretag",[1]Leveranser!$B$1:$AA$1,0),FALSE)</f>
        <v>0</v>
      </c>
      <c r="AR302" s="30">
        <f>IF(ISERROR(1/VLOOKUP($B302,[1]Miljö!$B$1:$S$500,MATCH("Såld mängd produktionsspecifik fjärrvärme (GWh)",[1]Miljö!$B$1:$R$1,0),FALSE)),0,VLOOKUP($B302,[1]Miljö!$B$1:$S$500,MATCH("Såld mängd produktionsspecifik fjärrvärme (GWh)",[1]Miljö!$B$1:$R$1,0),FALSE))</f>
        <v>0</v>
      </c>
      <c r="AS302" s="36">
        <f t="shared" si="19"/>
        <v>0.77873462214411238</v>
      </c>
      <c r="AU302" s="30" t="str">
        <f>VLOOKUP($B302,'[1]Miljövärden urval för publ'!$B$2:$I$486,7,FALSE)</f>
        <v>Ja</v>
      </c>
    </row>
    <row r="303" spans="1:47" ht="15">
      <c r="A303" t="s">
        <v>89</v>
      </c>
      <c r="B303" t="s">
        <v>100</v>
      </c>
      <c r="C303" s="30">
        <f>VLOOKUP($B303,'[1]Tillförd energi'!$B$2:$AS$506,MATCH(C$3,'[1]Tillförd energi'!$B$1:$AQ$1,0),FALSE)</f>
        <v>0</v>
      </c>
      <c r="D303" s="30">
        <f>VLOOKUP($B303,'[1]Tillförd energi'!$B$2:$AS$506,MATCH(D$3,'[1]Tillförd energi'!$B$1:$AQ$1,0),FALSE)</f>
        <v>0</v>
      </c>
      <c r="E303" s="30">
        <f>VLOOKUP($B303,'[1]Tillförd energi'!$B$2:$AS$506,MATCH(E$3,'[1]Tillförd energi'!$B$1:$AQ$1,0),FALSE)</f>
        <v>0</v>
      </c>
      <c r="F303" s="30">
        <f>VLOOKUP($B303,'[1]Tillförd energi'!$B$2:$AS$506,MATCH(F$3,'[1]Tillförd energi'!$B$1:$AQ$1,0),FALSE)</f>
        <v>0</v>
      </c>
      <c r="G303" s="30">
        <f>VLOOKUP($B303,'[1]Tillförd energi'!$B$2:$AS$506,MATCH(G$3,'[1]Tillförd energi'!$B$1:$AQ$1,0),FALSE)</f>
        <v>0</v>
      </c>
      <c r="H303" s="30">
        <f>VLOOKUP($B303,'[1]Tillförd energi'!$B$2:$AS$506,MATCH(H$3,'[1]Tillförd energi'!$B$1:$AQ$1,0),FALSE)</f>
        <v>0</v>
      </c>
      <c r="I303" s="30">
        <f>VLOOKUP($B303,'[1]Tillförd energi'!$B$2:$AS$506,MATCH(I$3,'[1]Tillförd energi'!$B$1:$AQ$1,0),FALSE)</f>
        <v>0</v>
      </c>
      <c r="J303" s="30">
        <f>VLOOKUP($B303,'[1]Tillförd energi'!$B$2:$AS$506,MATCH(J$3,'[1]Tillförd energi'!$B$1:$AQ$1,0),FALSE)</f>
        <v>0</v>
      </c>
      <c r="K303" s="30">
        <f>VLOOKUP($B303,'[1]Tillförd energi'!$B$2:$AS$506,MATCH(K$3,'[1]Tillförd energi'!$B$1:$AQ$1,0),FALSE)</f>
        <v>0</v>
      </c>
      <c r="L303" s="30">
        <f>VLOOKUP($B303,'[1]Tillförd energi'!$B$2:$AS$506,MATCH(L$3,'[1]Tillförd energi'!$B$1:$AQ$1,0),FALSE)</f>
        <v>0</v>
      </c>
      <c r="M303" s="30">
        <f>VLOOKUP($B303,'[1]Tillförd energi'!$B$2:$AS$506,MATCH(M$3,'[1]Tillförd energi'!$B$1:$AQ$1,0),FALSE)</f>
        <v>0</v>
      </c>
      <c r="N303" s="30">
        <f>VLOOKUP($B303,'[1]Tillförd energi'!$B$2:$AS$506,MATCH(N$3,'[1]Tillförd energi'!$B$1:$AQ$1,0),FALSE)</f>
        <v>0</v>
      </c>
      <c r="O303" s="30">
        <f>VLOOKUP($B303,'[1]Tillförd energi'!$B$2:$AS$506,MATCH(O$3,'[1]Tillförd energi'!$B$1:$AQ$1,0),FALSE)</f>
        <v>0</v>
      </c>
      <c r="P303" s="30">
        <f>VLOOKUP($B303,'[1]Tillförd energi'!$B$2:$AS$506,MATCH(P$3,'[1]Tillförd energi'!$B$1:$AQ$1,0),FALSE)</f>
        <v>0</v>
      </c>
      <c r="Q303" s="30">
        <f>VLOOKUP($B303,'[1]Tillförd energi'!$B$2:$AS$506,MATCH(Q$3,'[1]Tillförd energi'!$B$1:$AQ$1,0),FALSE)</f>
        <v>0</v>
      </c>
      <c r="R303" s="30">
        <f>VLOOKUP($B303,'[1]Tillförd energi'!$B$2:$AS$506,MATCH(R$3,'[1]Tillförd energi'!$B$1:$AQ$1,0),FALSE)</f>
        <v>0</v>
      </c>
      <c r="S303" s="30">
        <f>VLOOKUP($B303,'[1]Tillförd energi'!$B$2:$AS$506,MATCH(S$3,'[1]Tillförd energi'!$B$1:$AQ$1,0),FALSE)</f>
        <v>0</v>
      </c>
      <c r="T303" s="30">
        <f>VLOOKUP($B303,'[1]Tillförd energi'!$B$2:$AS$506,MATCH(T$3,'[1]Tillförd energi'!$B$1:$AQ$1,0),FALSE)</f>
        <v>0</v>
      </c>
      <c r="U303" s="30">
        <f>VLOOKUP($B303,'[1]Tillförd energi'!$B$2:$AS$506,MATCH(U$3,'[1]Tillförd energi'!$B$1:$AQ$1,0),FALSE)</f>
        <v>0</v>
      </c>
      <c r="V303" s="30">
        <f>VLOOKUP($B303,'[1]Tillförd energi'!$B$2:$AS$506,MATCH(V$3,'[1]Tillförd energi'!$B$1:$AQ$1,0),FALSE)</f>
        <v>0</v>
      </c>
      <c r="W303" s="30">
        <f>VLOOKUP($B303,'[1]Tillförd energi'!$B$2:$AS$506,MATCH(W$3,'[1]Tillförd energi'!$B$1:$AQ$1,0),FALSE)</f>
        <v>0</v>
      </c>
      <c r="X303" s="30">
        <f>VLOOKUP($B303,'[1]Tillförd energi'!$B$2:$AS$506,MATCH(X$3,'[1]Tillförd energi'!$B$1:$AQ$1,0),FALSE)</f>
        <v>0</v>
      </c>
      <c r="Y303" s="30">
        <f>VLOOKUP($B303,'[1]Tillförd energi'!$B$2:$AS$506,MATCH(Y$3,'[1]Tillförd energi'!$B$1:$AQ$1,0),FALSE)</f>
        <v>0</v>
      </c>
      <c r="Z303" s="30">
        <f>VLOOKUP($B303,'[1]Tillförd energi'!$B$2:$AS$506,MATCH(Z$3,'[1]Tillförd energi'!$B$1:$AQ$1,0),FALSE)</f>
        <v>0</v>
      </c>
      <c r="AA303" s="30">
        <f>VLOOKUP($B303,'[1]Tillförd energi'!$B$2:$AS$506,MATCH(AA$3,'[1]Tillförd energi'!$B$1:$AQ$1,0),FALSE)</f>
        <v>0</v>
      </c>
      <c r="AB303" s="30">
        <f>VLOOKUP($B303,'[1]Tillförd energi'!$B$2:$AS$506,MATCH(AB$3,'[1]Tillförd energi'!$B$1:$AQ$1,0),FALSE)</f>
        <v>0</v>
      </c>
      <c r="AC303" s="30">
        <f>VLOOKUP($B303,'[1]Tillförd energi'!$B$2:$AS$506,MATCH(AC$3,'[1]Tillförd energi'!$B$1:$AQ$1,0),FALSE)</f>
        <v>29.176500000000001</v>
      </c>
      <c r="AD303" s="30">
        <f>VLOOKUP($B303,'[1]Tillförd energi'!$B$2:$AS$506,MATCH(AD$3,'[1]Tillförd energi'!$B$1:$AQ$1,0),FALSE)</f>
        <v>0</v>
      </c>
      <c r="AF303" s="30">
        <f>VLOOKUP($B303,'[1]Tillförd energi'!$B$2:$AS$506,MATCH(AF$3,'[1]Tillförd energi'!$B$1:$AQ$1,0),FALSE)</f>
        <v>0.01</v>
      </c>
      <c r="AH303" s="30">
        <f>IFERROR(VLOOKUP(B303,[1]Miljö!$B$1:$S$476,9,FALSE)/1,0)</f>
        <v>0</v>
      </c>
      <c r="AJ303" s="35">
        <f>IFERROR(VLOOKUP($B303,[1]Miljö!$B$1:$S$500,MATCH("hjälpel exklusive kraftvärme (GWh)",[1]Miljö!$B$1:$V$1,0),FALSE)/1,"")</f>
        <v>0.01</v>
      </c>
      <c r="AK303" s="35">
        <f t="shared" si="16"/>
        <v>0.01</v>
      </c>
      <c r="AL303" s="35">
        <f>VLOOKUP($B303,'[1]Slutlig allokering'!$B$2:$AL$462,MATCH("Hjälpel kraftvärme",'[1]Slutlig allokering'!$B$2:$AL$2,0),FALSE)</f>
        <v>0</v>
      </c>
      <c r="AN303" s="30">
        <f t="shared" si="17"/>
        <v>29.186500000000002</v>
      </c>
      <c r="AO303" s="30">
        <f t="shared" si="18"/>
        <v>29.186500000000002</v>
      </c>
      <c r="AP303" s="30">
        <f>IF(ISERROR(1/VLOOKUP($B303,[1]Leveranser!$B$1:$S$500,MATCH("såld värme (gwh)",[1]Leveranser!$B$1:$S$1,0),FALSE)),"",VLOOKUP($B303,[1]Leveranser!$B$1:$S$500,MATCH("såld värme (gwh)",[1]Leveranser!$B$1:$S$1,0),FALSE))</f>
        <v>25.4</v>
      </c>
      <c r="AQ303" s="30">
        <f>VLOOKUP($B303,[1]Leveranser!$B$1:$Y$500,MATCH("Totalt såld fjärrvärme till andra fjärrvärmeföretag",[1]Leveranser!$B$1:$AA$1,0),FALSE)</f>
        <v>0</v>
      </c>
      <c r="AR303" s="30">
        <f>IF(ISERROR(1/VLOOKUP($B303,[1]Miljö!$B$1:$S$500,MATCH("Såld mängd produktionsspecifik fjärrvärme (GWh)",[1]Miljö!$B$1:$R$1,0),FALSE)),0,VLOOKUP($B303,[1]Miljö!$B$1:$S$500,MATCH("Såld mängd produktionsspecifik fjärrvärme (GWh)",[1]Miljö!$B$1:$R$1,0),FALSE))</f>
        <v>0</v>
      </c>
      <c r="AS303" s="36">
        <f t="shared" si="19"/>
        <v>0.87026536241070351</v>
      </c>
      <c r="AU303" s="30" t="str">
        <f>VLOOKUP($B303,'[1]Miljövärden urval för publ'!$B$2:$I$486,7,FALSE)</f>
        <v>Ja</v>
      </c>
    </row>
    <row r="304" spans="1:47" ht="15">
      <c r="A304" t="s">
        <v>318</v>
      </c>
      <c r="B304" t="s">
        <v>321</v>
      </c>
      <c r="C304" s="30">
        <f>VLOOKUP($B304,'[1]Tillförd energi'!$B$2:$AS$506,MATCH(C$3,'[1]Tillförd energi'!$B$1:$AQ$1,0),FALSE)</f>
        <v>0</v>
      </c>
      <c r="D304" s="30">
        <f>VLOOKUP($B304,'[1]Tillförd energi'!$B$2:$AS$506,MATCH(D$3,'[1]Tillförd energi'!$B$1:$AQ$1,0),FALSE)</f>
        <v>0</v>
      </c>
      <c r="E304" s="30">
        <f>VLOOKUP($B304,'[1]Tillförd energi'!$B$2:$AS$506,MATCH(E$3,'[1]Tillförd energi'!$B$1:$AQ$1,0),FALSE)</f>
        <v>0</v>
      </c>
      <c r="F304" s="30">
        <f>VLOOKUP($B304,'[1]Tillförd energi'!$B$2:$AS$506,MATCH(F$3,'[1]Tillförd energi'!$B$1:$AQ$1,0),FALSE)</f>
        <v>0</v>
      </c>
      <c r="G304" s="30">
        <f>VLOOKUP($B304,'[1]Tillförd energi'!$B$2:$AS$506,MATCH(G$3,'[1]Tillförd energi'!$B$1:$AQ$1,0),FALSE)</f>
        <v>0</v>
      </c>
      <c r="H304" s="30">
        <f>VLOOKUP($B304,'[1]Tillförd energi'!$B$2:$AS$506,MATCH(H$3,'[1]Tillförd energi'!$B$1:$AQ$1,0),FALSE)</f>
        <v>0</v>
      </c>
      <c r="I304" s="30">
        <f>VLOOKUP($B304,'[1]Tillförd energi'!$B$2:$AS$506,MATCH(I$3,'[1]Tillförd energi'!$B$1:$AQ$1,0),FALSE)</f>
        <v>0</v>
      </c>
      <c r="J304" s="30">
        <f>VLOOKUP($B304,'[1]Tillförd energi'!$B$2:$AS$506,MATCH(J$3,'[1]Tillförd energi'!$B$1:$AQ$1,0),FALSE)</f>
        <v>0</v>
      </c>
      <c r="K304" s="30">
        <f>VLOOKUP($B304,'[1]Tillförd energi'!$B$2:$AS$506,MATCH(K$3,'[1]Tillförd energi'!$B$1:$AQ$1,0),FALSE)</f>
        <v>0</v>
      </c>
      <c r="L304" s="30">
        <f>VLOOKUP($B304,'[1]Tillförd energi'!$B$2:$AS$506,MATCH(L$3,'[1]Tillförd energi'!$B$1:$AQ$1,0),FALSE)</f>
        <v>0</v>
      </c>
      <c r="M304" s="30">
        <f>VLOOKUP($B304,'[1]Tillförd energi'!$B$2:$AS$506,MATCH(M$3,'[1]Tillförd energi'!$B$1:$AQ$1,0),FALSE)</f>
        <v>0</v>
      </c>
      <c r="N304" s="30">
        <f>VLOOKUP($B304,'[1]Tillförd energi'!$B$2:$AS$506,MATCH(N$3,'[1]Tillförd energi'!$B$1:$AQ$1,0),FALSE)</f>
        <v>0</v>
      </c>
      <c r="O304" s="30">
        <f>VLOOKUP($B304,'[1]Tillförd energi'!$B$2:$AS$506,MATCH(O$3,'[1]Tillförd energi'!$B$1:$AQ$1,0),FALSE)</f>
        <v>0</v>
      </c>
      <c r="P304" s="30">
        <f>VLOOKUP($B304,'[1]Tillförd energi'!$B$2:$AS$506,MATCH(P$3,'[1]Tillförd energi'!$B$1:$AQ$1,0),FALSE)</f>
        <v>0</v>
      </c>
      <c r="Q304" s="30">
        <f>VLOOKUP($B304,'[1]Tillförd energi'!$B$2:$AS$506,MATCH(Q$3,'[1]Tillförd energi'!$B$1:$AQ$1,0),FALSE)</f>
        <v>0</v>
      </c>
      <c r="R304" s="30">
        <f>VLOOKUP($B304,'[1]Tillförd energi'!$B$2:$AS$506,MATCH(R$3,'[1]Tillförd energi'!$B$1:$AQ$1,0),FALSE)</f>
        <v>0</v>
      </c>
      <c r="S304" s="30">
        <f>VLOOKUP($B304,'[1]Tillförd energi'!$B$2:$AS$506,MATCH(S$3,'[1]Tillförd energi'!$B$1:$AQ$1,0),FALSE)</f>
        <v>0</v>
      </c>
      <c r="T304" s="30">
        <f>VLOOKUP($B304,'[1]Tillförd energi'!$B$2:$AS$506,MATCH(T$3,'[1]Tillförd energi'!$B$1:$AQ$1,0),FALSE)</f>
        <v>0</v>
      </c>
      <c r="U304" s="30">
        <f>VLOOKUP($B304,'[1]Tillförd energi'!$B$2:$AS$506,MATCH(U$3,'[1]Tillförd energi'!$B$1:$AQ$1,0),FALSE)</f>
        <v>0</v>
      </c>
      <c r="V304" s="30">
        <f>VLOOKUP($B304,'[1]Tillförd energi'!$B$2:$AS$506,MATCH(V$3,'[1]Tillförd energi'!$B$1:$AQ$1,0),FALSE)</f>
        <v>0</v>
      </c>
      <c r="W304" s="30">
        <f>VLOOKUP($B304,'[1]Tillförd energi'!$B$2:$AS$506,MATCH(W$3,'[1]Tillförd energi'!$B$1:$AQ$1,0),FALSE)</f>
        <v>0</v>
      </c>
      <c r="X304" s="30">
        <f>VLOOKUP($B304,'[1]Tillförd energi'!$B$2:$AS$506,MATCH(X$3,'[1]Tillförd energi'!$B$1:$AQ$1,0),FALSE)</f>
        <v>0</v>
      </c>
      <c r="Y304" s="30">
        <f>VLOOKUP($B304,'[1]Tillförd energi'!$B$2:$AS$506,MATCH(Y$3,'[1]Tillförd energi'!$B$1:$AQ$1,0),FALSE)</f>
        <v>0</v>
      </c>
      <c r="Z304" s="30">
        <f>VLOOKUP($B304,'[1]Tillförd energi'!$B$2:$AS$506,MATCH(Z$3,'[1]Tillförd energi'!$B$1:$AQ$1,0),FALSE)</f>
        <v>0</v>
      </c>
      <c r="AA304" s="30">
        <f>VLOOKUP($B304,'[1]Tillförd energi'!$B$2:$AS$506,MATCH(AA$3,'[1]Tillförd energi'!$B$1:$AQ$1,0),FALSE)</f>
        <v>0</v>
      </c>
      <c r="AB304" s="30">
        <f>VLOOKUP($B304,'[1]Tillförd energi'!$B$2:$AS$506,MATCH(AB$3,'[1]Tillförd energi'!$B$1:$AQ$1,0),FALSE)</f>
        <v>0</v>
      </c>
      <c r="AC304" s="30">
        <f>VLOOKUP($B304,'[1]Tillförd energi'!$B$2:$AS$506,MATCH(AC$3,'[1]Tillförd energi'!$B$1:$AQ$1,0),FALSE)</f>
        <v>0</v>
      </c>
      <c r="AD304" s="30">
        <f>VLOOKUP($B304,'[1]Tillförd energi'!$B$2:$AS$506,MATCH(AD$3,'[1]Tillförd energi'!$B$1:$AQ$1,0),FALSE)</f>
        <v>0</v>
      </c>
      <c r="AF304" s="30">
        <f>VLOOKUP($B304,'[1]Tillförd energi'!$B$2:$AS$506,MATCH(AF$3,'[1]Tillförd energi'!$B$1:$AQ$1,0),FALSE)</f>
        <v>0</v>
      </c>
      <c r="AH304" s="30">
        <f>IFERROR(VLOOKUP(B304,[1]Miljö!$B$1:$S$476,9,FALSE)/1,0)</f>
        <v>0</v>
      </c>
      <c r="AJ304" s="35" t="str">
        <f>IFERROR(VLOOKUP($B304,[1]Miljö!$B$1:$S$500,MATCH("hjälpel exklusive kraftvärme (GWh)",[1]Miljö!$B$1:$V$1,0),FALSE)/1,"")</f>
        <v/>
      </c>
      <c r="AK304" s="35">
        <f t="shared" si="16"/>
        <v>0</v>
      </c>
      <c r="AL304" s="35">
        <f>VLOOKUP($B304,'[1]Slutlig allokering'!$B$2:$AL$462,MATCH("Hjälpel kraftvärme",'[1]Slutlig allokering'!$B$2:$AL$2,0),FALSE)</f>
        <v>0</v>
      </c>
      <c r="AN304" s="30">
        <f t="shared" si="17"/>
        <v>0</v>
      </c>
      <c r="AO304" s="30">
        <f t="shared" si="18"/>
        <v>0</v>
      </c>
      <c r="AP304" s="30" t="str">
        <f>IF(ISERROR(1/VLOOKUP($B304,[1]Leveranser!$B$1:$S$500,MATCH("såld värme (gwh)",[1]Leveranser!$B$1:$S$1,0),FALSE)),"",VLOOKUP($B304,[1]Leveranser!$B$1:$S$500,MATCH("såld värme (gwh)",[1]Leveranser!$B$1:$S$1,0),FALSE))</f>
        <v/>
      </c>
      <c r="AQ304" s="30">
        <f>VLOOKUP($B304,[1]Leveranser!$B$1:$Y$500,MATCH("Totalt såld fjärrvärme till andra fjärrvärmeföretag",[1]Leveranser!$B$1:$AA$1,0),FALSE)</f>
        <v>0</v>
      </c>
      <c r="AR304" s="30">
        <f>IF(ISERROR(1/VLOOKUP($B304,[1]Miljö!$B$1:$S$500,MATCH("Såld mängd produktionsspecifik fjärrvärme (GWh)",[1]Miljö!$B$1:$R$1,0),FALSE)),0,VLOOKUP($B304,[1]Miljö!$B$1:$S$500,MATCH("Såld mängd produktionsspecifik fjärrvärme (GWh)",[1]Miljö!$B$1:$R$1,0),FALSE))</f>
        <v>0</v>
      </c>
      <c r="AS304" s="36" t="str">
        <f t="shared" si="19"/>
        <v/>
      </c>
      <c r="AU304" s="30" t="str">
        <f>VLOOKUP($B304,'[1]Miljövärden urval för publ'!$B$2:$I$486,7,FALSE)</f>
        <v>Nej</v>
      </c>
    </row>
    <row r="305" spans="1:48" ht="15">
      <c r="A305" t="s">
        <v>138</v>
      </c>
      <c r="B305" t="s">
        <v>173</v>
      </c>
      <c r="C305" s="30">
        <f>VLOOKUP($B305,'[1]Tillförd energi'!$B$2:$AS$506,MATCH(C$3,'[1]Tillförd energi'!$B$1:$AQ$1,0),FALSE)</f>
        <v>0</v>
      </c>
      <c r="D305" s="30">
        <f>VLOOKUP($B305,'[1]Tillförd energi'!$B$2:$AS$506,MATCH(D$3,'[1]Tillförd energi'!$B$1:$AQ$1,0),FALSE)</f>
        <v>0</v>
      </c>
      <c r="E305" s="30">
        <f>VLOOKUP($B305,'[1]Tillförd energi'!$B$2:$AS$506,MATCH(E$3,'[1]Tillförd energi'!$B$1:$AQ$1,0),FALSE)</f>
        <v>0</v>
      </c>
      <c r="F305" s="30">
        <f>VLOOKUP($B305,'[1]Tillförd energi'!$B$2:$AS$506,MATCH(F$3,'[1]Tillförd energi'!$B$1:$AQ$1,0),FALSE)</f>
        <v>0</v>
      </c>
      <c r="G305" s="30">
        <f>VLOOKUP($B305,'[1]Tillförd energi'!$B$2:$AS$506,MATCH(G$3,'[1]Tillförd energi'!$B$1:$AQ$1,0),FALSE)</f>
        <v>0</v>
      </c>
      <c r="H305" s="30">
        <f>VLOOKUP($B305,'[1]Tillförd energi'!$B$2:$AS$506,MATCH(H$3,'[1]Tillförd energi'!$B$1:$AQ$1,0),FALSE)</f>
        <v>0</v>
      </c>
      <c r="I305" s="30">
        <f>VLOOKUP($B305,'[1]Tillförd energi'!$B$2:$AS$506,MATCH(I$3,'[1]Tillförd energi'!$B$1:$AQ$1,0),FALSE)</f>
        <v>0</v>
      </c>
      <c r="J305" s="30">
        <f>VLOOKUP($B305,'[1]Tillförd energi'!$B$2:$AS$506,MATCH(J$3,'[1]Tillförd energi'!$B$1:$AQ$1,0),FALSE)</f>
        <v>0</v>
      </c>
      <c r="K305" s="30">
        <f>VLOOKUP($B305,'[1]Tillförd energi'!$B$2:$AS$506,MATCH(K$3,'[1]Tillförd energi'!$B$1:$AQ$1,0),FALSE)</f>
        <v>0</v>
      </c>
      <c r="L305" s="30">
        <f>VLOOKUP($B305,'[1]Tillförd energi'!$B$2:$AS$506,MATCH(L$3,'[1]Tillförd energi'!$B$1:$AQ$1,0),FALSE)</f>
        <v>0</v>
      </c>
      <c r="M305" s="30">
        <f>VLOOKUP($B305,'[1]Tillförd energi'!$B$2:$AS$506,MATCH(M$3,'[1]Tillförd energi'!$B$1:$AQ$1,0),FALSE)</f>
        <v>0</v>
      </c>
      <c r="N305" s="30">
        <f>VLOOKUP($B305,'[1]Tillförd energi'!$B$2:$AS$506,MATCH(N$3,'[1]Tillförd energi'!$B$1:$AQ$1,0),FALSE)</f>
        <v>0</v>
      </c>
      <c r="O305" s="30">
        <f>VLOOKUP($B305,'[1]Tillförd energi'!$B$2:$AS$506,MATCH(O$3,'[1]Tillförd energi'!$B$1:$AQ$1,0),FALSE)</f>
        <v>0</v>
      </c>
      <c r="P305" s="30">
        <f>VLOOKUP($B305,'[1]Tillförd energi'!$B$2:$AS$506,MATCH(P$3,'[1]Tillförd energi'!$B$1:$AQ$1,0),FALSE)</f>
        <v>0</v>
      </c>
      <c r="Q305" s="30">
        <f>VLOOKUP($B305,'[1]Tillförd energi'!$B$2:$AS$506,MATCH(Q$3,'[1]Tillförd energi'!$B$1:$AQ$1,0),FALSE)</f>
        <v>0</v>
      </c>
      <c r="R305" s="30">
        <f>VLOOKUP($B305,'[1]Tillförd energi'!$B$2:$AS$506,MATCH(R$3,'[1]Tillförd energi'!$B$1:$AQ$1,0),FALSE)</f>
        <v>0</v>
      </c>
      <c r="S305" s="30">
        <f>VLOOKUP($B305,'[1]Tillförd energi'!$B$2:$AS$506,MATCH(S$3,'[1]Tillförd energi'!$B$1:$AQ$1,0),FALSE)</f>
        <v>0</v>
      </c>
      <c r="T305" s="30">
        <f>VLOOKUP($B305,'[1]Tillförd energi'!$B$2:$AS$506,MATCH(T$3,'[1]Tillförd energi'!$B$1:$AQ$1,0),FALSE)</f>
        <v>0</v>
      </c>
      <c r="U305" s="30">
        <f>VLOOKUP($B305,'[1]Tillförd energi'!$B$2:$AS$506,MATCH(U$3,'[1]Tillförd energi'!$B$1:$AQ$1,0),FALSE)</f>
        <v>0</v>
      </c>
      <c r="V305" s="30">
        <f>VLOOKUP($B305,'[1]Tillförd energi'!$B$2:$AS$506,MATCH(V$3,'[1]Tillförd energi'!$B$1:$AQ$1,0),FALSE)</f>
        <v>0</v>
      </c>
      <c r="W305" s="30">
        <f>VLOOKUP($B305,'[1]Tillförd energi'!$B$2:$AS$506,MATCH(W$3,'[1]Tillförd energi'!$B$1:$AQ$1,0),FALSE)</f>
        <v>0</v>
      </c>
      <c r="X305" s="30">
        <f>VLOOKUP($B305,'[1]Tillförd energi'!$B$2:$AS$506,MATCH(X$3,'[1]Tillförd energi'!$B$1:$AQ$1,0),FALSE)</f>
        <v>0</v>
      </c>
      <c r="Y305" s="30">
        <f>VLOOKUP($B305,'[1]Tillförd energi'!$B$2:$AS$506,MATCH(Y$3,'[1]Tillförd energi'!$B$1:$AQ$1,0),FALSE)</f>
        <v>0</v>
      </c>
      <c r="Z305" s="30">
        <f>VLOOKUP($B305,'[1]Tillförd energi'!$B$2:$AS$506,MATCH(Z$3,'[1]Tillförd energi'!$B$1:$AQ$1,0),FALSE)</f>
        <v>0</v>
      </c>
      <c r="AA305" s="30">
        <f>VLOOKUP($B305,'[1]Tillförd energi'!$B$2:$AS$506,MATCH(AA$3,'[1]Tillförd energi'!$B$1:$AQ$1,0),FALSE)</f>
        <v>0</v>
      </c>
      <c r="AB305" s="30">
        <f>VLOOKUP($B305,'[1]Tillförd energi'!$B$2:$AS$506,MATCH(AB$3,'[1]Tillförd energi'!$B$1:$AQ$1,0),FALSE)</f>
        <v>0</v>
      </c>
      <c r="AC305" s="30">
        <f>VLOOKUP($B305,'[1]Tillförd energi'!$B$2:$AS$506,MATCH(AC$3,'[1]Tillförd energi'!$B$1:$AQ$1,0),FALSE)</f>
        <v>0</v>
      </c>
      <c r="AD305" s="30">
        <f>VLOOKUP($B305,'[1]Tillförd energi'!$B$2:$AS$506,MATCH(AD$3,'[1]Tillförd energi'!$B$1:$AQ$1,0),FALSE)</f>
        <v>0</v>
      </c>
      <c r="AF305" s="30">
        <f>VLOOKUP($B305,'[1]Tillförd energi'!$B$2:$AS$506,MATCH(AF$3,'[1]Tillförd energi'!$B$1:$AQ$1,0),FALSE)</f>
        <v>0</v>
      </c>
      <c r="AH305" s="30">
        <f>IFERROR(VLOOKUP(B305,[1]Miljö!$B$1:$S$476,9,FALSE)/1,0)</f>
        <v>0</v>
      </c>
      <c r="AJ305" s="35" t="str">
        <f>IFERROR(VLOOKUP($B305,[1]Miljö!$B$1:$S$500,MATCH("hjälpel exklusive kraftvärme (GWh)",[1]Miljö!$B$1:$V$1,0),FALSE)/1,"")</f>
        <v/>
      </c>
      <c r="AK305" s="35">
        <f t="shared" si="16"/>
        <v>0</v>
      </c>
      <c r="AL305" s="35">
        <f>VLOOKUP($B305,'[1]Slutlig allokering'!$B$2:$AL$462,MATCH("Hjälpel kraftvärme",'[1]Slutlig allokering'!$B$2:$AL$2,0),FALSE)</f>
        <v>0</v>
      </c>
      <c r="AN305" s="30">
        <f t="shared" si="17"/>
        <v>0</v>
      </c>
      <c r="AO305" s="30">
        <f t="shared" si="18"/>
        <v>0</v>
      </c>
      <c r="AP305" s="30" t="str">
        <f>IF(ISERROR(1/VLOOKUP($B305,[1]Leveranser!$B$1:$S$500,MATCH("såld värme (gwh)",[1]Leveranser!$B$1:$S$1,0),FALSE)),"",VLOOKUP($B305,[1]Leveranser!$B$1:$S$500,MATCH("såld värme (gwh)",[1]Leveranser!$B$1:$S$1,0),FALSE))</f>
        <v/>
      </c>
      <c r="AQ305" s="30">
        <f>VLOOKUP($B305,[1]Leveranser!$B$1:$Y$500,MATCH("Totalt såld fjärrvärme till andra fjärrvärmeföretag",[1]Leveranser!$B$1:$AA$1,0),FALSE)</f>
        <v>0</v>
      </c>
      <c r="AR305" s="30">
        <f>IF(ISERROR(1/VLOOKUP($B305,[1]Miljö!$B$1:$S$500,MATCH("Såld mängd produktionsspecifik fjärrvärme (GWh)",[1]Miljö!$B$1:$R$1,0),FALSE)),0,VLOOKUP($B305,[1]Miljö!$B$1:$S$500,MATCH("Såld mängd produktionsspecifik fjärrvärme (GWh)",[1]Miljö!$B$1:$R$1,0),FALSE))</f>
        <v>0</v>
      </c>
      <c r="AS305" s="36" t="str">
        <f t="shared" si="19"/>
        <v/>
      </c>
      <c r="AU305" s="30" t="str">
        <f>VLOOKUP($B305,'[1]Miljövärden urval för publ'!$B$2:$I$486,7,FALSE)</f>
        <v>Nej</v>
      </c>
    </row>
    <row r="306" spans="1:48" ht="15">
      <c r="A306" t="s">
        <v>533</v>
      </c>
      <c r="B306" t="s">
        <v>538</v>
      </c>
      <c r="C306" s="30">
        <f>VLOOKUP($B306,'[1]Tillförd energi'!$B$2:$AS$506,MATCH(C$3,'[1]Tillförd energi'!$B$1:$AQ$1,0),FALSE)</f>
        <v>0</v>
      </c>
      <c r="D306" s="30">
        <f>VLOOKUP($B306,'[1]Tillförd energi'!$B$2:$AS$506,MATCH(D$3,'[1]Tillförd energi'!$B$1:$AQ$1,0),FALSE)</f>
        <v>1.72</v>
      </c>
      <c r="E306" s="30">
        <f>VLOOKUP($B306,'[1]Tillförd energi'!$B$2:$AS$506,MATCH(E$3,'[1]Tillförd energi'!$B$1:$AQ$1,0),FALSE)</f>
        <v>0</v>
      </c>
      <c r="F306" s="30">
        <f>VLOOKUP($B306,'[1]Tillförd energi'!$B$2:$AS$506,MATCH(F$3,'[1]Tillförd energi'!$B$1:$AQ$1,0),FALSE)</f>
        <v>3.1764700000000001</v>
      </c>
      <c r="G306" s="30">
        <f>VLOOKUP($B306,'[1]Tillförd energi'!$B$2:$AS$506,MATCH(G$3,'[1]Tillförd energi'!$B$1:$AQ$1,0),FALSE)</f>
        <v>0</v>
      </c>
      <c r="H306" s="30">
        <f>VLOOKUP($B306,'[1]Tillförd energi'!$B$2:$AS$506,MATCH(H$3,'[1]Tillförd energi'!$B$1:$AQ$1,0),FALSE)</f>
        <v>0</v>
      </c>
      <c r="I306" s="30">
        <f>VLOOKUP($B306,'[1]Tillförd energi'!$B$2:$AS$506,MATCH(I$3,'[1]Tillförd energi'!$B$1:$AQ$1,0),FALSE)</f>
        <v>0</v>
      </c>
      <c r="J306" s="30">
        <f>VLOOKUP($B306,'[1]Tillförd energi'!$B$2:$AS$506,MATCH(J$3,'[1]Tillförd energi'!$B$1:$AQ$1,0),FALSE)</f>
        <v>0</v>
      </c>
      <c r="K306" s="30">
        <f>VLOOKUP($B306,'[1]Tillförd energi'!$B$2:$AS$506,MATCH(K$3,'[1]Tillförd energi'!$B$1:$AQ$1,0),FALSE)</f>
        <v>0</v>
      </c>
      <c r="L306" s="30">
        <f>VLOOKUP($B306,'[1]Tillförd energi'!$B$2:$AS$506,MATCH(L$3,'[1]Tillförd energi'!$B$1:$AQ$1,0),FALSE)</f>
        <v>0</v>
      </c>
      <c r="M306" s="30">
        <f>VLOOKUP($B306,'[1]Tillförd energi'!$B$2:$AS$506,MATCH(M$3,'[1]Tillförd energi'!$B$1:$AQ$1,0),FALSE)</f>
        <v>0</v>
      </c>
      <c r="N306" s="30">
        <f>VLOOKUP($B306,'[1]Tillförd energi'!$B$2:$AS$506,MATCH(N$3,'[1]Tillförd energi'!$B$1:$AQ$1,0),FALSE)</f>
        <v>0</v>
      </c>
      <c r="O306" s="30">
        <f>VLOOKUP($B306,'[1]Tillförd energi'!$B$2:$AS$506,MATCH(O$3,'[1]Tillförd energi'!$B$1:$AQ$1,0),FALSE)</f>
        <v>0</v>
      </c>
      <c r="P306" s="30">
        <f>VLOOKUP($B306,'[1]Tillförd energi'!$B$2:$AS$506,MATCH(P$3,'[1]Tillförd energi'!$B$1:$AQ$1,0),FALSE)</f>
        <v>12.823499999999999</v>
      </c>
      <c r="Q306" s="30">
        <f>VLOOKUP($B306,'[1]Tillförd energi'!$B$2:$AS$506,MATCH(Q$3,'[1]Tillförd energi'!$B$1:$AQ$1,0),FALSE)</f>
        <v>0</v>
      </c>
      <c r="R306" s="30">
        <f>VLOOKUP($B306,'[1]Tillförd energi'!$B$2:$AS$506,MATCH(R$3,'[1]Tillförd energi'!$B$1:$AQ$1,0),FALSE)</f>
        <v>0</v>
      </c>
      <c r="S306" s="30">
        <f>VLOOKUP($B306,'[1]Tillförd energi'!$B$2:$AS$506,MATCH(S$3,'[1]Tillförd energi'!$B$1:$AQ$1,0),FALSE)</f>
        <v>0</v>
      </c>
      <c r="T306" s="30">
        <f>VLOOKUP($B306,'[1]Tillförd energi'!$B$2:$AS$506,MATCH(T$3,'[1]Tillförd energi'!$B$1:$AQ$1,0),FALSE)</f>
        <v>0</v>
      </c>
      <c r="U306" s="30">
        <f>VLOOKUP($B306,'[1]Tillförd energi'!$B$2:$AS$506,MATCH(U$3,'[1]Tillförd energi'!$B$1:$AQ$1,0),FALSE)</f>
        <v>0</v>
      </c>
      <c r="V306" s="30">
        <f>VLOOKUP($B306,'[1]Tillförd energi'!$B$2:$AS$506,MATCH(V$3,'[1]Tillförd energi'!$B$1:$AQ$1,0),FALSE)</f>
        <v>0</v>
      </c>
      <c r="W306" s="30">
        <f>VLOOKUP($B306,'[1]Tillförd energi'!$B$2:$AS$506,MATCH(W$3,'[1]Tillförd energi'!$B$1:$AQ$1,0),FALSE)</f>
        <v>0</v>
      </c>
      <c r="X306" s="30">
        <f>VLOOKUP($B306,'[1]Tillförd energi'!$B$2:$AS$506,MATCH(X$3,'[1]Tillförd energi'!$B$1:$AQ$1,0),FALSE)</f>
        <v>0</v>
      </c>
      <c r="Y306" s="30">
        <f>VLOOKUP($B306,'[1]Tillförd energi'!$B$2:$AS$506,MATCH(Y$3,'[1]Tillförd energi'!$B$1:$AQ$1,0),FALSE)</f>
        <v>0</v>
      </c>
      <c r="Z306" s="30">
        <f>VLOOKUP($B306,'[1]Tillförd energi'!$B$2:$AS$506,MATCH(Z$3,'[1]Tillförd energi'!$B$1:$AQ$1,0),FALSE)</f>
        <v>0</v>
      </c>
      <c r="AA306" s="30">
        <f>VLOOKUP($B306,'[1]Tillförd energi'!$B$2:$AS$506,MATCH(AA$3,'[1]Tillförd energi'!$B$1:$AQ$1,0),FALSE)</f>
        <v>0</v>
      </c>
      <c r="AB306" s="30">
        <f>VLOOKUP($B306,'[1]Tillförd energi'!$B$2:$AS$506,MATCH(AB$3,'[1]Tillförd energi'!$B$1:$AQ$1,0),FALSE)</f>
        <v>0</v>
      </c>
      <c r="AC306" s="30">
        <f>VLOOKUP($B306,'[1]Tillförd energi'!$B$2:$AS$506,MATCH(AC$3,'[1]Tillförd energi'!$B$1:$AQ$1,0),FALSE)</f>
        <v>6.36</v>
      </c>
      <c r="AD306" s="30">
        <f>VLOOKUP($B306,'[1]Tillförd energi'!$B$2:$AS$506,MATCH(AD$3,'[1]Tillförd energi'!$B$1:$AQ$1,0),FALSE)</f>
        <v>0</v>
      </c>
      <c r="AF306" s="30">
        <f>VLOOKUP($B306,'[1]Tillförd energi'!$B$2:$AS$506,MATCH(AF$3,'[1]Tillförd energi'!$B$1:$AQ$1,0),FALSE)</f>
        <v>0.38</v>
      </c>
      <c r="AH306" s="30">
        <f>IFERROR(VLOOKUP(B306,[1]Miljö!$B$1:$S$476,9,FALSE)/1,0)</f>
        <v>0</v>
      </c>
      <c r="AJ306" s="35">
        <f>IFERROR(VLOOKUP($B306,[1]Miljö!$B$1:$S$500,MATCH("hjälpel exklusive kraftvärme (GWh)",[1]Miljö!$B$1:$V$1,0),FALSE)/1,"")</f>
        <v>0.38</v>
      </c>
      <c r="AK306" s="35">
        <f t="shared" si="16"/>
        <v>0.38</v>
      </c>
      <c r="AL306" s="35">
        <f>VLOOKUP($B306,'[1]Slutlig allokering'!$B$2:$AL$462,MATCH("Hjälpel kraftvärme",'[1]Slutlig allokering'!$B$2:$AL$2,0),FALSE)</f>
        <v>0</v>
      </c>
      <c r="AN306" s="30">
        <f t="shared" si="17"/>
        <v>24.459969999999998</v>
      </c>
      <c r="AO306" s="30">
        <f t="shared" si="18"/>
        <v>24.459969999999998</v>
      </c>
      <c r="AP306" s="30">
        <f>IF(ISERROR(1/VLOOKUP($B306,[1]Leveranser!$B$1:$S$500,MATCH("såld värme (gwh)",[1]Leveranser!$B$1:$S$1,0),FALSE)),"",VLOOKUP($B306,[1]Leveranser!$B$1:$S$500,MATCH("såld värme (gwh)",[1]Leveranser!$B$1:$S$1,0),FALSE))</f>
        <v>17.600000000000001</v>
      </c>
      <c r="AQ306" s="30">
        <f>VLOOKUP($B306,[1]Leveranser!$B$1:$Y$500,MATCH("Totalt såld fjärrvärme till andra fjärrvärmeföretag",[1]Leveranser!$B$1:$AA$1,0),FALSE)</f>
        <v>0</v>
      </c>
      <c r="AR306" s="30">
        <f>IF(ISERROR(1/VLOOKUP($B306,[1]Miljö!$B$1:$S$500,MATCH("Såld mängd produktionsspecifik fjärrvärme (GWh)",[1]Miljö!$B$1:$R$1,0),FALSE)),0,VLOOKUP($B306,[1]Miljö!$B$1:$S$500,MATCH("Såld mängd produktionsspecifik fjärrvärme (GWh)",[1]Miljö!$B$1:$R$1,0),FALSE))</f>
        <v>0</v>
      </c>
      <c r="AS306" s="36">
        <f t="shared" si="19"/>
        <v>0.71954299208053007</v>
      </c>
      <c r="AU306" s="30" t="str">
        <f>VLOOKUP($B306,'[1]Miljövärden urval för publ'!$B$2:$I$486,7,FALSE)</f>
        <v>Ja</v>
      </c>
    </row>
    <row r="307" spans="1:48" ht="15">
      <c r="A307" t="s">
        <v>245</v>
      </c>
      <c r="B307" t="s">
        <v>251</v>
      </c>
      <c r="C307" s="30">
        <f>VLOOKUP($B307,'[1]Tillförd energi'!$B$2:$AS$506,MATCH(C$3,'[1]Tillförd energi'!$B$1:$AQ$1,0),FALSE)</f>
        <v>0</v>
      </c>
      <c r="D307" s="30">
        <f>VLOOKUP($B307,'[1]Tillförd energi'!$B$2:$AS$506,MATCH(D$3,'[1]Tillförd energi'!$B$1:$AQ$1,0),FALSE)</f>
        <v>0</v>
      </c>
      <c r="E307" s="30">
        <f>VLOOKUP($B307,'[1]Tillförd energi'!$B$2:$AS$506,MATCH(E$3,'[1]Tillförd energi'!$B$1:$AQ$1,0),FALSE)</f>
        <v>0</v>
      </c>
      <c r="F307" s="30">
        <f>VLOOKUP($B307,'[1]Tillförd energi'!$B$2:$AS$506,MATCH(F$3,'[1]Tillförd energi'!$B$1:$AQ$1,0),FALSE)</f>
        <v>0</v>
      </c>
      <c r="G307" s="30">
        <f>VLOOKUP($B307,'[1]Tillförd energi'!$B$2:$AS$506,MATCH(G$3,'[1]Tillförd energi'!$B$1:$AQ$1,0),FALSE)</f>
        <v>0</v>
      </c>
      <c r="H307" s="30">
        <f>VLOOKUP($B307,'[1]Tillförd energi'!$B$2:$AS$506,MATCH(H$3,'[1]Tillförd energi'!$B$1:$AQ$1,0),FALSE)</f>
        <v>0</v>
      </c>
      <c r="I307" s="30">
        <f>VLOOKUP($B307,'[1]Tillförd energi'!$B$2:$AS$506,MATCH(I$3,'[1]Tillförd energi'!$B$1:$AQ$1,0),FALSE)</f>
        <v>0</v>
      </c>
      <c r="J307" s="30">
        <f>VLOOKUP($B307,'[1]Tillförd energi'!$B$2:$AS$506,MATCH(J$3,'[1]Tillförd energi'!$B$1:$AQ$1,0),FALSE)</f>
        <v>0</v>
      </c>
      <c r="K307" s="30">
        <f>VLOOKUP($B307,'[1]Tillförd energi'!$B$2:$AS$506,MATCH(K$3,'[1]Tillförd energi'!$B$1:$AQ$1,0),FALSE)</f>
        <v>0</v>
      </c>
      <c r="L307" s="30">
        <f>VLOOKUP($B307,'[1]Tillförd energi'!$B$2:$AS$506,MATCH(L$3,'[1]Tillförd energi'!$B$1:$AQ$1,0),FALSE)</f>
        <v>0</v>
      </c>
      <c r="M307" s="30">
        <f>VLOOKUP($B307,'[1]Tillförd energi'!$B$2:$AS$506,MATCH(M$3,'[1]Tillförd energi'!$B$1:$AQ$1,0),FALSE)</f>
        <v>0</v>
      </c>
      <c r="N307" s="30">
        <f>VLOOKUP($B307,'[1]Tillförd energi'!$B$2:$AS$506,MATCH(N$3,'[1]Tillförd energi'!$B$1:$AQ$1,0),FALSE)</f>
        <v>0</v>
      </c>
      <c r="O307" s="30">
        <f>VLOOKUP($B307,'[1]Tillförd energi'!$B$2:$AS$506,MATCH(O$3,'[1]Tillförd energi'!$B$1:$AQ$1,0),FALSE)</f>
        <v>0</v>
      </c>
      <c r="P307" s="30">
        <f>VLOOKUP($B307,'[1]Tillförd energi'!$B$2:$AS$506,MATCH(P$3,'[1]Tillförd energi'!$B$1:$AQ$1,0),FALSE)</f>
        <v>0</v>
      </c>
      <c r="Q307" s="30">
        <f>VLOOKUP($B307,'[1]Tillförd energi'!$B$2:$AS$506,MATCH(Q$3,'[1]Tillförd energi'!$B$1:$AQ$1,0),FALSE)</f>
        <v>0</v>
      </c>
      <c r="R307" s="30">
        <f>VLOOKUP($B307,'[1]Tillförd energi'!$B$2:$AS$506,MATCH(R$3,'[1]Tillförd energi'!$B$1:$AQ$1,0),FALSE)</f>
        <v>0</v>
      </c>
      <c r="S307" s="30">
        <f>VLOOKUP($B307,'[1]Tillförd energi'!$B$2:$AS$506,MATCH(S$3,'[1]Tillförd energi'!$B$1:$AQ$1,0),FALSE)</f>
        <v>0</v>
      </c>
      <c r="T307" s="30">
        <f>VLOOKUP($B307,'[1]Tillförd energi'!$B$2:$AS$506,MATCH(T$3,'[1]Tillförd energi'!$B$1:$AQ$1,0),FALSE)</f>
        <v>0</v>
      </c>
      <c r="U307" s="30">
        <f>VLOOKUP($B307,'[1]Tillförd energi'!$B$2:$AS$506,MATCH(U$3,'[1]Tillförd energi'!$B$1:$AQ$1,0),FALSE)</f>
        <v>0</v>
      </c>
      <c r="V307" s="30">
        <f>VLOOKUP($B307,'[1]Tillförd energi'!$B$2:$AS$506,MATCH(V$3,'[1]Tillförd energi'!$B$1:$AQ$1,0),FALSE)</f>
        <v>0</v>
      </c>
      <c r="W307" s="30">
        <f>VLOOKUP($B307,'[1]Tillförd energi'!$B$2:$AS$506,MATCH(W$3,'[1]Tillförd energi'!$B$1:$AQ$1,0),FALSE)</f>
        <v>0</v>
      </c>
      <c r="X307" s="30">
        <f>VLOOKUP($B307,'[1]Tillförd energi'!$B$2:$AS$506,MATCH(X$3,'[1]Tillförd energi'!$B$1:$AQ$1,0),FALSE)</f>
        <v>0</v>
      </c>
      <c r="Y307" s="30">
        <f>VLOOKUP($B307,'[1]Tillförd energi'!$B$2:$AS$506,MATCH(Y$3,'[1]Tillförd energi'!$B$1:$AQ$1,0),FALSE)</f>
        <v>0</v>
      </c>
      <c r="Z307" s="30">
        <f>VLOOKUP($B307,'[1]Tillförd energi'!$B$2:$AS$506,MATCH(Z$3,'[1]Tillförd energi'!$B$1:$AQ$1,0),FALSE)</f>
        <v>0</v>
      </c>
      <c r="AA307" s="30">
        <f>VLOOKUP($B307,'[1]Tillförd energi'!$B$2:$AS$506,MATCH(AA$3,'[1]Tillförd energi'!$B$1:$AQ$1,0),FALSE)</f>
        <v>0</v>
      </c>
      <c r="AB307" s="30">
        <f>VLOOKUP($B307,'[1]Tillförd energi'!$B$2:$AS$506,MATCH(AB$3,'[1]Tillförd energi'!$B$1:$AQ$1,0),FALSE)</f>
        <v>0</v>
      </c>
      <c r="AC307" s="30">
        <f>VLOOKUP($B307,'[1]Tillförd energi'!$B$2:$AS$506,MATCH(AC$3,'[1]Tillförd energi'!$B$1:$AQ$1,0),FALSE)</f>
        <v>0</v>
      </c>
      <c r="AD307" s="30">
        <f>VLOOKUP($B307,'[1]Tillförd energi'!$B$2:$AS$506,MATCH(AD$3,'[1]Tillförd energi'!$B$1:$AQ$1,0),FALSE)</f>
        <v>0</v>
      </c>
      <c r="AF307" s="30">
        <f>VLOOKUP($B307,'[1]Tillförd energi'!$B$2:$AS$506,MATCH(AF$3,'[1]Tillförd energi'!$B$1:$AQ$1,0),FALSE)</f>
        <v>0</v>
      </c>
      <c r="AH307" s="30">
        <f>IFERROR(VLOOKUP(B307,[1]Miljö!$B$1:$S$476,9,FALSE)/1,0)</f>
        <v>0</v>
      </c>
      <c r="AJ307" s="35" t="str">
        <f>IFERROR(VLOOKUP($B307,[1]Miljö!$B$1:$S$500,MATCH("hjälpel exklusive kraftvärme (GWh)",[1]Miljö!$B$1:$V$1,0),FALSE)/1,"")</f>
        <v/>
      </c>
      <c r="AK307" s="35">
        <f t="shared" si="16"/>
        <v>0</v>
      </c>
      <c r="AL307" s="35">
        <f>VLOOKUP($B307,'[1]Slutlig allokering'!$B$2:$AL$462,MATCH("Hjälpel kraftvärme",'[1]Slutlig allokering'!$B$2:$AL$2,0),FALSE)</f>
        <v>0</v>
      </c>
      <c r="AN307" s="30">
        <f t="shared" si="17"/>
        <v>0</v>
      </c>
      <c r="AO307" s="30">
        <f t="shared" si="18"/>
        <v>0</v>
      </c>
      <c r="AP307" s="30" t="str">
        <f>IF(ISERROR(1/VLOOKUP($B307,[1]Leveranser!$B$1:$S$500,MATCH("såld värme (gwh)",[1]Leveranser!$B$1:$S$1,0),FALSE)),"",VLOOKUP($B307,[1]Leveranser!$B$1:$S$500,MATCH("såld värme (gwh)",[1]Leveranser!$B$1:$S$1,0),FALSE))</f>
        <v/>
      </c>
      <c r="AQ307" s="30">
        <f>VLOOKUP($B307,[1]Leveranser!$B$1:$Y$500,MATCH("Totalt såld fjärrvärme till andra fjärrvärmeföretag",[1]Leveranser!$B$1:$AA$1,0),FALSE)</f>
        <v>0</v>
      </c>
      <c r="AR307" s="30">
        <f>IF(ISERROR(1/VLOOKUP($B307,[1]Miljö!$B$1:$S$500,MATCH("Såld mängd produktionsspecifik fjärrvärme (GWh)",[1]Miljö!$B$1:$R$1,0),FALSE)),0,VLOOKUP($B307,[1]Miljö!$B$1:$S$500,MATCH("Såld mängd produktionsspecifik fjärrvärme (GWh)",[1]Miljö!$B$1:$R$1,0),FALSE))</f>
        <v>0</v>
      </c>
      <c r="AS307" s="36" t="str">
        <f t="shared" si="19"/>
        <v/>
      </c>
      <c r="AU307" s="30" t="str">
        <f>VLOOKUP($B307,'[1]Miljövärden urval för publ'!$B$2:$I$486,7,FALSE)</f>
        <v>Nej</v>
      </c>
    </row>
    <row r="308" spans="1:48" ht="15">
      <c r="A308" t="s">
        <v>482</v>
      </c>
      <c r="B308" t="s">
        <v>484</v>
      </c>
      <c r="C308" s="30">
        <f>VLOOKUP($B308,'[1]Tillförd energi'!$B$2:$AS$506,MATCH(C$3,'[1]Tillförd energi'!$B$1:$AQ$1,0),FALSE)</f>
        <v>0</v>
      </c>
      <c r="D308" s="30">
        <f>VLOOKUP($B308,'[1]Tillförd energi'!$B$2:$AS$506,MATCH(D$3,'[1]Tillförd energi'!$B$1:$AQ$1,0),FALSE)</f>
        <v>5.4334899999999999</v>
      </c>
      <c r="E308" s="30">
        <f>VLOOKUP($B308,'[1]Tillförd energi'!$B$2:$AS$506,MATCH(E$3,'[1]Tillförd energi'!$B$1:$AQ$1,0),FALSE)</f>
        <v>47.7</v>
      </c>
      <c r="F308" s="30">
        <f>VLOOKUP($B308,'[1]Tillförd energi'!$B$2:$AS$506,MATCH(F$3,'[1]Tillförd energi'!$B$1:$AQ$1,0),FALSE)</f>
        <v>0</v>
      </c>
      <c r="G308" s="30">
        <f>VLOOKUP($B308,'[1]Tillförd energi'!$B$2:$AS$506,MATCH(G$3,'[1]Tillförd energi'!$B$1:$AQ$1,0),FALSE)</f>
        <v>0</v>
      </c>
      <c r="H308" s="30">
        <f>VLOOKUP($B308,'[1]Tillförd energi'!$B$2:$AS$506,MATCH(H$3,'[1]Tillförd energi'!$B$1:$AQ$1,0),FALSE)</f>
        <v>0</v>
      </c>
      <c r="I308" s="30">
        <f>VLOOKUP($B308,'[1]Tillförd energi'!$B$2:$AS$506,MATCH(I$3,'[1]Tillförd energi'!$B$1:$AQ$1,0),FALSE)</f>
        <v>162.93600000000001</v>
      </c>
      <c r="J308" s="30">
        <f>VLOOKUP($B308,'[1]Tillförd energi'!$B$2:$AS$506,MATCH(J$3,'[1]Tillförd energi'!$B$1:$AQ$1,0),FALSE)</f>
        <v>0</v>
      </c>
      <c r="K308" s="30">
        <f>VLOOKUP($B308,'[1]Tillförd energi'!$B$2:$AS$506,MATCH(K$3,'[1]Tillförd energi'!$B$1:$AQ$1,0),FALSE)</f>
        <v>0</v>
      </c>
      <c r="L308" s="30">
        <f>VLOOKUP($B308,'[1]Tillförd energi'!$B$2:$AS$506,MATCH(L$3,'[1]Tillförd energi'!$B$1:$AQ$1,0),FALSE)</f>
        <v>0</v>
      </c>
      <c r="M308" s="30">
        <f>VLOOKUP($B308,'[1]Tillförd energi'!$B$2:$AS$506,MATCH(M$3,'[1]Tillförd energi'!$B$1:$AQ$1,0),FALSE)</f>
        <v>189.7</v>
      </c>
      <c r="N308" s="30">
        <f>VLOOKUP($B308,'[1]Tillförd energi'!$B$2:$AS$506,MATCH(N$3,'[1]Tillförd energi'!$B$1:$AQ$1,0),FALSE)</f>
        <v>0</v>
      </c>
      <c r="O308" s="30">
        <f>VLOOKUP($B308,'[1]Tillförd energi'!$B$2:$AS$506,MATCH(O$3,'[1]Tillförd energi'!$B$1:$AQ$1,0),FALSE)</f>
        <v>0</v>
      </c>
      <c r="P308" s="30">
        <f>VLOOKUP($B308,'[1]Tillförd energi'!$B$2:$AS$506,MATCH(P$3,'[1]Tillförd energi'!$B$1:$AQ$1,0),FALSE)</f>
        <v>0</v>
      </c>
      <c r="Q308" s="30">
        <f>VLOOKUP($B308,'[1]Tillförd energi'!$B$2:$AS$506,MATCH(Q$3,'[1]Tillförd energi'!$B$1:$AQ$1,0),FALSE)</f>
        <v>0</v>
      </c>
      <c r="R308" s="30">
        <f>VLOOKUP($B308,'[1]Tillförd energi'!$B$2:$AS$506,MATCH(R$3,'[1]Tillförd energi'!$B$1:$AQ$1,0),FALSE)</f>
        <v>0</v>
      </c>
      <c r="S308" s="30">
        <f>VLOOKUP($B308,'[1]Tillförd energi'!$B$2:$AS$506,MATCH(S$3,'[1]Tillförd energi'!$B$1:$AQ$1,0),FALSE)</f>
        <v>0</v>
      </c>
      <c r="T308" s="30">
        <f>VLOOKUP($B308,'[1]Tillförd energi'!$B$2:$AS$506,MATCH(T$3,'[1]Tillförd energi'!$B$1:$AQ$1,0),FALSE)</f>
        <v>0</v>
      </c>
      <c r="U308" s="30">
        <f>VLOOKUP($B308,'[1]Tillförd energi'!$B$2:$AS$506,MATCH(U$3,'[1]Tillförd energi'!$B$1:$AQ$1,0),FALSE)</f>
        <v>0</v>
      </c>
      <c r="V308" s="30">
        <f>VLOOKUP($B308,'[1]Tillförd energi'!$B$2:$AS$506,MATCH(V$3,'[1]Tillförd energi'!$B$1:$AQ$1,0),FALSE)</f>
        <v>2</v>
      </c>
      <c r="W308" s="30">
        <f>VLOOKUP($B308,'[1]Tillförd energi'!$B$2:$AS$506,MATCH(W$3,'[1]Tillförd energi'!$B$1:$AQ$1,0),FALSE)</f>
        <v>0</v>
      </c>
      <c r="X308" s="30">
        <f>VLOOKUP($B308,'[1]Tillförd energi'!$B$2:$AS$506,MATCH(X$3,'[1]Tillförd energi'!$B$1:$AQ$1,0),FALSE)</f>
        <v>0</v>
      </c>
      <c r="Y308" s="30">
        <f>VLOOKUP($B308,'[1]Tillförd energi'!$B$2:$AS$506,MATCH(Y$3,'[1]Tillförd energi'!$B$1:$AQ$1,0),FALSE)</f>
        <v>0</v>
      </c>
      <c r="Z308" s="30">
        <f>VLOOKUP($B308,'[1]Tillförd energi'!$B$2:$AS$506,MATCH(Z$3,'[1]Tillförd energi'!$B$1:$AQ$1,0),FALSE)</f>
        <v>0</v>
      </c>
      <c r="AA308" s="30">
        <f>VLOOKUP($B308,'[1]Tillförd energi'!$B$2:$AS$506,MATCH(AA$3,'[1]Tillförd energi'!$B$1:$AQ$1,0),FALSE)</f>
        <v>0</v>
      </c>
      <c r="AB308" s="30">
        <f>VLOOKUP($B308,'[1]Tillförd energi'!$B$2:$AS$506,MATCH(AB$3,'[1]Tillförd energi'!$B$1:$AQ$1,0),FALSE)</f>
        <v>49.9</v>
      </c>
      <c r="AC308" s="30">
        <f>VLOOKUP($B308,'[1]Tillförd energi'!$B$2:$AS$506,MATCH(AC$3,'[1]Tillförd energi'!$B$1:$AQ$1,0),FALSE)</f>
        <v>7.3</v>
      </c>
      <c r="AD308" s="30">
        <f>VLOOKUP($B308,'[1]Tillförd energi'!$B$2:$AS$506,MATCH(AD$3,'[1]Tillförd energi'!$B$1:$AQ$1,0),FALSE)</f>
        <v>0</v>
      </c>
      <c r="AF308" s="30">
        <f>VLOOKUP($B308,'[1]Tillförd energi'!$B$2:$AS$506,MATCH(AF$3,'[1]Tillförd energi'!$B$1:$AQ$1,0),FALSE)</f>
        <v>7.04392</v>
      </c>
      <c r="AH308" s="30">
        <f>IFERROR(VLOOKUP(B308,[1]Miljö!$B$1:$S$476,9,FALSE)/1,0)</f>
        <v>0</v>
      </c>
      <c r="AJ308" s="35">
        <f>IFERROR(VLOOKUP($B308,[1]Miljö!$B$1:$S$500,MATCH("hjälpel exklusive kraftvärme (GWh)",[1]Miljö!$B$1:$V$1,0),FALSE)/1,"")</f>
        <v>5.5</v>
      </c>
      <c r="AK308" s="35">
        <f t="shared" si="16"/>
        <v>5.5</v>
      </c>
      <c r="AL308" s="35">
        <f>VLOOKUP($B308,'[1]Slutlig allokering'!$B$2:$AL$462,MATCH("Hjälpel kraftvärme",'[1]Slutlig allokering'!$B$2:$AL$2,0),FALSE)</f>
        <v>1.54392</v>
      </c>
      <c r="AN308" s="30">
        <f t="shared" si="17"/>
        <v>472.01341000000002</v>
      </c>
      <c r="AO308" s="30">
        <f t="shared" si="18"/>
        <v>472.01341000000002</v>
      </c>
      <c r="AP308" s="30">
        <f>IF(ISERROR(1/VLOOKUP($B308,[1]Leveranser!$B$1:$S$500,MATCH("såld värme (gwh)",[1]Leveranser!$B$1:$S$1,0),FALSE)),"",VLOOKUP($B308,[1]Leveranser!$B$1:$S$500,MATCH("såld värme (gwh)",[1]Leveranser!$B$1:$S$1,0),FALSE))</f>
        <v>362.11500000000001</v>
      </c>
      <c r="AQ308" s="30">
        <f>VLOOKUP($B308,[1]Leveranser!$B$1:$Y$500,MATCH("Totalt såld fjärrvärme till andra fjärrvärmeföretag",[1]Leveranser!$B$1:$AA$1,0),FALSE)</f>
        <v>0</v>
      </c>
      <c r="AR308" s="30">
        <f>IF(ISERROR(1/VLOOKUP($B308,[1]Miljö!$B$1:$S$500,MATCH("Såld mängd produktionsspecifik fjärrvärme (GWh)",[1]Miljö!$B$1:$R$1,0),FALSE)),0,VLOOKUP($B308,[1]Miljö!$B$1:$S$500,MATCH("Såld mängd produktionsspecifik fjärrvärme (GWh)",[1]Miljö!$B$1:$R$1,0),FALSE))</f>
        <v>0</v>
      </c>
      <c r="AS308" s="36">
        <f t="shared" si="19"/>
        <v>0.76717100050187137</v>
      </c>
      <c r="AU308" s="30" t="str">
        <f>VLOOKUP($B308,'[1]Miljövärden urval för publ'!$B$2:$I$486,7,FALSE)</f>
        <v>Ja</v>
      </c>
    </row>
    <row r="309" spans="1:48" ht="15">
      <c r="A309" t="s">
        <v>259</v>
      </c>
      <c r="B309" t="s">
        <v>262</v>
      </c>
      <c r="C309" s="30">
        <f>VLOOKUP($B309,'[1]Tillförd energi'!$B$2:$AS$506,MATCH(C$3,'[1]Tillförd energi'!$B$1:$AQ$1,0),FALSE)</f>
        <v>0</v>
      </c>
      <c r="D309" s="30">
        <f>VLOOKUP($B309,'[1]Tillförd energi'!$B$2:$AS$506,MATCH(D$3,'[1]Tillförd energi'!$B$1:$AQ$1,0),FALSE)</f>
        <v>0.78</v>
      </c>
      <c r="E309" s="30">
        <f>VLOOKUP($B309,'[1]Tillförd energi'!$B$2:$AS$506,MATCH(E$3,'[1]Tillförd energi'!$B$1:$AQ$1,0),FALSE)</f>
        <v>0</v>
      </c>
      <c r="F309" s="30">
        <f>VLOOKUP($B309,'[1]Tillförd energi'!$B$2:$AS$506,MATCH(F$3,'[1]Tillförd energi'!$B$1:$AQ$1,0),FALSE)</f>
        <v>4.8600000000000003</v>
      </c>
      <c r="G309" s="30">
        <f>VLOOKUP($B309,'[1]Tillförd energi'!$B$2:$AS$506,MATCH(G$3,'[1]Tillförd energi'!$B$1:$AQ$1,0),FALSE)</f>
        <v>0</v>
      </c>
      <c r="H309" s="30">
        <f>VLOOKUP($B309,'[1]Tillförd energi'!$B$2:$AS$506,MATCH(H$3,'[1]Tillförd energi'!$B$1:$AQ$1,0),FALSE)</f>
        <v>0</v>
      </c>
      <c r="I309" s="30">
        <f>VLOOKUP($B309,'[1]Tillförd energi'!$B$2:$AS$506,MATCH(I$3,'[1]Tillförd energi'!$B$1:$AQ$1,0),FALSE)</f>
        <v>0</v>
      </c>
      <c r="J309" s="30">
        <f>VLOOKUP($B309,'[1]Tillförd energi'!$B$2:$AS$506,MATCH(J$3,'[1]Tillförd energi'!$B$1:$AQ$1,0),FALSE)</f>
        <v>0</v>
      </c>
      <c r="K309" s="30">
        <f>VLOOKUP($B309,'[1]Tillförd energi'!$B$2:$AS$506,MATCH(K$3,'[1]Tillförd energi'!$B$1:$AQ$1,0),FALSE)</f>
        <v>0</v>
      </c>
      <c r="L309" s="30">
        <f>VLOOKUP($B309,'[1]Tillförd energi'!$B$2:$AS$506,MATCH(L$3,'[1]Tillförd energi'!$B$1:$AQ$1,0),FALSE)</f>
        <v>0</v>
      </c>
      <c r="M309" s="30">
        <f>VLOOKUP($B309,'[1]Tillförd energi'!$B$2:$AS$506,MATCH(M$3,'[1]Tillförd energi'!$B$1:$AQ$1,0),FALSE)</f>
        <v>0</v>
      </c>
      <c r="N309" s="30">
        <f>VLOOKUP($B309,'[1]Tillförd energi'!$B$2:$AS$506,MATCH(N$3,'[1]Tillförd energi'!$B$1:$AQ$1,0),FALSE)</f>
        <v>0</v>
      </c>
      <c r="O309" s="30">
        <f>VLOOKUP($B309,'[1]Tillförd energi'!$B$2:$AS$506,MATCH(O$3,'[1]Tillförd energi'!$B$1:$AQ$1,0),FALSE)</f>
        <v>0</v>
      </c>
      <c r="P309" s="30">
        <f>VLOOKUP($B309,'[1]Tillförd energi'!$B$2:$AS$506,MATCH(P$3,'[1]Tillförd energi'!$B$1:$AQ$1,0),FALSE)</f>
        <v>0</v>
      </c>
      <c r="Q309" s="30">
        <f>VLOOKUP($B309,'[1]Tillförd energi'!$B$2:$AS$506,MATCH(Q$3,'[1]Tillförd energi'!$B$1:$AQ$1,0),FALSE)</f>
        <v>0</v>
      </c>
      <c r="R309" s="30">
        <f>VLOOKUP($B309,'[1]Tillförd energi'!$B$2:$AS$506,MATCH(R$3,'[1]Tillförd energi'!$B$1:$AQ$1,0),FALSE)</f>
        <v>0</v>
      </c>
      <c r="S309" s="30">
        <f>VLOOKUP($B309,'[1]Tillförd energi'!$B$2:$AS$506,MATCH(S$3,'[1]Tillförd energi'!$B$1:$AQ$1,0),FALSE)</f>
        <v>0</v>
      </c>
      <c r="T309" s="30">
        <f>VLOOKUP($B309,'[1]Tillförd energi'!$B$2:$AS$506,MATCH(T$3,'[1]Tillförd energi'!$B$1:$AQ$1,0),FALSE)</f>
        <v>0</v>
      </c>
      <c r="U309" s="30">
        <f>VLOOKUP($B309,'[1]Tillförd energi'!$B$2:$AS$506,MATCH(U$3,'[1]Tillförd energi'!$B$1:$AQ$1,0),FALSE)</f>
        <v>0</v>
      </c>
      <c r="V309" s="30">
        <f>VLOOKUP($B309,'[1]Tillförd energi'!$B$2:$AS$506,MATCH(V$3,'[1]Tillförd energi'!$B$1:$AQ$1,0),FALSE)</f>
        <v>0</v>
      </c>
      <c r="W309" s="30">
        <f>VLOOKUP($B309,'[1]Tillförd energi'!$B$2:$AS$506,MATCH(W$3,'[1]Tillförd energi'!$B$1:$AQ$1,0),FALSE)</f>
        <v>0</v>
      </c>
      <c r="X309" s="30">
        <f>VLOOKUP($B309,'[1]Tillförd energi'!$B$2:$AS$506,MATCH(X$3,'[1]Tillförd energi'!$B$1:$AQ$1,0),FALSE)</f>
        <v>0</v>
      </c>
      <c r="Y309" s="30">
        <f>VLOOKUP($B309,'[1]Tillförd energi'!$B$2:$AS$506,MATCH(Y$3,'[1]Tillförd energi'!$B$1:$AQ$1,0),FALSE)</f>
        <v>0</v>
      </c>
      <c r="Z309" s="30">
        <f>VLOOKUP($B309,'[1]Tillförd energi'!$B$2:$AS$506,MATCH(Z$3,'[1]Tillförd energi'!$B$1:$AQ$1,0),FALSE)</f>
        <v>0</v>
      </c>
      <c r="AA309" s="30">
        <f>VLOOKUP($B309,'[1]Tillförd energi'!$B$2:$AS$506,MATCH(AA$3,'[1]Tillförd energi'!$B$1:$AQ$1,0),FALSE)</f>
        <v>0</v>
      </c>
      <c r="AB309" s="30">
        <f>VLOOKUP($B309,'[1]Tillförd energi'!$B$2:$AS$506,MATCH(AB$3,'[1]Tillförd energi'!$B$1:$AQ$1,0),FALSE)</f>
        <v>0</v>
      </c>
      <c r="AC309" s="30">
        <f>VLOOKUP($B309,'[1]Tillförd energi'!$B$2:$AS$506,MATCH(AC$3,'[1]Tillförd energi'!$B$1:$AQ$1,0),FALSE)</f>
        <v>14.7</v>
      </c>
      <c r="AD309" s="30">
        <f>VLOOKUP($B309,'[1]Tillförd energi'!$B$2:$AS$506,MATCH(AD$3,'[1]Tillförd energi'!$B$1:$AQ$1,0),FALSE)</f>
        <v>0</v>
      </c>
      <c r="AF309" s="30">
        <f>VLOOKUP($B309,'[1]Tillförd energi'!$B$2:$AS$506,MATCH(AF$3,'[1]Tillförd energi'!$B$1:$AQ$1,0),FALSE)</f>
        <v>0.82</v>
      </c>
      <c r="AH309" s="30">
        <f>IFERROR(VLOOKUP(B309,[1]Miljö!$B$1:$S$476,9,FALSE)/1,0)</f>
        <v>0</v>
      </c>
      <c r="AJ309" s="35">
        <f>IFERROR(VLOOKUP($B309,[1]Miljö!$B$1:$S$500,MATCH("hjälpel exklusive kraftvärme (GWh)",[1]Miljö!$B$1:$V$1,0),FALSE)/1,"")</f>
        <v>0.82</v>
      </c>
      <c r="AK309" s="35">
        <f t="shared" si="16"/>
        <v>0.82</v>
      </c>
      <c r="AL309" s="35">
        <f>VLOOKUP($B309,'[1]Slutlig allokering'!$B$2:$AL$462,MATCH("Hjälpel kraftvärme",'[1]Slutlig allokering'!$B$2:$AL$2,0),FALSE)</f>
        <v>0</v>
      </c>
      <c r="AN309" s="30">
        <f t="shared" si="17"/>
        <v>21.16</v>
      </c>
      <c r="AO309" s="30">
        <f t="shared" si="18"/>
        <v>21.16</v>
      </c>
      <c r="AP309" s="30">
        <f>IF(ISERROR(1/VLOOKUP($B309,[1]Leveranser!$B$1:$S$500,MATCH("såld värme (gwh)",[1]Leveranser!$B$1:$S$1,0),FALSE)),"",VLOOKUP($B309,[1]Leveranser!$B$1:$S$500,MATCH("såld värme (gwh)",[1]Leveranser!$B$1:$S$1,0),FALSE))</f>
        <v>17.5</v>
      </c>
      <c r="AQ309" s="30">
        <f>VLOOKUP($B309,[1]Leveranser!$B$1:$Y$500,MATCH("Totalt såld fjärrvärme till andra fjärrvärmeföretag",[1]Leveranser!$B$1:$AA$1,0),FALSE)</f>
        <v>0</v>
      </c>
      <c r="AR309" s="30">
        <f>IF(ISERROR(1/VLOOKUP($B309,[1]Miljö!$B$1:$S$500,MATCH("Såld mängd produktionsspecifik fjärrvärme (GWh)",[1]Miljö!$B$1:$R$1,0),FALSE)),0,VLOOKUP($B309,[1]Miljö!$B$1:$S$500,MATCH("Såld mängd produktionsspecifik fjärrvärme (GWh)",[1]Miljö!$B$1:$R$1,0),FALSE))</f>
        <v>0</v>
      </c>
      <c r="AS309" s="36">
        <f t="shared" si="19"/>
        <v>0.82703213610586013</v>
      </c>
      <c r="AU309" s="30" t="str">
        <f>VLOOKUP($B309,'[1]Miljövärden urval för publ'!$B$2:$I$486,7,FALSE)</f>
        <v>Ja</v>
      </c>
    </row>
    <row r="310" spans="1:48" ht="15">
      <c r="A310" t="s">
        <v>488</v>
      </c>
      <c r="B310" t="s">
        <v>489</v>
      </c>
      <c r="C310" s="30">
        <f>VLOOKUP($B310,'[1]Tillförd energi'!$B$2:$AS$506,MATCH(C$3,'[1]Tillförd energi'!$B$1:$AQ$1,0),FALSE)</f>
        <v>0</v>
      </c>
      <c r="D310" s="30">
        <f>VLOOKUP($B310,'[1]Tillförd energi'!$B$2:$AS$506,MATCH(D$3,'[1]Tillförd energi'!$B$1:$AQ$1,0),FALSE)</f>
        <v>0</v>
      </c>
      <c r="E310" s="30">
        <f>VLOOKUP($B310,'[1]Tillförd energi'!$B$2:$AS$506,MATCH(E$3,'[1]Tillförd energi'!$B$1:$AQ$1,0),FALSE)</f>
        <v>0</v>
      </c>
      <c r="F310" s="30">
        <f>VLOOKUP($B310,'[1]Tillförd energi'!$B$2:$AS$506,MATCH(F$3,'[1]Tillförd energi'!$B$1:$AQ$1,0),FALSE)</f>
        <v>0</v>
      </c>
      <c r="G310" s="30">
        <f>VLOOKUP($B310,'[1]Tillförd energi'!$B$2:$AS$506,MATCH(G$3,'[1]Tillförd energi'!$B$1:$AQ$1,0),FALSE)</f>
        <v>0</v>
      </c>
      <c r="H310" s="30">
        <f>VLOOKUP($B310,'[1]Tillförd energi'!$B$2:$AS$506,MATCH(H$3,'[1]Tillförd energi'!$B$1:$AQ$1,0),FALSE)</f>
        <v>0</v>
      </c>
      <c r="I310" s="30">
        <f>VLOOKUP($B310,'[1]Tillförd energi'!$B$2:$AS$506,MATCH(I$3,'[1]Tillförd energi'!$B$1:$AQ$1,0),FALSE)</f>
        <v>0</v>
      </c>
      <c r="J310" s="30">
        <f>VLOOKUP($B310,'[1]Tillförd energi'!$B$2:$AS$506,MATCH(J$3,'[1]Tillförd energi'!$B$1:$AQ$1,0),FALSE)</f>
        <v>0</v>
      </c>
      <c r="K310" s="30">
        <f>VLOOKUP($B310,'[1]Tillförd energi'!$B$2:$AS$506,MATCH(K$3,'[1]Tillförd energi'!$B$1:$AQ$1,0),FALSE)</f>
        <v>0</v>
      </c>
      <c r="L310" s="30">
        <f>VLOOKUP($B310,'[1]Tillförd energi'!$B$2:$AS$506,MATCH(L$3,'[1]Tillförd energi'!$B$1:$AQ$1,0),FALSE)</f>
        <v>0</v>
      </c>
      <c r="M310" s="30">
        <f>VLOOKUP($B310,'[1]Tillförd energi'!$B$2:$AS$506,MATCH(M$3,'[1]Tillförd energi'!$B$1:$AQ$1,0),FALSE)</f>
        <v>0</v>
      </c>
      <c r="N310" s="30">
        <f>VLOOKUP($B310,'[1]Tillförd energi'!$B$2:$AS$506,MATCH(N$3,'[1]Tillförd energi'!$B$1:$AQ$1,0),FALSE)</f>
        <v>0</v>
      </c>
      <c r="O310" s="30">
        <f>VLOOKUP($B310,'[1]Tillförd energi'!$B$2:$AS$506,MATCH(O$3,'[1]Tillförd energi'!$B$1:$AQ$1,0),FALSE)</f>
        <v>0</v>
      </c>
      <c r="P310" s="30">
        <f>VLOOKUP($B310,'[1]Tillförd energi'!$B$2:$AS$506,MATCH(P$3,'[1]Tillförd energi'!$B$1:$AQ$1,0),FALSE)</f>
        <v>0</v>
      </c>
      <c r="Q310" s="30">
        <f>VLOOKUP($B310,'[1]Tillförd energi'!$B$2:$AS$506,MATCH(Q$3,'[1]Tillförd energi'!$B$1:$AQ$1,0),FALSE)</f>
        <v>0</v>
      </c>
      <c r="R310" s="30">
        <f>VLOOKUP($B310,'[1]Tillförd energi'!$B$2:$AS$506,MATCH(R$3,'[1]Tillförd energi'!$B$1:$AQ$1,0),FALSE)</f>
        <v>0</v>
      </c>
      <c r="S310" s="30">
        <f>VLOOKUP($B310,'[1]Tillförd energi'!$B$2:$AS$506,MATCH(S$3,'[1]Tillförd energi'!$B$1:$AQ$1,0),FALSE)</f>
        <v>0</v>
      </c>
      <c r="T310" s="30">
        <f>VLOOKUP($B310,'[1]Tillförd energi'!$B$2:$AS$506,MATCH(T$3,'[1]Tillförd energi'!$B$1:$AQ$1,0),FALSE)</f>
        <v>0</v>
      </c>
      <c r="U310" s="30">
        <f>VLOOKUP($B310,'[1]Tillförd energi'!$B$2:$AS$506,MATCH(U$3,'[1]Tillförd energi'!$B$1:$AQ$1,0),FALSE)</f>
        <v>0</v>
      </c>
      <c r="V310" s="30">
        <f>VLOOKUP($B310,'[1]Tillförd energi'!$B$2:$AS$506,MATCH(V$3,'[1]Tillförd energi'!$B$1:$AQ$1,0),FALSE)</f>
        <v>0</v>
      </c>
      <c r="W310" s="30">
        <f>VLOOKUP($B310,'[1]Tillförd energi'!$B$2:$AS$506,MATCH(W$3,'[1]Tillförd energi'!$B$1:$AQ$1,0),FALSE)</f>
        <v>0</v>
      </c>
      <c r="X310" s="30">
        <f>VLOOKUP($B310,'[1]Tillförd energi'!$B$2:$AS$506,MATCH(X$3,'[1]Tillförd energi'!$B$1:$AQ$1,0),FALSE)</f>
        <v>0</v>
      </c>
      <c r="Y310" s="30">
        <f>VLOOKUP($B310,'[1]Tillförd energi'!$B$2:$AS$506,MATCH(Y$3,'[1]Tillförd energi'!$B$1:$AQ$1,0),FALSE)</f>
        <v>0</v>
      </c>
      <c r="Z310" s="30">
        <f>VLOOKUP($B310,'[1]Tillförd energi'!$B$2:$AS$506,MATCH(Z$3,'[1]Tillförd energi'!$B$1:$AQ$1,0),FALSE)</f>
        <v>0</v>
      </c>
      <c r="AA310" s="30">
        <f>VLOOKUP($B310,'[1]Tillförd energi'!$B$2:$AS$506,MATCH(AA$3,'[1]Tillförd energi'!$B$1:$AQ$1,0),FALSE)</f>
        <v>0</v>
      </c>
      <c r="AB310" s="30">
        <f>VLOOKUP($B310,'[1]Tillförd energi'!$B$2:$AS$506,MATCH(AB$3,'[1]Tillförd energi'!$B$1:$AQ$1,0),FALSE)</f>
        <v>0</v>
      </c>
      <c r="AC310" s="30">
        <f>VLOOKUP($B310,'[1]Tillförd energi'!$B$2:$AS$506,MATCH(AC$3,'[1]Tillförd energi'!$B$1:$AQ$1,0),FALSE)</f>
        <v>0</v>
      </c>
      <c r="AD310" s="30">
        <f>VLOOKUP($B310,'[1]Tillförd energi'!$B$2:$AS$506,MATCH(AD$3,'[1]Tillförd energi'!$B$1:$AQ$1,0),FALSE)</f>
        <v>0</v>
      </c>
      <c r="AF310" s="30">
        <f>VLOOKUP($B310,'[1]Tillförd energi'!$B$2:$AS$506,MATCH(AF$3,'[1]Tillförd energi'!$B$1:$AQ$1,0),FALSE)</f>
        <v>0</v>
      </c>
      <c r="AH310" s="30">
        <f>IFERROR(VLOOKUP(B310,[1]Miljö!$B$1:$S$476,9,FALSE)/1,0)</f>
        <v>0</v>
      </c>
      <c r="AJ310" s="35" t="str">
        <f>IFERROR(VLOOKUP($B310,[1]Miljö!$B$1:$S$500,MATCH("hjälpel exklusive kraftvärme (GWh)",[1]Miljö!$B$1:$V$1,0),FALSE)/1,"")</f>
        <v/>
      </c>
      <c r="AK310" s="35">
        <f t="shared" si="16"/>
        <v>0</v>
      </c>
      <c r="AL310" s="35">
        <f>VLOOKUP($B310,'[1]Slutlig allokering'!$B$2:$AL$462,MATCH("Hjälpel kraftvärme",'[1]Slutlig allokering'!$B$2:$AL$2,0),FALSE)</f>
        <v>0</v>
      </c>
      <c r="AN310" s="30">
        <f t="shared" si="17"/>
        <v>0</v>
      </c>
      <c r="AO310" s="30">
        <f t="shared" si="18"/>
        <v>0</v>
      </c>
      <c r="AP310" s="30" t="str">
        <f>IF(ISERROR(1/VLOOKUP($B310,[1]Leveranser!$B$1:$S$500,MATCH("såld värme (gwh)",[1]Leveranser!$B$1:$S$1,0),FALSE)),"",VLOOKUP($B310,[1]Leveranser!$B$1:$S$500,MATCH("såld värme (gwh)",[1]Leveranser!$B$1:$S$1,0),FALSE))</f>
        <v/>
      </c>
      <c r="AQ310" s="30">
        <f>VLOOKUP($B310,[1]Leveranser!$B$1:$Y$500,MATCH("Totalt såld fjärrvärme till andra fjärrvärmeföretag",[1]Leveranser!$B$1:$AA$1,0),FALSE)</f>
        <v>0</v>
      </c>
      <c r="AR310" s="30">
        <f>IF(ISERROR(1/VLOOKUP($B310,[1]Miljö!$B$1:$S$500,MATCH("Såld mängd produktionsspecifik fjärrvärme (GWh)",[1]Miljö!$B$1:$R$1,0),FALSE)),0,VLOOKUP($B310,[1]Miljö!$B$1:$S$500,MATCH("Såld mängd produktionsspecifik fjärrvärme (GWh)",[1]Miljö!$B$1:$R$1,0),FALSE))</f>
        <v>0</v>
      </c>
      <c r="AS310" s="36" t="str">
        <f t="shared" si="19"/>
        <v/>
      </c>
      <c r="AU310" s="30" t="str">
        <f>VLOOKUP($B310,'[1]Miljövärden urval för publ'!$B$2:$I$486,7,FALSE)</f>
        <v>Nej</v>
      </c>
    </row>
    <row r="311" spans="1:48" ht="15">
      <c r="A311" t="s">
        <v>138</v>
      </c>
      <c r="B311" t="s">
        <v>174</v>
      </c>
      <c r="C311" s="30">
        <f>VLOOKUP($B311,'[1]Tillförd energi'!$B$2:$AS$506,MATCH(C$3,'[1]Tillförd energi'!$B$1:$AQ$1,0),FALSE)</f>
        <v>0</v>
      </c>
      <c r="D311" s="30">
        <f>VLOOKUP($B311,'[1]Tillförd energi'!$B$2:$AS$506,MATCH(D$3,'[1]Tillförd energi'!$B$1:$AQ$1,0),FALSE)</f>
        <v>0</v>
      </c>
      <c r="E311" s="30">
        <f>VLOOKUP($B311,'[1]Tillförd energi'!$B$2:$AS$506,MATCH(E$3,'[1]Tillförd energi'!$B$1:$AQ$1,0),FALSE)</f>
        <v>0</v>
      </c>
      <c r="F311" s="30">
        <f>VLOOKUP($B311,'[1]Tillförd energi'!$B$2:$AS$506,MATCH(F$3,'[1]Tillförd energi'!$B$1:$AQ$1,0),FALSE)</f>
        <v>0</v>
      </c>
      <c r="G311" s="30">
        <f>VLOOKUP($B311,'[1]Tillförd energi'!$B$2:$AS$506,MATCH(G$3,'[1]Tillförd energi'!$B$1:$AQ$1,0),FALSE)</f>
        <v>0</v>
      </c>
      <c r="H311" s="30">
        <f>VLOOKUP($B311,'[1]Tillförd energi'!$B$2:$AS$506,MATCH(H$3,'[1]Tillförd energi'!$B$1:$AQ$1,0),FALSE)</f>
        <v>0</v>
      </c>
      <c r="I311" s="30">
        <f>VLOOKUP($B311,'[1]Tillförd energi'!$B$2:$AS$506,MATCH(I$3,'[1]Tillförd energi'!$B$1:$AQ$1,0),FALSE)</f>
        <v>0</v>
      </c>
      <c r="J311" s="30">
        <f>VLOOKUP($B311,'[1]Tillförd energi'!$B$2:$AS$506,MATCH(J$3,'[1]Tillförd energi'!$B$1:$AQ$1,0),FALSE)</f>
        <v>0</v>
      </c>
      <c r="K311" s="30">
        <f>VLOOKUP($B311,'[1]Tillförd energi'!$B$2:$AS$506,MATCH(K$3,'[1]Tillförd energi'!$B$1:$AQ$1,0),FALSE)</f>
        <v>0</v>
      </c>
      <c r="L311" s="30">
        <f>VLOOKUP($B311,'[1]Tillförd energi'!$B$2:$AS$506,MATCH(L$3,'[1]Tillförd energi'!$B$1:$AQ$1,0),FALSE)</f>
        <v>0</v>
      </c>
      <c r="M311" s="30">
        <f>VLOOKUP($B311,'[1]Tillförd energi'!$B$2:$AS$506,MATCH(M$3,'[1]Tillförd energi'!$B$1:$AQ$1,0),FALSE)</f>
        <v>0</v>
      </c>
      <c r="N311" s="30">
        <f>VLOOKUP($B311,'[1]Tillförd energi'!$B$2:$AS$506,MATCH(N$3,'[1]Tillförd energi'!$B$1:$AQ$1,0),FALSE)</f>
        <v>0</v>
      </c>
      <c r="O311" s="30">
        <f>VLOOKUP($B311,'[1]Tillförd energi'!$B$2:$AS$506,MATCH(O$3,'[1]Tillförd energi'!$B$1:$AQ$1,0),FALSE)</f>
        <v>0</v>
      </c>
      <c r="P311" s="30">
        <f>VLOOKUP($B311,'[1]Tillförd energi'!$B$2:$AS$506,MATCH(P$3,'[1]Tillförd energi'!$B$1:$AQ$1,0),FALSE)</f>
        <v>0</v>
      </c>
      <c r="Q311" s="30">
        <f>VLOOKUP($B311,'[1]Tillförd energi'!$B$2:$AS$506,MATCH(Q$3,'[1]Tillförd energi'!$B$1:$AQ$1,0),FALSE)</f>
        <v>0</v>
      </c>
      <c r="R311" s="30">
        <f>VLOOKUP($B311,'[1]Tillförd energi'!$B$2:$AS$506,MATCH(R$3,'[1]Tillförd energi'!$B$1:$AQ$1,0),FALSE)</f>
        <v>0</v>
      </c>
      <c r="S311" s="30">
        <f>VLOOKUP($B311,'[1]Tillförd energi'!$B$2:$AS$506,MATCH(S$3,'[1]Tillförd energi'!$B$1:$AQ$1,0),FALSE)</f>
        <v>0</v>
      </c>
      <c r="T311" s="30">
        <f>VLOOKUP($B311,'[1]Tillförd energi'!$B$2:$AS$506,MATCH(T$3,'[1]Tillförd energi'!$B$1:$AQ$1,0),FALSE)</f>
        <v>0</v>
      </c>
      <c r="U311" s="30">
        <f>VLOOKUP($B311,'[1]Tillförd energi'!$B$2:$AS$506,MATCH(U$3,'[1]Tillförd energi'!$B$1:$AQ$1,0),FALSE)</f>
        <v>0</v>
      </c>
      <c r="V311" s="30">
        <f>VLOOKUP($B311,'[1]Tillförd energi'!$B$2:$AS$506,MATCH(V$3,'[1]Tillförd energi'!$B$1:$AQ$1,0),FALSE)</f>
        <v>0</v>
      </c>
      <c r="W311" s="30">
        <f>VLOOKUP($B311,'[1]Tillförd energi'!$B$2:$AS$506,MATCH(W$3,'[1]Tillförd energi'!$B$1:$AQ$1,0),FALSE)</f>
        <v>0</v>
      </c>
      <c r="X311" s="30">
        <f>VLOOKUP($B311,'[1]Tillförd energi'!$B$2:$AS$506,MATCH(X$3,'[1]Tillförd energi'!$B$1:$AQ$1,0),FALSE)</f>
        <v>0</v>
      </c>
      <c r="Y311" s="30">
        <f>VLOOKUP($B311,'[1]Tillförd energi'!$B$2:$AS$506,MATCH(Y$3,'[1]Tillförd energi'!$B$1:$AQ$1,0),FALSE)</f>
        <v>0</v>
      </c>
      <c r="Z311" s="30">
        <f>VLOOKUP($B311,'[1]Tillförd energi'!$B$2:$AS$506,MATCH(Z$3,'[1]Tillförd energi'!$B$1:$AQ$1,0),FALSE)</f>
        <v>0</v>
      </c>
      <c r="AA311" s="30">
        <f>VLOOKUP($B311,'[1]Tillförd energi'!$B$2:$AS$506,MATCH(AA$3,'[1]Tillförd energi'!$B$1:$AQ$1,0),FALSE)</f>
        <v>0</v>
      </c>
      <c r="AB311" s="30">
        <f>VLOOKUP($B311,'[1]Tillförd energi'!$B$2:$AS$506,MATCH(AB$3,'[1]Tillförd energi'!$B$1:$AQ$1,0),FALSE)</f>
        <v>0</v>
      </c>
      <c r="AC311" s="30">
        <f>VLOOKUP($B311,'[1]Tillförd energi'!$B$2:$AS$506,MATCH(AC$3,'[1]Tillförd energi'!$B$1:$AQ$1,0),FALSE)</f>
        <v>0</v>
      </c>
      <c r="AD311" s="30">
        <f>VLOOKUP($B311,'[1]Tillförd energi'!$B$2:$AS$506,MATCH(AD$3,'[1]Tillförd energi'!$B$1:$AQ$1,0),FALSE)</f>
        <v>0</v>
      </c>
      <c r="AF311" s="30">
        <f>VLOOKUP($B311,'[1]Tillförd energi'!$B$2:$AS$506,MATCH(AF$3,'[1]Tillförd energi'!$B$1:$AQ$1,0),FALSE)</f>
        <v>0</v>
      </c>
      <c r="AH311" s="30">
        <f>IFERROR(VLOOKUP(B311,[1]Miljö!$B$1:$S$476,9,FALSE)/1,0)</f>
        <v>0</v>
      </c>
      <c r="AJ311" s="35" t="str">
        <f>IFERROR(VLOOKUP($B311,[1]Miljö!$B$1:$S$500,MATCH("hjälpel exklusive kraftvärme (GWh)",[1]Miljö!$B$1:$V$1,0),FALSE)/1,"")</f>
        <v/>
      </c>
      <c r="AK311" s="35">
        <f t="shared" si="16"/>
        <v>0</v>
      </c>
      <c r="AL311" s="35">
        <f>VLOOKUP($B311,'[1]Slutlig allokering'!$B$2:$AL$462,MATCH("Hjälpel kraftvärme",'[1]Slutlig allokering'!$B$2:$AL$2,0),FALSE)</f>
        <v>0</v>
      </c>
      <c r="AN311" s="30">
        <f t="shared" si="17"/>
        <v>0</v>
      </c>
      <c r="AO311" s="30">
        <f t="shared" si="18"/>
        <v>0</v>
      </c>
      <c r="AP311" s="30" t="str">
        <f>IF(ISERROR(1/VLOOKUP($B311,[1]Leveranser!$B$1:$S$500,MATCH("såld värme (gwh)",[1]Leveranser!$B$1:$S$1,0),FALSE)),"",VLOOKUP($B311,[1]Leveranser!$B$1:$S$500,MATCH("såld värme (gwh)",[1]Leveranser!$B$1:$S$1,0),FALSE))</f>
        <v/>
      </c>
      <c r="AQ311" s="30">
        <f>VLOOKUP($B311,[1]Leveranser!$B$1:$Y$500,MATCH("Totalt såld fjärrvärme till andra fjärrvärmeföretag",[1]Leveranser!$B$1:$AA$1,0),FALSE)</f>
        <v>0</v>
      </c>
      <c r="AR311" s="30">
        <f>IF(ISERROR(1/VLOOKUP($B311,[1]Miljö!$B$1:$S$500,MATCH("Såld mängd produktionsspecifik fjärrvärme (GWh)",[1]Miljö!$B$1:$R$1,0),FALSE)),0,VLOOKUP($B311,[1]Miljö!$B$1:$S$500,MATCH("Såld mängd produktionsspecifik fjärrvärme (GWh)",[1]Miljö!$B$1:$R$1,0),FALSE))</f>
        <v>0</v>
      </c>
      <c r="AS311" s="36" t="str">
        <f t="shared" si="19"/>
        <v/>
      </c>
      <c r="AU311" s="30" t="str">
        <f>VLOOKUP($B311,'[1]Miljövärden urval för publ'!$B$2:$I$486,7,FALSE)</f>
        <v>Nej</v>
      </c>
    </row>
    <row r="312" spans="1:48" ht="15">
      <c r="A312" t="s">
        <v>491</v>
      </c>
      <c r="B312" t="s">
        <v>492</v>
      </c>
      <c r="C312" s="30">
        <f>VLOOKUP($B312,'[1]Tillförd energi'!$B$2:$AS$506,MATCH(C$3,'[1]Tillförd energi'!$B$1:$AQ$1,0),FALSE)</f>
        <v>0</v>
      </c>
      <c r="D312" s="30">
        <f>VLOOKUP($B312,'[1]Tillförd energi'!$B$2:$AS$506,MATCH(D$3,'[1]Tillförd energi'!$B$1:$AQ$1,0),FALSE)</f>
        <v>0</v>
      </c>
      <c r="E312" s="30">
        <f>VLOOKUP($B312,'[1]Tillförd energi'!$B$2:$AS$506,MATCH(E$3,'[1]Tillförd energi'!$B$1:$AQ$1,0),FALSE)</f>
        <v>0</v>
      </c>
      <c r="F312" s="30">
        <f>VLOOKUP($B312,'[1]Tillförd energi'!$B$2:$AS$506,MATCH(F$3,'[1]Tillförd energi'!$B$1:$AQ$1,0),FALSE)</f>
        <v>0</v>
      </c>
      <c r="G312" s="30">
        <f>VLOOKUP($B312,'[1]Tillförd energi'!$B$2:$AS$506,MATCH(G$3,'[1]Tillförd energi'!$B$1:$AQ$1,0),FALSE)</f>
        <v>0</v>
      </c>
      <c r="H312" s="30">
        <f>VLOOKUP($B312,'[1]Tillförd energi'!$B$2:$AS$506,MATCH(H$3,'[1]Tillförd energi'!$B$1:$AQ$1,0),FALSE)</f>
        <v>0</v>
      </c>
      <c r="I312" s="30">
        <f>VLOOKUP($B312,'[1]Tillförd energi'!$B$2:$AS$506,MATCH(I$3,'[1]Tillförd energi'!$B$1:$AQ$1,0),FALSE)</f>
        <v>0</v>
      </c>
      <c r="J312" s="30">
        <f>VLOOKUP($B312,'[1]Tillförd energi'!$B$2:$AS$506,MATCH(J$3,'[1]Tillförd energi'!$B$1:$AQ$1,0),FALSE)</f>
        <v>0</v>
      </c>
      <c r="K312" s="30">
        <f>VLOOKUP($B312,'[1]Tillförd energi'!$B$2:$AS$506,MATCH(K$3,'[1]Tillförd energi'!$B$1:$AQ$1,0),FALSE)</f>
        <v>0</v>
      </c>
      <c r="L312" s="30">
        <f>VLOOKUP($B312,'[1]Tillförd energi'!$B$2:$AS$506,MATCH(L$3,'[1]Tillförd energi'!$B$1:$AQ$1,0),FALSE)</f>
        <v>0</v>
      </c>
      <c r="M312" s="30">
        <f>VLOOKUP($B312,'[1]Tillförd energi'!$B$2:$AS$506,MATCH(M$3,'[1]Tillförd energi'!$B$1:$AQ$1,0),FALSE)</f>
        <v>0</v>
      </c>
      <c r="N312" s="30">
        <f>VLOOKUP($B312,'[1]Tillförd energi'!$B$2:$AS$506,MATCH(N$3,'[1]Tillförd energi'!$B$1:$AQ$1,0),FALSE)</f>
        <v>0</v>
      </c>
      <c r="O312" s="30">
        <f>VLOOKUP($B312,'[1]Tillförd energi'!$B$2:$AS$506,MATCH(O$3,'[1]Tillförd energi'!$B$1:$AQ$1,0),FALSE)</f>
        <v>0</v>
      </c>
      <c r="P312" s="30">
        <f>VLOOKUP($B312,'[1]Tillförd energi'!$B$2:$AS$506,MATCH(P$3,'[1]Tillförd energi'!$B$1:$AQ$1,0),FALSE)</f>
        <v>0</v>
      </c>
      <c r="Q312" s="30">
        <f>VLOOKUP($B312,'[1]Tillförd energi'!$B$2:$AS$506,MATCH(Q$3,'[1]Tillförd energi'!$B$1:$AQ$1,0),FALSE)</f>
        <v>0</v>
      </c>
      <c r="R312" s="30">
        <f>VLOOKUP($B312,'[1]Tillförd energi'!$B$2:$AS$506,MATCH(R$3,'[1]Tillförd energi'!$B$1:$AQ$1,0),FALSE)</f>
        <v>0</v>
      </c>
      <c r="S312" s="30">
        <f>VLOOKUP($B312,'[1]Tillförd energi'!$B$2:$AS$506,MATCH(S$3,'[1]Tillförd energi'!$B$1:$AQ$1,0),FALSE)</f>
        <v>0</v>
      </c>
      <c r="T312" s="30">
        <f>VLOOKUP($B312,'[1]Tillförd energi'!$B$2:$AS$506,MATCH(T$3,'[1]Tillförd energi'!$B$1:$AQ$1,0),FALSE)</f>
        <v>0</v>
      </c>
      <c r="U312" s="30">
        <f>VLOOKUP($B312,'[1]Tillförd energi'!$B$2:$AS$506,MATCH(U$3,'[1]Tillförd energi'!$B$1:$AQ$1,0),FALSE)</f>
        <v>0</v>
      </c>
      <c r="V312" s="30">
        <f>VLOOKUP($B312,'[1]Tillförd energi'!$B$2:$AS$506,MATCH(V$3,'[1]Tillförd energi'!$B$1:$AQ$1,0),FALSE)</f>
        <v>0</v>
      </c>
      <c r="W312" s="30">
        <f>VLOOKUP($B312,'[1]Tillförd energi'!$B$2:$AS$506,MATCH(W$3,'[1]Tillförd energi'!$B$1:$AQ$1,0),FALSE)</f>
        <v>0</v>
      </c>
      <c r="X312" s="30">
        <f>VLOOKUP($B312,'[1]Tillförd energi'!$B$2:$AS$506,MATCH(X$3,'[1]Tillförd energi'!$B$1:$AQ$1,0),FALSE)</f>
        <v>0</v>
      </c>
      <c r="Y312" s="30">
        <f>VLOOKUP($B312,'[1]Tillförd energi'!$B$2:$AS$506,MATCH(Y$3,'[1]Tillförd energi'!$B$1:$AQ$1,0),FALSE)</f>
        <v>0</v>
      </c>
      <c r="Z312" s="30">
        <f>VLOOKUP($B312,'[1]Tillförd energi'!$B$2:$AS$506,MATCH(Z$3,'[1]Tillförd energi'!$B$1:$AQ$1,0),FALSE)</f>
        <v>0</v>
      </c>
      <c r="AA312" s="30">
        <f>VLOOKUP($B312,'[1]Tillförd energi'!$B$2:$AS$506,MATCH(AA$3,'[1]Tillförd energi'!$B$1:$AQ$1,0),FALSE)</f>
        <v>0</v>
      </c>
      <c r="AB312" s="30">
        <f>VLOOKUP($B312,'[1]Tillförd energi'!$B$2:$AS$506,MATCH(AB$3,'[1]Tillförd energi'!$B$1:$AQ$1,0),FALSE)</f>
        <v>0</v>
      </c>
      <c r="AC312" s="30">
        <f>VLOOKUP($B312,'[1]Tillförd energi'!$B$2:$AS$506,MATCH(AC$3,'[1]Tillförd energi'!$B$1:$AQ$1,0),FALSE)</f>
        <v>0</v>
      </c>
      <c r="AD312" s="30">
        <f>VLOOKUP($B312,'[1]Tillförd energi'!$B$2:$AS$506,MATCH(AD$3,'[1]Tillförd energi'!$B$1:$AQ$1,0),FALSE)</f>
        <v>0</v>
      </c>
      <c r="AF312" s="30">
        <f>VLOOKUP($B312,'[1]Tillförd energi'!$B$2:$AS$506,MATCH(AF$3,'[1]Tillförd energi'!$B$1:$AQ$1,0),FALSE)</f>
        <v>9.5760000000000005</v>
      </c>
      <c r="AH312" s="30">
        <f>IFERROR(VLOOKUP(B312,[1]Miljö!$B$1:$S$476,9,FALSE)/1,0)</f>
        <v>355</v>
      </c>
      <c r="AJ312" s="35" t="str">
        <f>IFERROR(VLOOKUP($B312,[1]Miljö!$B$1:$S$500,MATCH("hjälpel exklusive kraftvärme (GWh)",[1]Miljö!$B$1:$V$1,0),FALSE)/1,"")</f>
        <v/>
      </c>
      <c r="AK312" s="35">
        <f t="shared" si="16"/>
        <v>9.5759999999999987</v>
      </c>
      <c r="AL312" s="35">
        <f>VLOOKUP($B312,'[1]Slutlig allokering'!$B$2:$AL$462,MATCH("Hjälpel kraftvärme",'[1]Slutlig allokering'!$B$2:$AL$2,0),FALSE)</f>
        <v>0</v>
      </c>
      <c r="AN312" s="30">
        <f t="shared" si="17"/>
        <v>9.5760000000000005</v>
      </c>
      <c r="AO312" s="30">
        <f t="shared" si="18"/>
        <v>364.57600000000002</v>
      </c>
      <c r="AP312" s="30">
        <f>IF(ISERROR(1/VLOOKUP($B312,[1]Leveranser!$B$1:$S$500,MATCH("såld värme (gwh)",[1]Leveranser!$B$1:$S$1,0),FALSE)),"",VLOOKUP($B312,[1]Leveranser!$B$1:$S$500,MATCH("såld värme (gwh)",[1]Leveranser!$B$1:$S$1,0),FALSE))</f>
        <v>319.2</v>
      </c>
      <c r="AQ312" s="30">
        <f>VLOOKUP($B312,[1]Leveranser!$B$1:$Y$500,MATCH("Totalt såld fjärrvärme till andra fjärrvärmeföretag",[1]Leveranser!$B$1:$AA$1,0),FALSE)</f>
        <v>0</v>
      </c>
      <c r="AR312" s="30">
        <f>IF(ISERROR(1/VLOOKUP($B312,[1]Miljö!$B$1:$S$500,MATCH("Såld mängd produktionsspecifik fjärrvärme (GWh)",[1]Miljö!$B$1:$R$1,0),FALSE)),0,VLOOKUP($B312,[1]Miljö!$B$1:$S$500,MATCH("Såld mängd produktionsspecifik fjärrvärme (GWh)",[1]Miljö!$B$1:$R$1,0),FALSE))</f>
        <v>0</v>
      </c>
      <c r="AS312" s="36">
        <f t="shared" si="19"/>
        <v>0.87553761081365744</v>
      </c>
      <c r="AU312" s="30" t="str">
        <f>VLOOKUP($B312,'[1]Miljövärden urval för publ'!$B$2:$I$486,7,FALSE)</f>
        <v>Ja</v>
      </c>
    </row>
    <row r="313" spans="1:48" ht="15">
      <c r="A313" t="s">
        <v>365</v>
      </c>
      <c r="B313" t="s">
        <v>368</v>
      </c>
      <c r="C313" s="30">
        <f>VLOOKUP($B313,'[1]Tillförd energi'!$B$2:$AS$506,MATCH(C$3,'[1]Tillförd energi'!$B$1:$AQ$1,0),FALSE)</f>
        <v>0</v>
      </c>
      <c r="D313" s="30">
        <f>VLOOKUP($B313,'[1]Tillförd energi'!$B$2:$AS$506,MATCH(D$3,'[1]Tillförd energi'!$B$1:$AQ$1,0),FALSE)</f>
        <v>0</v>
      </c>
      <c r="E313" s="30">
        <f>VLOOKUP($B313,'[1]Tillförd energi'!$B$2:$AS$506,MATCH(E$3,'[1]Tillförd energi'!$B$1:$AQ$1,0),FALSE)</f>
        <v>0</v>
      </c>
      <c r="F313" s="30">
        <f>VLOOKUP($B313,'[1]Tillförd energi'!$B$2:$AS$506,MATCH(F$3,'[1]Tillförd energi'!$B$1:$AQ$1,0),FALSE)</f>
        <v>0</v>
      </c>
      <c r="G313" s="30">
        <f>VLOOKUP($B313,'[1]Tillförd energi'!$B$2:$AS$506,MATCH(G$3,'[1]Tillförd energi'!$B$1:$AQ$1,0),FALSE)</f>
        <v>0</v>
      </c>
      <c r="H313" s="30">
        <f>VLOOKUP($B313,'[1]Tillförd energi'!$B$2:$AS$506,MATCH(H$3,'[1]Tillförd energi'!$B$1:$AQ$1,0),FALSE)</f>
        <v>0</v>
      </c>
      <c r="I313" s="30">
        <f>VLOOKUP($B313,'[1]Tillförd energi'!$B$2:$AS$506,MATCH(I$3,'[1]Tillförd energi'!$B$1:$AQ$1,0),FALSE)</f>
        <v>0</v>
      </c>
      <c r="J313" s="30">
        <f>VLOOKUP($B313,'[1]Tillförd energi'!$B$2:$AS$506,MATCH(J$3,'[1]Tillförd energi'!$B$1:$AQ$1,0),FALSE)</f>
        <v>0</v>
      </c>
      <c r="K313" s="30">
        <f>VLOOKUP($B313,'[1]Tillförd energi'!$B$2:$AS$506,MATCH(K$3,'[1]Tillförd energi'!$B$1:$AQ$1,0),FALSE)</f>
        <v>0</v>
      </c>
      <c r="L313" s="30">
        <f>VLOOKUP($B313,'[1]Tillförd energi'!$B$2:$AS$506,MATCH(L$3,'[1]Tillförd energi'!$B$1:$AQ$1,0),FALSE)</f>
        <v>0</v>
      </c>
      <c r="M313" s="30">
        <f>VLOOKUP($B313,'[1]Tillförd energi'!$B$2:$AS$506,MATCH(M$3,'[1]Tillförd energi'!$B$1:$AQ$1,0),FALSE)</f>
        <v>0</v>
      </c>
      <c r="N313" s="30">
        <f>VLOOKUP($B313,'[1]Tillförd energi'!$B$2:$AS$506,MATCH(N$3,'[1]Tillförd energi'!$B$1:$AQ$1,0),FALSE)</f>
        <v>0</v>
      </c>
      <c r="O313" s="30">
        <f>VLOOKUP($B313,'[1]Tillförd energi'!$B$2:$AS$506,MATCH(O$3,'[1]Tillförd energi'!$B$1:$AQ$1,0),FALSE)</f>
        <v>0</v>
      </c>
      <c r="P313" s="30">
        <f>VLOOKUP($B313,'[1]Tillförd energi'!$B$2:$AS$506,MATCH(P$3,'[1]Tillförd energi'!$B$1:$AQ$1,0),FALSE)</f>
        <v>0</v>
      </c>
      <c r="Q313" s="30">
        <f>VLOOKUP($B313,'[1]Tillförd energi'!$B$2:$AS$506,MATCH(Q$3,'[1]Tillförd energi'!$B$1:$AQ$1,0),FALSE)</f>
        <v>0</v>
      </c>
      <c r="R313" s="30">
        <f>VLOOKUP($B313,'[1]Tillförd energi'!$B$2:$AS$506,MATCH(R$3,'[1]Tillförd energi'!$B$1:$AQ$1,0),FALSE)</f>
        <v>0</v>
      </c>
      <c r="S313" s="30">
        <f>VLOOKUP($B313,'[1]Tillförd energi'!$B$2:$AS$506,MATCH(S$3,'[1]Tillförd energi'!$B$1:$AQ$1,0),FALSE)</f>
        <v>0</v>
      </c>
      <c r="T313" s="30">
        <f>VLOOKUP($B313,'[1]Tillförd energi'!$B$2:$AS$506,MATCH(T$3,'[1]Tillförd energi'!$B$1:$AQ$1,0),FALSE)</f>
        <v>0</v>
      </c>
      <c r="U313" s="30">
        <f>VLOOKUP($B313,'[1]Tillförd energi'!$B$2:$AS$506,MATCH(U$3,'[1]Tillförd energi'!$B$1:$AQ$1,0),FALSE)</f>
        <v>0</v>
      </c>
      <c r="V313" s="30">
        <f>VLOOKUP($B313,'[1]Tillförd energi'!$B$2:$AS$506,MATCH(V$3,'[1]Tillförd energi'!$B$1:$AQ$1,0),FALSE)</f>
        <v>0</v>
      </c>
      <c r="W313" s="30">
        <f>VLOOKUP($B313,'[1]Tillförd energi'!$B$2:$AS$506,MATCH(W$3,'[1]Tillförd energi'!$B$1:$AQ$1,0),FALSE)</f>
        <v>0</v>
      </c>
      <c r="X313" s="30">
        <f>VLOOKUP($B313,'[1]Tillförd energi'!$B$2:$AS$506,MATCH(X$3,'[1]Tillförd energi'!$B$1:$AQ$1,0),FALSE)</f>
        <v>0</v>
      </c>
      <c r="Y313" s="30">
        <f>VLOOKUP($B313,'[1]Tillförd energi'!$B$2:$AS$506,MATCH(Y$3,'[1]Tillförd energi'!$B$1:$AQ$1,0),FALSE)</f>
        <v>0</v>
      </c>
      <c r="Z313" s="30">
        <f>VLOOKUP($B313,'[1]Tillförd energi'!$B$2:$AS$506,MATCH(Z$3,'[1]Tillförd energi'!$B$1:$AQ$1,0),FALSE)</f>
        <v>0</v>
      </c>
      <c r="AA313" s="30">
        <f>VLOOKUP($B313,'[1]Tillförd energi'!$B$2:$AS$506,MATCH(AA$3,'[1]Tillförd energi'!$B$1:$AQ$1,0),FALSE)</f>
        <v>0</v>
      </c>
      <c r="AB313" s="30">
        <f>VLOOKUP($B313,'[1]Tillförd energi'!$B$2:$AS$506,MATCH(AB$3,'[1]Tillförd energi'!$B$1:$AQ$1,0),FALSE)</f>
        <v>0</v>
      </c>
      <c r="AC313" s="30">
        <f>VLOOKUP($B313,'[1]Tillförd energi'!$B$2:$AS$506,MATCH(AC$3,'[1]Tillförd energi'!$B$1:$AQ$1,0),FALSE)</f>
        <v>0</v>
      </c>
      <c r="AD313" s="30">
        <f>VLOOKUP($B313,'[1]Tillförd energi'!$B$2:$AS$506,MATCH(AD$3,'[1]Tillförd energi'!$B$1:$AQ$1,0),FALSE)</f>
        <v>0</v>
      </c>
      <c r="AF313" s="30">
        <f>VLOOKUP($B313,'[1]Tillförd energi'!$B$2:$AS$506,MATCH(AF$3,'[1]Tillförd energi'!$B$1:$AQ$1,0),FALSE)</f>
        <v>0</v>
      </c>
      <c r="AH313" s="30">
        <f>IFERROR(VLOOKUP(B313,[1]Miljö!$B$1:$S$476,9,FALSE)/1,0)</f>
        <v>0</v>
      </c>
      <c r="AJ313" s="35" t="str">
        <f>IFERROR(VLOOKUP($B313,[1]Miljö!$B$1:$S$500,MATCH("hjälpel exklusive kraftvärme (GWh)",[1]Miljö!$B$1:$V$1,0),FALSE)/1,"")</f>
        <v/>
      </c>
      <c r="AK313" s="35">
        <f t="shared" si="16"/>
        <v>0</v>
      </c>
      <c r="AL313" s="35">
        <f>VLOOKUP($B313,'[1]Slutlig allokering'!$B$2:$AL$462,MATCH("Hjälpel kraftvärme",'[1]Slutlig allokering'!$B$2:$AL$2,0),FALSE)</f>
        <v>0</v>
      </c>
      <c r="AN313" s="30">
        <f t="shared" si="17"/>
        <v>0</v>
      </c>
      <c r="AO313" s="30">
        <f t="shared" si="18"/>
        <v>0</v>
      </c>
      <c r="AP313" s="30" t="str">
        <f>IF(ISERROR(1/VLOOKUP($B313,[1]Leveranser!$B$1:$S$500,MATCH("såld värme (gwh)",[1]Leveranser!$B$1:$S$1,0),FALSE)),"",VLOOKUP($B313,[1]Leveranser!$B$1:$S$500,MATCH("såld värme (gwh)",[1]Leveranser!$B$1:$S$1,0),FALSE))</f>
        <v/>
      </c>
      <c r="AQ313" s="30">
        <f>VLOOKUP($B313,[1]Leveranser!$B$1:$Y$500,MATCH("Totalt såld fjärrvärme till andra fjärrvärmeföretag",[1]Leveranser!$B$1:$AA$1,0),FALSE)</f>
        <v>0</v>
      </c>
      <c r="AR313" s="30">
        <f>IF(ISERROR(1/VLOOKUP($B313,[1]Miljö!$B$1:$S$500,MATCH("Såld mängd produktionsspecifik fjärrvärme (GWh)",[1]Miljö!$B$1:$R$1,0),FALSE)),0,VLOOKUP($B313,[1]Miljö!$B$1:$S$500,MATCH("Såld mängd produktionsspecifik fjärrvärme (GWh)",[1]Miljö!$B$1:$R$1,0),FALSE))</f>
        <v>0</v>
      </c>
      <c r="AS313" s="36" t="str">
        <f t="shared" si="19"/>
        <v/>
      </c>
      <c r="AU313" s="30" t="str">
        <f>VLOOKUP($B313,'[1]Miljövärden urval för publ'!$B$2:$I$486,7,FALSE)</f>
        <v>Nej</v>
      </c>
    </row>
    <row r="314" spans="1:48" ht="15">
      <c r="A314" t="s">
        <v>284</v>
      </c>
      <c r="B314" t="s">
        <v>288</v>
      </c>
      <c r="C314" s="30">
        <f>VLOOKUP($B314,'[1]Tillförd energi'!$B$2:$AS$506,MATCH(C$3,'[1]Tillförd energi'!$B$1:$AQ$1,0),FALSE)</f>
        <v>0</v>
      </c>
      <c r="D314" s="30">
        <f>VLOOKUP($B314,'[1]Tillförd energi'!$B$2:$AS$506,MATCH(D$3,'[1]Tillförd energi'!$B$1:$AQ$1,0),FALSE)</f>
        <v>0.36499999999999999</v>
      </c>
      <c r="E314" s="30">
        <f>VLOOKUP($B314,'[1]Tillförd energi'!$B$2:$AS$506,MATCH(E$3,'[1]Tillförd energi'!$B$1:$AQ$1,0),FALSE)</f>
        <v>0</v>
      </c>
      <c r="F314" s="30">
        <f>VLOOKUP($B314,'[1]Tillförd energi'!$B$2:$AS$506,MATCH(F$3,'[1]Tillförd energi'!$B$1:$AQ$1,0),FALSE)</f>
        <v>0</v>
      </c>
      <c r="G314" s="30">
        <f>VLOOKUP($B314,'[1]Tillförd energi'!$B$2:$AS$506,MATCH(G$3,'[1]Tillförd energi'!$B$1:$AQ$1,0),FALSE)</f>
        <v>0</v>
      </c>
      <c r="H314" s="30">
        <f>VLOOKUP($B314,'[1]Tillförd energi'!$B$2:$AS$506,MATCH(H$3,'[1]Tillförd energi'!$B$1:$AQ$1,0),FALSE)</f>
        <v>0</v>
      </c>
      <c r="I314" s="30">
        <f>VLOOKUP($B314,'[1]Tillförd energi'!$B$2:$AS$506,MATCH(I$3,'[1]Tillförd energi'!$B$1:$AQ$1,0),FALSE)</f>
        <v>0</v>
      </c>
      <c r="J314" s="30">
        <f>VLOOKUP($B314,'[1]Tillförd energi'!$B$2:$AS$506,MATCH(J$3,'[1]Tillförd energi'!$B$1:$AQ$1,0),FALSE)</f>
        <v>0</v>
      </c>
      <c r="K314" s="30">
        <f>VLOOKUP($B314,'[1]Tillförd energi'!$B$2:$AS$506,MATCH(K$3,'[1]Tillförd energi'!$B$1:$AQ$1,0),FALSE)</f>
        <v>0</v>
      </c>
      <c r="L314" s="30">
        <f>VLOOKUP($B314,'[1]Tillförd energi'!$B$2:$AS$506,MATCH(L$3,'[1]Tillförd energi'!$B$1:$AQ$1,0),FALSE)</f>
        <v>0</v>
      </c>
      <c r="M314" s="30">
        <f>VLOOKUP($B314,'[1]Tillförd energi'!$B$2:$AS$506,MATCH(M$3,'[1]Tillförd energi'!$B$1:$AQ$1,0),FALSE)</f>
        <v>0</v>
      </c>
      <c r="N314" s="30">
        <f>VLOOKUP($B314,'[1]Tillförd energi'!$B$2:$AS$506,MATCH(N$3,'[1]Tillförd energi'!$B$1:$AQ$1,0),FALSE)</f>
        <v>0</v>
      </c>
      <c r="O314" s="30">
        <f>VLOOKUP($B314,'[1]Tillförd energi'!$B$2:$AS$506,MATCH(O$3,'[1]Tillförd energi'!$B$1:$AQ$1,0),FALSE)</f>
        <v>2.52</v>
      </c>
      <c r="P314" s="30">
        <f>VLOOKUP($B314,'[1]Tillförd energi'!$B$2:$AS$506,MATCH(P$3,'[1]Tillförd energi'!$B$1:$AQ$1,0),FALSE)</f>
        <v>0</v>
      </c>
      <c r="Q314" s="30">
        <f>VLOOKUP($B314,'[1]Tillförd energi'!$B$2:$AS$506,MATCH(Q$3,'[1]Tillförd energi'!$B$1:$AQ$1,0),FALSE)</f>
        <v>0</v>
      </c>
      <c r="R314" s="30">
        <f>VLOOKUP($B314,'[1]Tillförd energi'!$B$2:$AS$506,MATCH(R$3,'[1]Tillförd energi'!$B$1:$AQ$1,0),FALSE)</f>
        <v>0</v>
      </c>
      <c r="S314" s="30">
        <f>VLOOKUP($B314,'[1]Tillförd energi'!$B$2:$AS$506,MATCH(S$3,'[1]Tillförd energi'!$B$1:$AQ$1,0),FALSE)</f>
        <v>0</v>
      </c>
      <c r="T314" s="30">
        <f>VLOOKUP($B314,'[1]Tillförd energi'!$B$2:$AS$506,MATCH(T$3,'[1]Tillförd energi'!$B$1:$AQ$1,0),FALSE)</f>
        <v>0</v>
      </c>
      <c r="U314" s="30">
        <f>VLOOKUP($B314,'[1]Tillförd energi'!$B$2:$AS$506,MATCH(U$3,'[1]Tillförd energi'!$B$1:$AQ$1,0),FALSE)</f>
        <v>0</v>
      </c>
      <c r="V314" s="30">
        <f>VLOOKUP($B314,'[1]Tillförd energi'!$B$2:$AS$506,MATCH(V$3,'[1]Tillförd energi'!$B$1:$AQ$1,0),FALSE)</f>
        <v>0</v>
      </c>
      <c r="W314" s="30">
        <f>VLOOKUP($B314,'[1]Tillförd energi'!$B$2:$AS$506,MATCH(W$3,'[1]Tillförd energi'!$B$1:$AQ$1,0),FALSE)</f>
        <v>0</v>
      </c>
      <c r="X314" s="30">
        <f>VLOOKUP($B314,'[1]Tillförd energi'!$B$2:$AS$506,MATCH(X$3,'[1]Tillförd energi'!$B$1:$AQ$1,0),FALSE)</f>
        <v>0</v>
      </c>
      <c r="Y314" s="30">
        <f>VLOOKUP($B314,'[1]Tillförd energi'!$B$2:$AS$506,MATCH(Y$3,'[1]Tillförd energi'!$B$1:$AQ$1,0),FALSE)</f>
        <v>0</v>
      </c>
      <c r="Z314" s="30">
        <f>VLOOKUP($B314,'[1]Tillförd energi'!$B$2:$AS$506,MATCH(Z$3,'[1]Tillförd energi'!$B$1:$AQ$1,0),FALSE)</f>
        <v>0</v>
      </c>
      <c r="AA314" s="30">
        <f>VLOOKUP($B314,'[1]Tillförd energi'!$B$2:$AS$506,MATCH(AA$3,'[1]Tillförd energi'!$B$1:$AQ$1,0),FALSE)</f>
        <v>0</v>
      </c>
      <c r="AB314" s="30">
        <f>VLOOKUP($B314,'[1]Tillförd energi'!$B$2:$AS$506,MATCH(AB$3,'[1]Tillförd energi'!$B$1:$AQ$1,0),FALSE)</f>
        <v>0</v>
      </c>
      <c r="AC314" s="30">
        <f>VLOOKUP($B314,'[1]Tillförd energi'!$B$2:$AS$506,MATCH(AC$3,'[1]Tillförd energi'!$B$1:$AQ$1,0),FALSE)</f>
        <v>0.107</v>
      </c>
      <c r="AD314" s="30">
        <f>VLOOKUP($B314,'[1]Tillförd energi'!$B$2:$AS$506,MATCH(AD$3,'[1]Tillförd energi'!$B$1:$AQ$1,0),FALSE)</f>
        <v>0</v>
      </c>
      <c r="AF314" s="30">
        <f>VLOOKUP($B314,'[1]Tillförd energi'!$B$2:$AS$506,MATCH(AF$3,'[1]Tillförd energi'!$B$1:$AQ$1,0),FALSE)</f>
        <v>7.4520000000000003E-2</v>
      </c>
      <c r="AH314" s="30">
        <f>IFERROR(VLOOKUP(B314,[1]Miljö!$B$1:$S$476,9,FALSE)/1,0)</f>
        <v>0</v>
      </c>
      <c r="AJ314" s="35" t="str">
        <f>IFERROR(VLOOKUP($B314,[1]Miljö!$B$1:$S$500,MATCH("hjälpel exklusive kraftvärme (GWh)",[1]Miljö!$B$1:$V$1,0),FALSE)/1,"")</f>
        <v/>
      </c>
      <c r="AK314" s="35">
        <f t="shared" si="16"/>
        <v>7.4520000000000003E-2</v>
      </c>
      <c r="AL314" s="35">
        <f>VLOOKUP($B314,'[1]Slutlig allokering'!$B$2:$AL$462,MATCH("Hjälpel kraftvärme",'[1]Slutlig allokering'!$B$2:$AL$2,0),FALSE)</f>
        <v>0</v>
      </c>
      <c r="AN314" s="30">
        <f t="shared" si="17"/>
        <v>3.0665200000000001</v>
      </c>
      <c r="AO314" s="30">
        <f t="shared" si="18"/>
        <v>3.0665200000000001</v>
      </c>
      <c r="AP314" s="30">
        <f>IF(ISERROR(1/VLOOKUP($B314,[1]Leveranser!$B$1:$S$500,MATCH("såld värme (gwh)",[1]Leveranser!$B$1:$S$1,0),FALSE)),"",VLOOKUP($B314,[1]Leveranser!$B$1:$S$500,MATCH("såld värme (gwh)",[1]Leveranser!$B$1:$S$1,0),FALSE))</f>
        <v>2.484</v>
      </c>
      <c r="AQ314" s="30">
        <f>VLOOKUP($B314,[1]Leveranser!$B$1:$Y$500,MATCH("Totalt såld fjärrvärme till andra fjärrvärmeföretag",[1]Leveranser!$B$1:$AA$1,0),FALSE)</f>
        <v>0</v>
      </c>
      <c r="AR314" s="30">
        <f>IF(ISERROR(1/VLOOKUP($B314,[1]Miljö!$B$1:$S$500,MATCH("Såld mängd produktionsspecifik fjärrvärme (GWh)",[1]Miljö!$B$1:$R$1,0),FALSE)),0,VLOOKUP($B314,[1]Miljö!$B$1:$S$500,MATCH("Såld mängd produktionsspecifik fjärrvärme (GWh)",[1]Miljö!$B$1:$R$1,0),FALSE))</f>
        <v>0</v>
      </c>
      <c r="AS314" s="36">
        <f t="shared" si="19"/>
        <v>0.81003874098326434</v>
      </c>
      <c r="AU314" s="30" t="str">
        <f>VLOOKUP($B314,'[1]Miljövärden urval för publ'!$B$2:$I$486,7,FALSE)</f>
        <v>Ja</v>
      </c>
    </row>
    <row r="315" spans="1:48" ht="15">
      <c r="A315" t="s">
        <v>138</v>
      </c>
      <c r="B315" t="s">
        <v>175</v>
      </c>
      <c r="C315" s="30">
        <f>VLOOKUP($B315,'[1]Tillförd energi'!$B$2:$AS$506,MATCH(C$3,'[1]Tillförd energi'!$B$1:$AQ$1,0),FALSE)</f>
        <v>0</v>
      </c>
      <c r="D315" s="30">
        <f>VLOOKUP($B315,'[1]Tillförd energi'!$B$2:$AS$506,MATCH(D$3,'[1]Tillförd energi'!$B$1:$AQ$1,0),FALSE)</f>
        <v>0</v>
      </c>
      <c r="E315" s="30">
        <f>VLOOKUP($B315,'[1]Tillförd energi'!$B$2:$AS$506,MATCH(E$3,'[1]Tillförd energi'!$B$1:$AQ$1,0),FALSE)</f>
        <v>0</v>
      </c>
      <c r="F315" s="30">
        <f>VLOOKUP($B315,'[1]Tillförd energi'!$B$2:$AS$506,MATCH(F$3,'[1]Tillförd energi'!$B$1:$AQ$1,0),FALSE)</f>
        <v>0</v>
      </c>
      <c r="G315" s="30">
        <f>VLOOKUP($B315,'[1]Tillförd energi'!$B$2:$AS$506,MATCH(G$3,'[1]Tillförd energi'!$B$1:$AQ$1,0),FALSE)</f>
        <v>3.5169999999999999</v>
      </c>
      <c r="H315" s="30">
        <f>VLOOKUP($B315,'[1]Tillförd energi'!$B$2:$AS$506,MATCH(H$3,'[1]Tillförd energi'!$B$1:$AQ$1,0),FALSE)</f>
        <v>0</v>
      </c>
      <c r="I315" s="30">
        <f>VLOOKUP($B315,'[1]Tillförd energi'!$B$2:$AS$506,MATCH(I$3,'[1]Tillförd energi'!$B$1:$AQ$1,0),FALSE)</f>
        <v>0</v>
      </c>
      <c r="J315" s="30">
        <f>VLOOKUP($B315,'[1]Tillförd energi'!$B$2:$AS$506,MATCH(J$3,'[1]Tillförd energi'!$B$1:$AQ$1,0),FALSE)</f>
        <v>0</v>
      </c>
      <c r="K315" s="30">
        <f>VLOOKUP($B315,'[1]Tillförd energi'!$B$2:$AS$506,MATCH(K$3,'[1]Tillförd energi'!$B$1:$AQ$1,0),FALSE)</f>
        <v>0</v>
      </c>
      <c r="L315" s="30">
        <f>VLOOKUP($B315,'[1]Tillförd energi'!$B$2:$AS$506,MATCH(L$3,'[1]Tillförd energi'!$B$1:$AQ$1,0),FALSE)</f>
        <v>0</v>
      </c>
      <c r="M315" s="30">
        <f>VLOOKUP($B315,'[1]Tillförd energi'!$B$2:$AS$506,MATCH(M$3,'[1]Tillförd energi'!$B$1:$AQ$1,0),FALSE)</f>
        <v>0</v>
      </c>
      <c r="N315" s="30">
        <f>VLOOKUP($B315,'[1]Tillförd energi'!$B$2:$AS$506,MATCH(N$3,'[1]Tillförd energi'!$B$1:$AQ$1,0),FALSE)</f>
        <v>0</v>
      </c>
      <c r="O315" s="30">
        <f>VLOOKUP($B315,'[1]Tillförd energi'!$B$2:$AS$506,MATCH(O$3,'[1]Tillförd energi'!$B$1:$AQ$1,0),FALSE)</f>
        <v>26.713000000000001</v>
      </c>
      <c r="P315" s="30">
        <f>VLOOKUP($B315,'[1]Tillförd energi'!$B$2:$AS$506,MATCH(P$3,'[1]Tillförd energi'!$B$1:$AQ$1,0),FALSE)</f>
        <v>0</v>
      </c>
      <c r="Q315" s="30">
        <f>VLOOKUP($B315,'[1]Tillförd energi'!$B$2:$AS$506,MATCH(Q$3,'[1]Tillförd energi'!$B$1:$AQ$1,0),FALSE)</f>
        <v>0</v>
      </c>
      <c r="R315" s="30">
        <f>VLOOKUP($B315,'[1]Tillförd energi'!$B$2:$AS$506,MATCH(R$3,'[1]Tillförd energi'!$B$1:$AQ$1,0),FALSE)</f>
        <v>0</v>
      </c>
      <c r="S315" s="30">
        <f>VLOOKUP($B315,'[1]Tillförd energi'!$B$2:$AS$506,MATCH(S$3,'[1]Tillförd energi'!$B$1:$AQ$1,0),FALSE)</f>
        <v>0</v>
      </c>
      <c r="T315" s="30">
        <f>VLOOKUP($B315,'[1]Tillförd energi'!$B$2:$AS$506,MATCH(T$3,'[1]Tillförd energi'!$B$1:$AQ$1,0),FALSE)</f>
        <v>0</v>
      </c>
      <c r="U315" s="30">
        <f>VLOOKUP($B315,'[1]Tillförd energi'!$B$2:$AS$506,MATCH(U$3,'[1]Tillförd energi'!$B$1:$AQ$1,0),FALSE)</f>
        <v>0</v>
      </c>
      <c r="V315" s="30">
        <f>VLOOKUP($B315,'[1]Tillförd energi'!$B$2:$AS$506,MATCH(V$3,'[1]Tillförd energi'!$B$1:$AQ$1,0),FALSE)</f>
        <v>0</v>
      </c>
      <c r="W315" s="30">
        <f>VLOOKUP($B315,'[1]Tillförd energi'!$B$2:$AS$506,MATCH(W$3,'[1]Tillförd energi'!$B$1:$AQ$1,0),FALSE)</f>
        <v>0</v>
      </c>
      <c r="X315" s="30">
        <f>VLOOKUP($B315,'[1]Tillförd energi'!$B$2:$AS$506,MATCH(X$3,'[1]Tillförd energi'!$B$1:$AQ$1,0),FALSE)</f>
        <v>0</v>
      </c>
      <c r="Y315" s="30">
        <f>VLOOKUP($B315,'[1]Tillförd energi'!$B$2:$AS$506,MATCH(Y$3,'[1]Tillförd energi'!$B$1:$AQ$1,0),FALSE)</f>
        <v>0</v>
      </c>
      <c r="Z315" s="30">
        <f>VLOOKUP($B315,'[1]Tillförd energi'!$B$2:$AS$506,MATCH(Z$3,'[1]Tillförd energi'!$B$1:$AQ$1,0),FALSE)</f>
        <v>0</v>
      </c>
      <c r="AA315" s="30">
        <f>VLOOKUP($B315,'[1]Tillförd energi'!$B$2:$AS$506,MATCH(AA$3,'[1]Tillförd energi'!$B$1:$AQ$1,0),FALSE)</f>
        <v>0</v>
      </c>
      <c r="AB315" s="30">
        <f>VLOOKUP($B315,'[1]Tillförd energi'!$B$2:$AS$506,MATCH(AB$3,'[1]Tillförd energi'!$B$1:$AQ$1,0),FALSE)</f>
        <v>2.5129999999999999</v>
      </c>
      <c r="AC315" s="30">
        <f>VLOOKUP($B315,'[1]Tillförd energi'!$B$2:$AS$506,MATCH(AC$3,'[1]Tillförd energi'!$B$1:$AQ$1,0),FALSE)</f>
        <v>0</v>
      </c>
      <c r="AD315" s="30">
        <f>VLOOKUP($B315,'[1]Tillförd energi'!$B$2:$AS$506,MATCH(AD$3,'[1]Tillförd energi'!$B$1:$AQ$1,0),FALSE)</f>
        <v>0</v>
      </c>
      <c r="AF315" s="30">
        <f>VLOOKUP($B315,'[1]Tillförd energi'!$B$2:$AS$506,MATCH(AF$3,'[1]Tillförd energi'!$B$1:$AQ$1,0),FALSE)</f>
        <v>0.90500000000000003</v>
      </c>
      <c r="AH315" s="30">
        <f>IFERROR(VLOOKUP(B315,[1]Miljö!$B$1:$S$476,9,FALSE)/1,0)</f>
        <v>0</v>
      </c>
      <c r="AJ315" s="35">
        <f>IFERROR(VLOOKUP($B315,[1]Miljö!$B$1:$S$500,MATCH("hjälpel exklusive kraftvärme (GWh)",[1]Miljö!$B$1:$V$1,0),FALSE)/1,"")</f>
        <v>0.90500000000000003</v>
      </c>
      <c r="AK315" s="35">
        <f t="shared" si="16"/>
        <v>0.90500000000000003</v>
      </c>
      <c r="AL315" s="35">
        <f>VLOOKUP($B315,'[1]Slutlig allokering'!$B$2:$AL$462,MATCH("Hjälpel kraftvärme",'[1]Slutlig allokering'!$B$2:$AL$2,0),FALSE)</f>
        <v>0</v>
      </c>
      <c r="AN315" s="30">
        <f t="shared" si="17"/>
        <v>33.648000000000003</v>
      </c>
      <c r="AO315" s="30">
        <f t="shared" si="18"/>
        <v>33.648000000000003</v>
      </c>
      <c r="AP315" s="30">
        <f>IF(ISERROR(1/VLOOKUP($B315,[1]Leveranser!$B$1:$S$500,MATCH("såld värme (gwh)",[1]Leveranser!$B$1:$S$1,0),FALSE)),"",VLOOKUP($B315,[1]Leveranser!$B$1:$S$500,MATCH("såld värme (gwh)",[1]Leveranser!$B$1:$S$1,0),FALSE))</f>
        <v>25.323</v>
      </c>
      <c r="AQ315" s="30">
        <f>VLOOKUP($B315,[1]Leveranser!$B$1:$Y$500,MATCH("Totalt såld fjärrvärme till andra fjärrvärmeföretag",[1]Leveranser!$B$1:$AA$1,0),FALSE)</f>
        <v>0</v>
      </c>
      <c r="AR315" s="30">
        <f>IF(ISERROR(1/VLOOKUP($B315,[1]Miljö!$B$1:$S$500,MATCH("Såld mängd produktionsspecifik fjärrvärme (GWh)",[1]Miljö!$B$1:$R$1,0),FALSE)),0,VLOOKUP($B315,[1]Miljö!$B$1:$S$500,MATCH("Såld mängd produktionsspecifik fjärrvärme (GWh)",[1]Miljö!$B$1:$R$1,0),FALSE))</f>
        <v>0</v>
      </c>
      <c r="AS315" s="36">
        <f t="shared" si="19"/>
        <v>0.75258559201141217</v>
      </c>
      <c r="AU315" s="30" t="str">
        <f>VLOOKUP($B315,'[1]Miljövärden urval för publ'!$B$2:$I$486,7,FALSE)</f>
        <v>Ja</v>
      </c>
    </row>
    <row r="316" spans="1:48" ht="15">
      <c r="A316" t="s">
        <v>352</v>
      </c>
      <c r="B316" t="s">
        <v>356</v>
      </c>
      <c r="C316" s="30">
        <f>VLOOKUP($B316,'[1]Tillförd energi'!$B$2:$AS$506,MATCH(C$3,'[1]Tillförd energi'!$B$1:$AQ$1,0),FALSE)</f>
        <v>0</v>
      </c>
      <c r="D316" s="30">
        <f>VLOOKUP($B316,'[1]Tillförd energi'!$B$2:$AS$506,MATCH(D$3,'[1]Tillförd energi'!$B$1:$AQ$1,0),FALSE)</f>
        <v>0.06</v>
      </c>
      <c r="E316" s="30">
        <f>VLOOKUP($B316,'[1]Tillförd energi'!$B$2:$AS$506,MATCH(E$3,'[1]Tillförd energi'!$B$1:$AQ$1,0),FALSE)</f>
        <v>0</v>
      </c>
      <c r="F316" s="30">
        <f>VLOOKUP($B316,'[1]Tillförd energi'!$B$2:$AS$506,MATCH(F$3,'[1]Tillförd energi'!$B$1:$AQ$1,0),FALSE)</f>
        <v>0</v>
      </c>
      <c r="G316" s="30">
        <f>VLOOKUP($B316,'[1]Tillförd energi'!$B$2:$AS$506,MATCH(G$3,'[1]Tillförd energi'!$B$1:$AQ$1,0),FALSE)</f>
        <v>0</v>
      </c>
      <c r="H316" s="30">
        <f>VLOOKUP($B316,'[1]Tillförd energi'!$B$2:$AS$506,MATCH(H$3,'[1]Tillförd energi'!$B$1:$AQ$1,0),FALSE)</f>
        <v>0</v>
      </c>
      <c r="I316" s="30">
        <f>VLOOKUP($B316,'[1]Tillförd energi'!$B$2:$AS$506,MATCH(I$3,'[1]Tillförd energi'!$B$1:$AQ$1,0),FALSE)</f>
        <v>0</v>
      </c>
      <c r="J316" s="30">
        <f>VLOOKUP($B316,'[1]Tillförd energi'!$B$2:$AS$506,MATCH(J$3,'[1]Tillförd energi'!$B$1:$AQ$1,0),FALSE)</f>
        <v>0</v>
      </c>
      <c r="K316" s="30">
        <f>VLOOKUP($B316,'[1]Tillförd energi'!$B$2:$AS$506,MATCH(K$3,'[1]Tillförd energi'!$B$1:$AQ$1,0),FALSE)</f>
        <v>0</v>
      </c>
      <c r="L316" s="30">
        <f>VLOOKUP($B316,'[1]Tillförd energi'!$B$2:$AS$506,MATCH(L$3,'[1]Tillförd energi'!$B$1:$AQ$1,0),FALSE)</f>
        <v>0</v>
      </c>
      <c r="M316" s="30">
        <f>VLOOKUP($B316,'[1]Tillförd energi'!$B$2:$AS$506,MATCH(M$3,'[1]Tillförd energi'!$B$1:$AQ$1,0),FALSE)</f>
        <v>0</v>
      </c>
      <c r="N316" s="30">
        <f>VLOOKUP($B316,'[1]Tillförd energi'!$B$2:$AS$506,MATCH(N$3,'[1]Tillförd energi'!$B$1:$AQ$1,0),FALSE)</f>
        <v>0</v>
      </c>
      <c r="O316" s="30">
        <f>VLOOKUP($B316,'[1]Tillförd energi'!$B$2:$AS$506,MATCH(O$3,'[1]Tillförd energi'!$B$1:$AQ$1,0),FALSE)</f>
        <v>0</v>
      </c>
      <c r="P316" s="30">
        <f>VLOOKUP($B316,'[1]Tillförd energi'!$B$2:$AS$506,MATCH(P$3,'[1]Tillförd energi'!$B$1:$AQ$1,0),FALSE)</f>
        <v>0</v>
      </c>
      <c r="Q316" s="30">
        <f>VLOOKUP($B316,'[1]Tillförd energi'!$B$2:$AS$506,MATCH(Q$3,'[1]Tillförd energi'!$B$1:$AQ$1,0),FALSE)</f>
        <v>1.5</v>
      </c>
      <c r="R316" s="30">
        <f>VLOOKUP($B316,'[1]Tillförd energi'!$B$2:$AS$506,MATCH(R$3,'[1]Tillförd energi'!$B$1:$AQ$1,0),FALSE)</f>
        <v>0</v>
      </c>
      <c r="S316" s="30">
        <f>VLOOKUP($B316,'[1]Tillförd energi'!$B$2:$AS$506,MATCH(S$3,'[1]Tillförd energi'!$B$1:$AQ$1,0),FALSE)</f>
        <v>0</v>
      </c>
      <c r="T316" s="30">
        <f>VLOOKUP($B316,'[1]Tillförd energi'!$B$2:$AS$506,MATCH(T$3,'[1]Tillförd energi'!$B$1:$AQ$1,0),FALSE)</f>
        <v>0</v>
      </c>
      <c r="U316" s="30">
        <f>VLOOKUP($B316,'[1]Tillförd energi'!$B$2:$AS$506,MATCH(U$3,'[1]Tillförd energi'!$B$1:$AQ$1,0),FALSE)</f>
        <v>0</v>
      </c>
      <c r="V316" s="30">
        <f>VLOOKUP($B316,'[1]Tillförd energi'!$B$2:$AS$506,MATCH(V$3,'[1]Tillförd energi'!$B$1:$AQ$1,0),FALSE)</f>
        <v>0</v>
      </c>
      <c r="W316" s="30">
        <f>VLOOKUP($B316,'[1]Tillförd energi'!$B$2:$AS$506,MATCH(W$3,'[1]Tillförd energi'!$B$1:$AQ$1,0),FALSE)</f>
        <v>0</v>
      </c>
      <c r="X316" s="30">
        <f>VLOOKUP($B316,'[1]Tillförd energi'!$B$2:$AS$506,MATCH(X$3,'[1]Tillförd energi'!$B$1:$AQ$1,0),FALSE)</f>
        <v>0</v>
      </c>
      <c r="Y316" s="30">
        <f>VLOOKUP($B316,'[1]Tillförd energi'!$B$2:$AS$506,MATCH(Y$3,'[1]Tillförd energi'!$B$1:$AQ$1,0),FALSE)</f>
        <v>0</v>
      </c>
      <c r="Z316" s="30">
        <f>VLOOKUP($B316,'[1]Tillförd energi'!$B$2:$AS$506,MATCH(Z$3,'[1]Tillförd energi'!$B$1:$AQ$1,0),FALSE)</f>
        <v>0</v>
      </c>
      <c r="AA316" s="30">
        <f>VLOOKUP($B316,'[1]Tillförd energi'!$B$2:$AS$506,MATCH(AA$3,'[1]Tillförd energi'!$B$1:$AQ$1,0),FALSE)</f>
        <v>0</v>
      </c>
      <c r="AB316" s="30">
        <f>VLOOKUP($B316,'[1]Tillförd energi'!$B$2:$AS$506,MATCH(AB$3,'[1]Tillförd energi'!$B$1:$AQ$1,0),FALSE)</f>
        <v>0</v>
      </c>
      <c r="AC316" s="30">
        <f>VLOOKUP($B316,'[1]Tillförd energi'!$B$2:$AS$506,MATCH(AC$3,'[1]Tillförd energi'!$B$1:$AQ$1,0),FALSE)</f>
        <v>0</v>
      </c>
      <c r="AD316" s="30">
        <f>VLOOKUP($B316,'[1]Tillförd energi'!$B$2:$AS$506,MATCH(AD$3,'[1]Tillförd energi'!$B$1:$AQ$1,0),FALSE)</f>
        <v>0</v>
      </c>
      <c r="AF316" s="30">
        <f>VLOOKUP($B316,'[1]Tillförd energi'!$B$2:$AS$506,MATCH(AF$3,'[1]Tillförd energi'!$B$1:$AQ$1,0),FALSE)</f>
        <v>1.4999999999999999E-2</v>
      </c>
      <c r="AH316" s="30">
        <f>IFERROR(VLOOKUP(B316,[1]Miljö!$B$1:$S$476,9,FALSE)/1,0)</f>
        <v>0</v>
      </c>
      <c r="AJ316" s="35">
        <f>IFERROR(VLOOKUP($B316,[1]Miljö!$B$1:$S$500,MATCH("hjälpel exklusive kraftvärme (GWh)",[1]Miljö!$B$1:$V$1,0),FALSE)/1,"")</f>
        <v>1.4999999999999999E-2</v>
      </c>
      <c r="AK316" s="35">
        <f t="shared" si="16"/>
        <v>1.4999999999999999E-2</v>
      </c>
      <c r="AL316" s="35">
        <f>VLOOKUP($B316,'[1]Slutlig allokering'!$B$2:$AL$462,MATCH("Hjälpel kraftvärme",'[1]Slutlig allokering'!$B$2:$AL$2,0),FALSE)</f>
        <v>0</v>
      </c>
      <c r="AN316" s="30">
        <f t="shared" si="17"/>
        <v>1.575</v>
      </c>
      <c r="AO316" s="30">
        <f t="shared" si="18"/>
        <v>1.575</v>
      </c>
      <c r="AP316" s="30">
        <f>IF(ISERROR(1/VLOOKUP($B316,[1]Leveranser!$B$1:$S$500,MATCH("såld värme (gwh)",[1]Leveranser!$B$1:$S$1,0),FALSE)),"",VLOOKUP($B316,[1]Leveranser!$B$1:$S$500,MATCH("såld värme (gwh)",[1]Leveranser!$B$1:$S$1,0),FALSE))</f>
        <v>2</v>
      </c>
      <c r="AQ316" s="30">
        <f>VLOOKUP($B316,[1]Leveranser!$B$1:$Y$500,MATCH("Totalt såld fjärrvärme till andra fjärrvärmeföretag",[1]Leveranser!$B$1:$AA$1,0),FALSE)</f>
        <v>0</v>
      </c>
      <c r="AR316" s="30">
        <f>IF(ISERROR(1/VLOOKUP($B316,[1]Miljö!$B$1:$S$500,MATCH("Såld mängd produktionsspecifik fjärrvärme (GWh)",[1]Miljö!$B$1:$R$1,0),FALSE)),0,VLOOKUP($B316,[1]Miljö!$B$1:$S$500,MATCH("Såld mängd produktionsspecifik fjärrvärme (GWh)",[1]Miljö!$B$1:$R$1,0),FALSE))</f>
        <v>0</v>
      </c>
      <c r="AS316" s="36">
        <f t="shared" si="19"/>
        <v>1.2698412698412698</v>
      </c>
      <c r="AU316" s="30" t="str">
        <f>VLOOKUP($B316,'[1]Miljövärden urval för publ'!$B$2:$I$486,7,FALSE)</f>
        <v>Ja</v>
      </c>
    </row>
    <row r="317" spans="1:48" ht="15">
      <c r="A317" t="s">
        <v>306</v>
      </c>
      <c r="B317" t="s">
        <v>312</v>
      </c>
      <c r="C317" s="30">
        <f>VLOOKUP($B317,'[1]Tillförd energi'!$B$2:$AS$506,MATCH(C$3,'[1]Tillförd energi'!$B$1:$AQ$1,0),FALSE)</f>
        <v>0</v>
      </c>
      <c r="D317" s="30">
        <f>VLOOKUP($B317,'[1]Tillförd energi'!$B$2:$AS$506,MATCH(D$3,'[1]Tillförd energi'!$B$1:$AQ$1,0),FALSE)</f>
        <v>0.11</v>
      </c>
      <c r="E317" s="30">
        <f>VLOOKUP($B317,'[1]Tillförd energi'!$B$2:$AS$506,MATCH(E$3,'[1]Tillförd energi'!$B$1:$AQ$1,0),FALSE)</f>
        <v>0</v>
      </c>
      <c r="F317" s="30">
        <f>VLOOKUP($B317,'[1]Tillförd energi'!$B$2:$AS$506,MATCH(F$3,'[1]Tillförd energi'!$B$1:$AQ$1,0),FALSE)</f>
        <v>0</v>
      </c>
      <c r="G317" s="30">
        <f>VLOOKUP($B317,'[1]Tillförd energi'!$B$2:$AS$506,MATCH(G$3,'[1]Tillförd energi'!$B$1:$AQ$1,0),FALSE)</f>
        <v>0</v>
      </c>
      <c r="H317" s="30">
        <f>VLOOKUP($B317,'[1]Tillförd energi'!$B$2:$AS$506,MATCH(H$3,'[1]Tillförd energi'!$B$1:$AQ$1,0),FALSE)</f>
        <v>0</v>
      </c>
      <c r="I317" s="30">
        <f>VLOOKUP($B317,'[1]Tillförd energi'!$B$2:$AS$506,MATCH(I$3,'[1]Tillförd energi'!$B$1:$AQ$1,0),FALSE)</f>
        <v>0</v>
      </c>
      <c r="J317" s="30">
        <f>VLOOKUP($B317,'[1]Tillförd energi'!$B$2:$AS$506,MATCH(J$3,'[1]Tillförd energi'!$B$1:$AQ$1,0),FALSE)</f>
        <v>0</v>
      </c>
      <c r="K317" s="30">
        <f>VLOOKUP($B317,'[1]Tillförd energi'!$B$2:$AS$506,MATCH(K$3,'[1]Tillförd energi'!$B$1:$AQ$1,0),FALSE)</f>
        <v>0</v>
      </c>
      <c r="L317" s="30">
        <f>VLOOKUP($B317,'[1]Tillförd energi'!$B$2:$AS$506,MATCH(L$3,'[1]Tillförd energi'!$B$1:$AQ$1,0),FALSE)</f>
        <v>0</v>
      </c>
      <c r="M317" s="30">
        <f>VLOOKUP($B317,'[1]Tillförd energi'!$B$2:$AS$506,MATCH(M$3,'[1]Tillförd energi'!$B$1:$AQ$1,0),FALSE)</f>
        <v>0</v>
      </c>
      <c r="N317" s="30">
        <f>VLOOKUP($B317,'[1]Tillförd energi'!$B$2:$AS$506,MATCH(N$3,'[1]Tillförd energi'!$B$1:$AQ$1,0),FALSE)</f>
        <v>0</v>
      </c>
      <c r="O317" s="30">
        <f>VLOOKUP($B317,'[1]Tillförd energi'!$B$2:$AS$506,MATCH(O$3,'[1]Tillförd energi'!$B$1:$AQ$1,0),FALSE)</f>
        <v>0</v>
      </c>
      <c r="P317" s="30">
        <f>VLOOKUP($B317,'[1]Tillförd energi'!$B$2:$AS$506,MATCH(P$3,'[1]Tillförd energi'!$B$1:$AQ$1,0),FALSE)</f>
        <v>0</v>
      </c>
      <c r="Q317" s="30">
        <f>VLOOKUP($B317,'[1]Tillförd energi'!$B$2:$AS$506,MATCH(Q$3,'[1]Tillförd energi'!$B$1:$AQ$1,0),FALSE)</f>
        <v>3.18</v>
      </c>
      <c r="R317" s="30">
        <f>VLOOKUP($B317,'[1]Tillförd energi'!$B$2:$AS$506,MATCH(R$3,'[1]Tillförd energi'!$B$1:$AQ$1,0),FALSE)</f>
        <v>0</v>
      </c>
      <c r="S317" s="30">
        <f>VLOOKUP($B317,'[1]Tillförd energi'!$B$2:$AS$506,MATCH(S$3,'[1]Tillförd energi'!$B$1:$AQ$1,0),FALSE)</f>
        <v>0</v>
      </c>
      <c r="T317" s="30">
        <f>VLOOKUP($B317,'[1]Tillförd energi'!$B$2:$AS$506,MATCH(T$3,'[1]Tillförd energi'!$B$1:$AQ$1,0),FALSE)</f>
        <v>0</v>
      </c>
      <c r="U317" s="30">
        <f>VLOOKUP($B317,'[1]Tillförd energi'!$B$2:$AS$506,MATCH(U$3,'[1]Tillförd energi'!$B$1:$AQ$1,0),FALSE)</f>
        <v>0</v>
      </c>
      <c r="V317" s="30">
        <f>VLOOKUP($B317,'[1]Tillförd energi'!$B$2:$AS$506,MATCH(V$3,'[1]Tillförd energi'!$B$1:$AQ$1,0),FALSE)</f>
        <v>0</v>
      </c>
      <c r="W317" s="30">
        <f>VLOOKUP($B317,'[1]Tillförd energi'!$B$2:$AS$506,MATCH(W$3,'[1]Tillförd energi'!$B$1:$AQ$1,0),FALSE)</f>
        <v>0</v>
      </c>
      <c r="X317" s="30">
        <f>VLOOKUP($B317,'[1]Tillförd energi'!$B$2:$AS$506,MATCH(X$3,'[1]Tillförd energi'!$B$1:$AQ$1,0),FALSE)</f>
        <v>0</v>
      </c>
      <c r="Y317" s="30">
        <f>VLOOKUP($B317,'[1]Tillförd energi'!$B$2:$AS$506,MATCH(Y$3,'[1]Tillförd energi'!$B$1:$AQ$1,0),FALSE)</f>
        <v>0</v>
      </c>
      <c r="Z317" s="30">
        <f>VLOOKUP($B317,'[1]Tillförd energi'!$B$2:$AS$506,MATCH(Z$3,'[1]Tillförd energi'!$B$1:$AQ$1,0),FALSE)</f>
        <v>0</v>
      </c>
      <c r="AA317" s="30">
        <f>VLOOKUP($B317,'[1]Tillförd energi'!$B$2:$AS$506,MATCH(AA$3,'[1]Tillförd energi'!$B$1:$AQ$1,0),FALSE)</f>
        <v>0</v>
      </c>
      <c r="AB317" s="30">
        <f>VLOOKUP($B317,'[1]Tillförd energi'!$B$2:$AS$506,MATCH(AB$3,'[1]Tillförd energi'!$B$1:$AQ$1,0),FALSE)</f>
        <v>0</v>
      </c>
      <c r="AC317" s="30">
        <f>VLOOKUP($B317,'[1]Tillförd energi'!$B$2:$AS$506,MATCH(AC$3,'[1]Tillförd energi'!$B$1:$AQ$1,0),FALSE)</f>
        <v>0</v>
      </c>
      <c r="AD317" s="30">
        <f>VLOOKUP($B317,'[1]Tillförd energi'!$B$2:$AS$506,MATCH(AD$3,'[1]Tillförd energi'!$B$1:$AQ$1,0),FALSE)</f>
        <v>0</v>
      </c>
      <c r="AF317" s="30">
        <f>VLOOKUP($B317,'[1]Tillförd energi'!$B$2:$AS$506,MATCH(AF$3,'[1]Tillförd energi'!$B$1:$AQ$1,0),FALSE)</f>
        <v>0.06</v>
      </c>
      <c r="AH317" s="30">
        <f>IFERROR(VLOOKUP(B317,[1]Miljö!$B$1:$S$476,9,FALSE)/1,0)</f>
        <v>0</v>
      </c>
      <c r="AJ317" s="35">
        <f>IFERROR(VLOOKUP($B317,[1]Miljö!$B$1:$S$500,MATCH("hjälpel exklusive kraftvärme (GWh)",[1]Miljö!$B$1:$V$1,0),FALSE)/1,"")</f>
        <v>0.06</v>
      </c>
      <c r="AK317" s="35">
        <f t="shared" si="16"/>
        <v>0.06</v>
      </c>
      <c r="AL317" s="35">
        <f>VLOOKUP($B317,'[1]Slutlig allokering'!$B$2:$AL$462,MATCH("Hjälpel kraftvärme",'[1]Slutlig allokering'!$B$2:$AL$2,0),FALSE)</f>
        <v>0</v>
      </c>
      <c r="AN317" s="30">
        <f t="shared" si="17"/>
        <v>3.35</v>
      </c>
      <c r="AO317" s="30">
        <f t="shared" si="18"/>
        <v>3.35</v>
      </c>
      <c r="AP317" s="30">
        <f>IF(ISERROR(1/VLOOKUP($B317,[1]Leveranser!$B$1:$S$500,MATCH("såld värme (gwh)",[1]Leveranser!$B$1:$S$1,0),FALSE)),"",VLOOKUP($B317,[1]Leveranser!$B$1:$S$500,MATCH("såld värme (gwh)",[1]Leveranser!$B$1:$S$1,0),FALSE))</f>
        <v>2.54</v>
      </c>
      <c r="AQ317" s="30">
        <f>VLOOKUP($B317,[1]Leveranser!$B$1:$Y$500,MATCH("Totalt såld fjärrvärme till andra fjärrvärmeföretag",[1]Leveranser!$B$1:$AA$1,0),FALSE)</f>
        <v>0</v>
      </c>
      <c r="AR317" s="30">
        <f>IF(ISERROR(1/VLOOKUP($B317,[1]Miljö!$B$1:$S$500,MATCH("Såld mängd produktionsspecifik fjärrvärme (GWh)",[1]Miljö!$B$1:$R$1,0),FALSE)),0,VLOOKUP($B317,[1]Miljö!$B$1:$S$500,MATCH("Såld mängd produktionsspecifik fjärrvärme (GWh)",[1]Miljö!$B$1:$R$1,0),FALSE))</f>
        <v>0</v>
      </c>
      <c r="AS317" s="36">
        <f t="shared" si="19"/>
        <v>0.75820895522388054</v>
      </c>
      <c r="AU317" s="30" t="str">
        <f>VLOOKUP($B317,'[1]Miljövärden urval för publ'!$B$2:$I$486,7,FALSE)</f>
        <v>Ja</v>
      </c>
    </row>
    <row r="318" spans="1:48" ht="15">
      <c r="A318" t="s">
        <v>224</v>
      </c>
      <c r="B318" t="s">
        <v>227</v>
      </c>
      <c r="C318" s="30">
        <f>VLOOKUP($B318,'[1]Tillförd energi'!$B$2:$AS$506,MATCH(C$3,'[1]Tillförd energi'!$B$1:$AQ$1,0),FALSE)</f>
        <v>0</v>
      </c>
      <c r="D318" s="30">
        <f>VLOOKUP($B318,'[1]Tillförd energi'!$B$2:$AS$506,MATCH(D$3,'[1]Tillförd energi'!$B$1:$AQ$1,0),FALSE)</f>
        <v>0</v>
      </c>
      <c r="E318" s="30">
        <f>VLOOKUP($B318,'[1]Tillförd energi'!$B$2:$AS$506,MATCH(E$3,'[1]Tillförd energi'!$B$1:$AQ$1,0),FALSE)</f>
        <v>0</v>
      </c>
      <c r="F318" s="30">
        <f>VLOOKUP($B318,'[1]Tillförd energi'!$B$2:$AS$506,MATCH(F$3,'[1]Tillförd energi'!$B$1:$AQ$1,0),FALSE)</f>
        <v>0</v>
      </c>
      <c r="G318" s="30">
        <f>VLOOKUP($B318,'[1]Tillförd energi'!$B$2:$AS$506,MATCH(G$3,'[1]Tillförd energi'!$B$1:$AQ$1,0),FALSE)</f>
        <v>0</v>
      </c>
      <c r="H318" s="30">
        <f>VLOOKUP($B318,'[1]Tillförd energi'!$B$2:$AS$506,MATCH(H$3,'[1]Tillförd energi'!$B$1:$AQ$1,0),FALSE)</f>
        <v>0</v>
      </c>
      <c r="I318" s="30">
        <f>VLOOKUP($B318,'[1]Tillförd energi'!$B$2:$AS$506,MATCH(I$3,'[1]Tillförd energi'!$B$1:$AQ$1,0),FALSE)</f>
        <v>0</v>
      </c>
      <c r="J318" s="30">
        <f>VLOOKUP($B318,'[1]Tillförd energi'!$B$2:$AS$506,MATCH(J$3,'[1]Tillförd energi'!$B$1:$AQ$1,0),FALSE)</f>
        <v>0</v>
      </c>
      <c r="K318" s="30">
        <f>VLOOKUP($B318,'[1]Tillförd energi'!$B$2:$AS$506,MATCH(K$3,'[1]Tillförd energi'!$B$1:$AQ$1,0),FALSE)</f>
        <v>0</v>
      </c>
      <c r="L318" s="30">
        <f>VLOOKUP($B318,'[1]Tillförd energi'!$B$2:$AS$506,MATCH(L$3,'[1]Tillförd energi'!$B$1:$AQ$1,0),FALSE)</f>
        <v>0</v>
      </c>
      <c r="M318" s="30">
        <f>VLOOKUP($B318,'[1]Tillförd energi'!$B$2:$AS$506,MATCH(M$3,'[1]Tillförd energi'!$B$1:$AQ$1,0),FALSE)</f>
        <v>0</v>
      </c>
      <c r="N318" s="30">
        <f>VLOOKUP($B318,'[1]Tillförd energi'!$B$2:$AS$506,MATCH(N$3,'[1]Tillförd energi'!$B$1:$AQ$1,0),FALSE)</f>
        <v>0</v>
      </c>
      <c r="O318" s="30">
        <f>VLOOKUP($B318,'[1]Tillförd energi'!$B$2:$AS$506,MATCH(O$3,'[1]Tillförd energi'!$B$1:$AQ$1,0),FALSE)</f>
        <v>0</v>
      </c>
      <c r="P318" s="30">
        <f>VLOOKUP($B318,'[1]Tillförd energi'!$B$2:$AS$506,MATCH(P$3,'[1]Tillförd energi'!$B$1:$AQ$1,0),FALSE)</f>
        <v>0</v>
      </c>
      <c r="Q318" s="30">
        <f>VLOOKUP($B318,'[1]Tillförd energi'!$B$2:$AS$506,MATCH(Q$3,'[1]Tillförd energi'!$B$1:$AQ$1,0),FALSE)</f>
        <v>5.2990000000000004</v>
      </c>
      <c r="R318" s="30">
        <f>VLOOKUP($B318,'[1]Tillförd energi'!$B$2:$AS$506,MATCH(R$3,'[1]Tillförd energi'!$B$1:$AQ$1,0),FALSE)</f>
        <v>0</v>
      </c>
      <c r="S318" s="30">
        <f>VLOOKUP($B318,'[1]Tillförd energi'!$B$2:$AS$506,MATCH(S$3,'[1]Tillförd energi'!$B$1:$AQ$1,0),FALSE)</f>
        <v>0</v>
      </c>
      <c r="T318" s="30">
        <f>VLOOKUP($B318,'[1]Tillförd energi'!$B$2:$AS$506,MATCH(T$3,'[1]Tillförd energi'!$B$1:$AQ$1,0),FALSE)</f>
        <v>0</v>
      </c>
      <c r="U318" s="30">
        <f>VLOOKUP($B318,'[1]Tillförd energi'!$B$2:$AS$506,MATCH(U$3,'[1]Tillförd energi'!$B$1:$AQ$1,0),FALSE)</f>
        <v>0</v>
      </c>
      <c r="V318" s="30">
        <f>VLOOKUP($B318,'[1]Tillförd energi'!$B$2:$AS$506,MATCH(V$3,'[1]Tillförd energi'!$B$1:$AQ$1,0),FALSE)</f>
        <v>0</v>
      </c>
      <c r="W318" s="30">
        <f>VLOOKUP($B318,'[1]Tillförd energi'!$B$2:$AS$506,MATCH(W$3,'[1]Tillförd energi'!$B$1:$AQ$1,0),FALSE)</f>
        <v>0</v>
      </c>
      <c r="X318" s="30">
        <f>VLOOKUP($B318,'[1]Tillförd energi'!$B$2:$AS$506,MATCH(X$3,'[1]Tillförd energi'!$B$1:$AQ$1,0),FALSE)</f>
        <v>0</v>
      </c>
      <c r="Y318" s="30">
        <f>VLOOKUP($B318,'[1]Tillförd energi'!$B$2:$AS$506,MATCH(Y$3,'[1]Tillförd energi'!$B$1:$AQ$1,0),FALSE)</f>
        <v>7.3999999999999996E-2</v>
      </c>
      <c r="Z318" s="30">
        <f>VLOOKUP($B318,'[1]Tillförd energi'!$B$2:$AS$506,MATCH(Z$3,'[1]Tillförd energi'!$B$1:$AQ$1,0),FALSE)</f>
        <v>0</v>
      </c>
      <c r="AA318" s="30">
        <f>VLOOKUP($B318,'[1]Tillförd energi'!$B$2:$AS$506,MATCH(AA$3,'[1]Tillförd energi'!$B$1:$AQ$1,0),FALSE)</f>
        <v>0</v>
      </c>
      <c r="AB318" s="30">
        <f>VLOOKUP($B318,'[1]Tillförd energi'!$B$2:$AS$506,MATCH(AB$3,'[1]Tillförd energi'!$B$1:$AQ$1,0),FALSE)</f>
        <v>0</v>
      </c>
      <c r="AC318" s="30">
        <f>VLOOKUP($B318,'[1]Tillförd energi'!$B$2:$AS$506,MATCH(AC$3,'[1]Tillförd energi'!$B$1:$AQ$1,0),FALSE)</f>
        <v>0</v>
      </c>
      <c r="AD318" s="30">
        <f>VLOOKUP($B318,'[1]Tillförd energi'!$B$2:$AS$506,MATCH(AD$3,'[1]Tillförd energi'!$B$1:$AQ$1,0),FALSE)</f>
        <v>0</v>
      </c>
      <c r="AF318" s="30">
        <f>VLOOKUP($B318,'[1]Tillförd energi'!$B$2:$AS$506,MATCH(AF$3,'[1]Tillförd energi'!$B$1:$AQ$1,0),FALSE)</f>
        <v>0.17</v>
      </c>
      <c r="AH318" s="30">
        <f>IFERROR(VLOOKUP(B318,[1]Miljö!$B$1:$S$476,9,FALSE)/1,0)</f>
        <v>0</v>
      </c>
      <c r="AJ318" s="35">
        <f>IFERROR(VLOOKUP($B318,[1]Miljö!$B$1:$S$500,MATCH("hjälpel exklusive kraftvärme (GWh)",[1]Miljö!$B$1:$V$1,0),FALSE)/1,"")</f>
        <v>0.17</v>
      </c>
      <c r="AK318" s="35">
        <f t="shared" si="16"/>
        <v>0.17</v>
      </c>
      <c r="AL318" s="35">
        <f>VLOOKUP($B318,'[1]Slutlig allokering'!$B$2:$AL$462,MATCH("Hjälpel kraftvärme",'[1]Slutlig allokering'!$B$2:$AL$2,0),FALSE)</f>
        <v>0</v>
      </c>
      <c r="AN318" s="30">
        <f t="shared" si="17"/>
        <v>5.5430000000000001</v>
      </c>
      <c r="AO318" s="30">
        <f t="shared" si="18"/>
        <v>5.5430000000000001</v>
      </c>
      <c r="AP318" s="30">
        <f>IF(ISERROR(1/VLOOKUP($B318,[1]Leveranser!$B$1:$S$500,MATCH("såld värme (gwh)",[1]Leveranser!$B$1:$S$1,0),FALSE)),"",VLOOKUP($B318,[1]Leveranser!$B$1:$S$500,MATCH("såld värme (gwh)",[1]Leveranser!$B$1:$S$1,0),FALSE))</f>
        <v>4.9820000000000002</v>
      </c>
      <c r="AQ318" s="30">
        <f>VLOOKUP($B318,[1]Leveranser!$B$1:$Y$500,MATCH("Totalt såld fjärrvärme till andra fjärrvärmeföretag",[1]Leveranser!$B$1:$AA$1,0),FALSE)</f>
        <v>0</v>
      </c>
      <c r="AR318" s="30">
        <f>IF(ISERROR(1/VLOOKUP($B318,[1]Miljö!$B$1:$S$500,MATCH("Såld mängd produktionsspecifik fjärrvärme (GWh)",[1]Miljö!$B$1:$R$1,0),FALSE)),0,VLOOKUP($B318,[1]Miljö!$B$1:$S$500,MATCH("Såld mängd produktionsspecifik fjärrvärme (GWh)",[1]Miljö!$B$1:$R$1,0),FALSE))</f>
        <v>0</v>
      </c>
      <c r="AS318" s="36">
        <f t="shared" si="19"/>
        <v>0.89879126826628186</v>
      </c>
      <c r="AU318" s="30" t="str">
        <f>VLOOKUP($B318,'[1]Miljövärden urval för publ'!$B$2:$I$486,7,FALSE)</f>
        <v>Ja</v>
      </c>
    </row>
    <row r="319" spans="1:48" ht="15">
      <c r="A319" t="s">
        <v>500</v>
      </c>
      <c r="B319" t="s">
        <v>501</v>
      </c>
      <c r="C319" s="30">
        <f>VLOOKUP($B319,'[1]Tillförd energi'!$B$2:$AS$506,MATCH(C$3,'[1]Tillförd energi'!$B$1:$AQ$1,0),FALSE)</f>
        <v>0</v>
      </c>
      <c r="D319" s="30">
        <f>VLOOKUP($B319,'[1]Tillförd energi'!$B$2:$AS$506,MATCH(D$3,'[1]Tillförd energi'!$B$1:$AQ$1,0),FALSE)</f>
        <v>2.8999999999999998E-3</v>
      </c>
      <c r="E319" s="30">
        <f>VLOOKUP($B319,'[1]Tillförd energi'!$B$2:$AS$506,MATCH(E$3,'[1]Tillförd energi'!$B$1:$AQ$1,0),FALSE)</f>
        <v>0</v>
      </c>
      <c r="F319" s="30">
        <f>VLOOKUP($B319,'[1]Tillförd energi'!$B$2:$AS$506,MATCH(F$3,'[1]Tillförd energi'!$B$1:$AQ$1,0),FALSE)</f>
        <v>0</v>
      </c>
      <c r="G319" s="30">
        <f>VLOOKUP($B319,'[1]Tillförd energi'!$B$2:$AS$506,MATCH(G$3,'[1]Tillförd energi'!$B$1:$AQ$1,0),FALSE)</f>
        <v>2.6309999999999998</v>
      </c>
      <c r="H319" s="30">
        <f>VLOOKUP($B319,'[1]Tillförd energi'!$B$2:$AS$506,MATCH(H$3,'[1]Tillförd energi'!$B$1:$AQ$1,0),FALSE)</f>
        <v>0</v>
      </c>
      <c r="I319" s="30">
        <f>VLOOKUP($B319,'[1]Tillförd energi'!$B$2:$AS$506,MATCH(I$3,'[1]Tillförd energi'!$B$1:$AQ$1,0),FALSE)</f>
        <v>0</v>
      </c>
      <c r="J319" s="30">
        <f>VLOOKUP($B319,'[1]Tillförd energi'!$B$2:$AS$506,MATCH(J$3,'[1]Tillförd energi'!$B$1:$AQ$1,0),FALSE)</f>
        <v>0</v>
      </c>
      <c r="K319" s="30">
        <f>VLOOKUP($B319,'[1]Tillförd energi'!$B$2:$AS$506,MATCH(K$3,'[1]Tillförd energi'!$B$1:$AQ$1,0),FALSE)</f>
        <v>0</v>
      </c>
      <c r="L319" s="30">
        <f>VLOOKUP($B319,'[1]Tillförd energi'!$B$2:$AS$506,MATCH(L$3,'[1]Tillförd energi'!$B$1:$AQ$1,0),FALSE)</f>
        <v>0</v>
      </c>
      <c r="M319" s="30">
        <f>VLOOKUP($B319,'[1]Tillförd energi'!$B$2:$AS$506,MATCH(M$3,'[1]Tillförd energi'!$B$1:$AQ$1,0),FALSE)</f>
        <v>0</v>
      </c>
      <c r="N319" s="30">
        <f>VLOOKUP($B319,'[1]Tillförd energi'!$B$2:$AS$506,MATCH(N$3,'[1]Tillförd energi'!$B$1:$AQ$1,0),FALSE)</f>
        <v>0</v>
      </c>
      <c r="O319" s="30">
        <f>VLOOKUP($B319,'[1]Tillförd energi'!$B$2:$AS$506,MATCH(O$3,'[1]Tillförd energi'!$B$1:$AQ$1,0),FALSE)</f>
        <v>0</v>
      </c>
      <c r="P319" s="30">
        <f>VLOOKUP($B319,'[1]Tillförd energi'!$B$2:$AS$506,MATCH(P$3,'[1]Tillförd energi'!$B$1:$AQ$1,0),FALSE)</f>
        <v>0</v>
      </c>
      <c r="Q319" s="30">
        <f>VLOOKUP($B319,'[1]Tillförd energi'!$B$2:$AS$506,MATCH(Q$3,'[1]Tillförd energi'!$B$1:$AQ$1,0),FALSE)</f>
        <v>0</v>
      </c>
      <c r="R319" s="30">
        <f>VLOOKUP($B319,'[1]Tillförd energi'!$B$2:$AS$506,MATCH(R$3,'[1]Tillförd energi'!$B$1:$AQ$1,0),FALSE)</f>
        <v>0</v>
      </c>
      <c r="S319" s="30">
        <f>VLOOKUP($B319,'[1]Tillförd energi'!$B$2:$AS$506,MATCH(S$3,'[1]Tillförd energi'!$B$1:$AQ$1,0),FALSE)</f>
        <v>0</v>
      </c>
      <c r="T319" s="30">
        <f>VLOOKUP($B319,'[1]Tillförd energi'!$B$2:$AS$506,MATCH(T$3,'[1]Tillförd energi'!$B$1:$AQ$1,0),FALSE)</f>
        <v>0</v>
      </c>
      <c r="U319" s="30">
        <f>VLOOKUP($B319,'[1]Tillförd energi'!$B$2:$AS$506,MATCH(U$3,'[1]Tillförd energi'!$B$1:$AQ$1,0),FALSE)</f>
        <v>0</v>
      </c>
      <c r="V319" s="30">
        <f>VLOOKUP($B319,'[1]Tillförd energi'!$B$2:$AS$506,MATCH(V$3,'[1]Tillförd energi'!$B$1:$AQ$1,0),FALSE)</f>
        <v>0</v>
      </c>
      <c r="W319" s="30">
        <f>VLOOKUP($B319,'[1]Tillförd energi'!$B$2:$AS$506,MATCH(W$3,'[1]Tillförd energi'!$B$1:$AQ$1,0),FALSE)</f>
        <v>0</v>
      </c>
      <c r="X319" s="30">
        <f>VLOOKUP($B319,'[1]Tillförd energi'!$B$2:$AS$506,MATCH(X$3,'[1]Tillförd energi'!$B$1:$AQ$1,0),FALSE)</f>
        <v>0</v>
      </c>
      <c r="Y319" s="30">
        <f>VLOOKUP($B319,'[1]Tillförd energi'!$B$2:$AS$506,MATCH(Y$3,'[1]Tillförd energi'!$B$1:$AQ$1,0),FALSE)</f>
        <v>0</v>
      </c>
      <c r="Z319" s="30">
        <f>VLOOKUP($B319,'[1]Tillförd energi'!$B$2:$AS$506,MATCH(Z$3,'[1]Tillförd energi'!$B$1:$AQ$1,0),FALSE)</f>
        <v>0</v>
      </c>
      <c r="AA319" s="30">
        <f>VLOOKUP($B319,'[1]Tillförd energi'!$B$2:$AS$506,MATCH(AA$3,'[1]Tillförd energi'!$B$1:$AQ$1,0),FALSE)</f>
        <v>0</v>
      </c>
      <c r="AB319" s="30">
        <f>VLOOKUP($B319,'[1]Tillförd energi'!$B$2:$AS$506,MATCH(AB$3,'[1]Tillförd energi'!$B$1:$AQ$1,0),FALSE)</f>
        <v>0</v>
      </c>
      <c r="AC319" s="30">
        <f>VLOOKUP($B319,'[1]Tillförd energi'!$B$2:$AS$506,MATCH(AC$3,'[1]Tillförd energi'!$B$1:$AQ$1,0),FALSE)</f>
        <v>89.52</v>
      </c>
      <c r="AD319" s="30">
        <f>VLOOKUP($B319,'[1]Tillförd energi'!$B$2:$AS$506,MATCH(AD$3,'[1]Tillförd energi'!$B$1:$AQ$1,0),FALSE)</f>
        <v>0</v>
      </c>
      <c r="AF319" s="30">
        <f>VLOOKUP($B319,'[1]Tillförd energi'!$B$2:$AS$506,MATCH(AF$3,'[1]Tillförd energi'!$B$1:$AQ$1,0),FALSE)</f>
        <v>1</v>
      </c>
      <c r="AH319" s="30">
        <f>IFERROR(VLOOKUP(B319,[1]Miljö!$B$1:$S$476,9,FALSE)/1,0)</f>
        <v>0</v>
      </c>
      <c r="AJ319" s="35">
        <f>IFERROR(VLOOKUP($B319,[1]Miljö!$B$1:$S$500,MATCH("hjälpel exklusive kraftvärme (GWh)",[1]Miljö!$B$1:$V$1,0),FALSE)/1,"")</f>
        <v>1</v>
      </c>
      <c r="AK319" s="35">
        <f t="shared" si="16"/>
        <v>1</v>
      </c>
      <c r="AL319" s="35">
        <f>VLOOKUP($B319,'[1]Slutlig allokering'!$B$2:$AL$462,MATCH("Hjälpel kraftvärme",'[1]Slutlig allokering'!$B$2:$AL$2,0),FALSE)</f>
        <v>0</v>
      </c>
      <c r="AN319" s="30">
        <f t="shared" si="17"/>
        <v>93.153899999999993</v>
      </c>
      <c r="AO319" s="30">
        <f t="shared" si="18"/>
        <v>93.153899999999993</v>
      </c>
      <c r="AP319" s="30">
        <f>IF(ISERROR(1/VLOOKUP($B319,[1]Leveranser!$B$1:$S$500,MATCH("såld värme (gwh)",[1]Leveranser!$B$1:$S$1,0),FALSE)),"",VLOOKUP($B319,[1]Leveranser!$B$1:$S$500,MATCH("såld värme (gwh)",[1]Leveranser!$B$1:$S$1,0),FALSE))</f>
        <v>76.168000000000006</v>
      </c>
      <c r="AQ319" s="30">
        <f>VLOOKUP($B319,[1]Leveranser!$B$1:$Y$500,MATCH("Totalt såld fjärrvärme till andra fjärrvärmeföretag",[1]Leveranser!$B$1:$AA$1,0),FALSE)</f>
        <v>0</v>
      </c>
      <c r="AR319" s="30">
        <f>IF(ISERROR(1/VLOOKUP($B319,[1]Miljö!$B$1:$S$500,MATCH("Såld mängd produktionsspecifik fjärrvärme (GWh)",[1]Miljö!$B$1:$R$1,0),FALSE)),0,VLOOKUP($B319,[1]Miljö!$B$1:$S$500,MATCH("Såld mängd produktionsspecifik fjärrvärme (GWh)",[1]Miljö!$B$1:$R$1,0),FALSE))</f>
        <v>0</v>
      </c>
      <c r="AS319" s="36">
        <f t="shared" si="19"/>
        <v>0.81765766113925464</v>
      </c>
      <c r="AU319" s="30" t="str">
        <f>VLOOKUP($B319,'[1]Miljövärden urval för publ'!$B$2:$I$486,7,FALSE)</f>
        <v>Ja</v>
      </c>
    </row>
    <row r="320" spans="1:48" ht="15">
      <c r="A320" t="s">
        <v>241</v>
      </c>
      <c r="B320" t="s">
        <v>242</v>
      </c>
      <c r="C320" s="30">
        <f>VLOOKUP($B320,'[1]Tillförd energi'!$B$2:$AS$506,MATCH(C$3,'[1]Tillförd energi'!$B$1:$AQ$1,0),FALSE)</f>
        <v>877.64099999999996</v>
      </c>
      <c r="D320" s="30">
        <f>VLOOKUP($B320,'[1]Tillförd energi'!$B$2:$AS$506,MATCH(D$3,'[1]Tillförd energi'!$B$1:$AQ$1,0),FALSE)</f>
        <v>36.575200000000002</v>
      </c>
      <c r="E320" s="30">
        <f>VLOOKUP($B320,'[1]Tillförd energi'!$B$2:$AS$506,MATCH(E$3,'[1]Tillförd energi'!$B$1:$AQ$1,0),FALSE)</f>
        <v>0</v>
      </c>
      <c r="F320" s="30">
        <f>VLOOKUP($B320,'[1]Tillförd energi'!$B$2:$AS$506,MATCH(F$3,'[1]Tillförd energi'!$B$1:$AQ$1,0),FALSE)</f>
        <v>98.799899999999994</v>
      </c>
      <c r="G320" s="30">
        <f>VLOOKUP($B320,'[1]Tillförd energi'!$B$2:$AS$506,MATCH(G$3,'[1]Tillförd energi'!$B$1:$AQ$1,0),FALSE)</f>
        <v>0</v>
      </c>
      <c r="H320" s="30">
        <f>VLOOKUP($B320,'[1]Tillförd energi'!$B$2:$AS$506,MATCH(H$3,'[1]Tillförd energi'!$B$1:$AQ$1,0),FALSE)</f>
        <v>0</v>
      </c>
      <c r="I320" s="30">
        <f>VLOOKUP($B320,'[1]Tillförd energi'!$B$2:$AS$506,MATCH(I$3,'[1]Tillförd energi'!$B$1:$AQ$1,0),FALSE)</f>
        <v>1694.17</v>
      </c>
      <c r="J320" s="30">
        <f>VLOOKUP($B320,'[1]Tillförd energi'!$B$2:$AS$506,MATCH(J$3,'[1]Tillförd energi'!$B$1:$AQ$1,0),FALSE)</f>
        <v>0</v>
      </c>
      <c r="K320" s="30">
        <f>VLOOKUP($B320,'[1]Tillförd energi'!$B$2:$AS$506,MATCH(K$3,'[1]Tillförd energi'!$B$1:$AQ$1,0),FALSE)</f>
        <v>0</v>
      </c>
      <c r="L320" s="30">
        <f>VLOOKUP($B320,'[1]Tillförd energi'!$B$2:$AS$506,MATCH(L$3,'[1]Tillförd energi'!$B$1:$AQ$1,0),FALSE)</f>
        <v>0</v>
      </c>
      <c r="M320" s="30">
        <f>VLOOKUP($B320,'[1]Tillförd energi'!$B$2:$AS$506,MATCH(M$3,'[1]Tillförd energi'!$B$1:$AQ$1,0),FALSE)</f>
        <v>350.10899999999998</v>
      </c>
      <c r="N320" s="30">
        <f>VLOOKUP($B320,'[1]Tillförd energi'!$B$2:$AS$506,MATCH(N$3,'[1]Tillförd energi'!$B$1:$AQ$1,0),FALSE)</f>
        <v>0</v>
      </c>
      <c r="O320" s="30">
        <f>VLOOKUP($B320,'[1]Tillförd energi'!$B$2:$AS$506,MATCH(O$3,'[1]Tillförd energi'!$B$1:$AQ$1,0),FALSE)</f>
        <v>0</v>
      </c>
      <c r="P320" s="30">
        <f>VLOOKUP($B320,'[1]Tillförd energi'!$B$2:$AS$506,MATCH(P$3,'[1]Tillförd energi'!$B$1:$AQ$1,0),FALSE)</f>
        <v>26.034500000000001</v>
      </c>
      <c r="Q320" s="30">
        <f>VLOOKUP($B320,'[1]Tillförd energi'!$B$2:$AS$506,MATCH(Q$3,'[1]Tillförd energi'!$B$1:$AQ$1,0),FALSE)</f>
        <v>843.49</v>
      </c>
      <c r="R320" s="30">
        <f>VLOOKUP($B320,'[1]Tillförd energi'!$B$2:$AS$506,MATCH(R$3,'[1]Tillförd energi'!$B$1:$AQ$1,0),FALSE)</f>
        <v>0</v>
      </c>
      <c r="S320" s="30">
        <f>VLOOKUP($B320,'[1]Tillförd energi'!$B$2:$AS$506,MATCH(S$3,'[1]Tillförd energi'!$B$1:$AQ$1,0),FALSE)</f>
        <v>0</v>
      </c>
      <c r="T320" s="30">
        <f>VLOOKUP($B320,'[1]Tillförd energi'!$B$2:$AS$506,MATCH(T$3,'[1]Tillförd energi'!$B$1:$AQ$1,0),FALSE)</f>
        <v>0</v>
      </c>
      <c r="U320" s="30">
        <f>VLOOKUP($B320,'[1]Tillförd energi'!$B$2:$AS$506,MATCH(U$3,'[1]Tillförd energi'!$B$1:$AQ$1,0),FALSE)</f>
        <v>222.27</v>
      </c>
      <c r="V320" s="30">
        <f>VLOOKUP($B320,'[1]Tillförd energi'!$B$2:$AS$506,MATCH(V$3,'[1]Tillförd energi'!$B$1:$AQ$1,0),FALSE)</f>
        <v>535.81799999999998</v>
      </c>
      <c r="W320" s="30">
        <f>VLOOKUP($B320,'[1]Tillförd energi'!$B$2:$AS$506,MATCH(W$3,'[1]Tillförd energi'!$B$1:$AQ$1,0),FALSE)</f>
        <v>0</v>
      </c>
      <c r="X320" s="30">
        <f>VLOOKUP($B320,'[1]Tillförd energi'!$B$2:$AS$506,MATCH(X$3,'[1]Tillförd energi'!$B$1:$AQ$1,0),FALSE)</f>
        <v>0</v>
      </c>
      <c r="Y320" s="30">
        <f>VLOOKUP($B320,'[1]Tillförd energi'!$B$2:$AS$506,MATCH(Y$3,'[1]Tillförd energi'!$B$1:$AQ$1,0),FALSE)</f>
        <v>53.140999999999998</v>
      </c>
      <c r="Z320" s="30">
        <f>VLOOKUP($B320,'[1]Tillförd energi'!$B$2:$AS$506,MATCH(Z$3,'[1]Tillförd energi'!$B$1:$AQ$1,0),FALSE)</f>
        <v>628.23</v>
      </c>
      <c r="AA320" s="30">
        <f>VLOOKUP($B320,'[1]Tillförd energi'!$B$2:$AS$506,MATCH(AA$3,'[1]Tillförd energi'!$B$1:$AQ$1,0),FALSE)</f>
        <v>1532.75</v>
      </c>
      <c r="AB320" s="30">
        <f>VLOOKUP($B320,'[1]Tillförd energi'!$B$2:$AS$506,MATCH(AB$3,'[1]Tillförd energi'!$B$1:$AQ$1,0),FALSE)</f>
        <v>657.754819</v>
      </c>
      <c r="AC320" s="30">
        <f>VLOOKUP($B320,'[1]Tillförd energi'!$B$2:$AS$506,MATCH(AC$3,'[1]Tillförd energi'!$B$1:$AQ$1,0),FALSE)</f>
        <v>0</v>
      </c>
      <c r="AD320" s="30">
        <f>VLOOKUP($B320,'[1]Tillförd energi'!$B$2:$AS$506,MATCH(AD$3,'[1]Tillförd energi'!$B$1:$AQ$1,0),FALSE)</f>
        <v>0</v>
      </c>
      <c r="AF320" s="30">
        <f>VLOOKUP($B320,'[1]Tillförd energi'!$B$2:$AS$506,MATCH(AF$3,'[1]Tillförd energi'!$B$1:$AQ$1,0),FALSE)</f>
        <v>268.28500000000003</v>
      </c>
      <c r="AH320" s="30">
        <f>IFERROR(VLOOKUP(B320,[1]Miljö!$B$1:$S$476,9,FALSE)/1,0)</f>
        <v>860.11500000000001</v>
      </c>
      <c r="AJ320" s="35">
        <f>IFERROR(VLOOKUP($B320,[1]Miljö!$B$1:$S$500,MATCH("hjälpel exklusive kraftvärme (GWh)",[1]Miljö!$B$1:$V$1,0),FALSE)/1,"")</f>
        <v>121.371</v>
      </c>
      <c r="AK320" s="35">
        <f t="shared" si="16"/>
        <v>121.371</v>
      </c>
      <c r="AL320" s="35">
        <f>VLOOKUP($B320,'[1]Slutlig allokering'!$B$2:$AL$462,MATCH("Hjälpel kraftvärme",'[1]Slutlig allokering'!$B$2:$AL$2,0),FALSE)</f>
        <v>146.91399999999999</v>
      </c>
      <c r="AN320" s="30">
        <f t="shared" si="17"/>
        <v>7825.0684189999993</v>
      </c>
      <c r="AO320" s="30">
        <f t="shared" si="18"/>
        <v>8685.183418999999</v>
      </c>
      <c r="AP320" s="30">
        <f>IF(ISERROR(1/VLOOKUP($B320,[1]Leveranser!$B$1:$S$500,MATCH("såld värme (gwh)",[1]Leveranser!$B$1:$S$1,0),FALSE)),"",VLOOKUP($B320,[1]Leveranser!$B$1:$S$500,MATCH("såld värme (gwh)",[1]Leveranser!$B$1:$S$1,0),FALSE))</f>
        <v>8162</v>
      </c>
      <c r="AQ320" s="30">
        <f>VLOOKUP($B320,[1]Leveranser!$B$1:$Y$500,MATCH("Totalt såld fjärrvärme till andra fjärrvärmeföretag",[1]Leveranser!$B$1:$AA$1,0),FALSE)</f>
        <v>621.00700000000006</v>
      </c>
      <c r="AR320" s="30">
        <f>IF(ISERROR(1/VLOOKUP($B320,[1]Miljö!$B$1:$S$500,MATCH("Såld mängd produktionsspecifik fjärrvärme (GWh)",[1]Miljö!$B$1:$R$1,0),FALSE)),0,VLOOKUP($B320,[1]Miljö!$B$1:$S$500,MATCH("Såld mängd produktionsspecifik fjärrvärme (GWh)",[1]Miljö!$B$1:$R$1,0),FALSE))</f>
        <v>266.06700000000001</v>
      </c>
      <c r="AS320" s="36">
        <f t="shared" si="19"/>
        <v>0.93976138513603924</v>
      </c>
      <c r="AU320" s="30" t="str">
        <f>VLOOKUP($B320,'[1]Miljövärden urval för publ'!$B$2:$I$486,7,FALSE)</f>
        <v>Ja</v>
      </c>
      <c r="AV320" s="30" t="s">
        <v>243</v>
      </c>
    </row>
    <row r="321" spans="1:47" ht="15">
      <c r="A321" t="s">
        <v>500</v>
      </c>
      <c r="B321" t="s">
        <v>502</v>
      </c>
      <c r="C321" s="30">
        <f>VLOOKUP($B321,'[1]Tillförd energi'!$B$2:$AS$506,MATCH(C$3,'[1]Tillförd energi'!$B$1:$AQ$1,0),FALSE)</f>
        <v>0</v>
      </c>
      <c r="D321" s="30">
        <f>VLOOKUP($B321,'[1]Tillförd energi'!$B$2:$AS$506,MATCH(D$3,'[1]Tillförd energi'!$B$1:$AQ$1,0),FALSE)</f>
        <v>0.17</v>
      </c>
      <c r="E321" s="30">
        <f>VLOOKUP($B321,'[1]Tillförd energi'!$B$2:$AS$506,MATCH(E$3,'[1]Tillförd energi'!$B$1:$AQ$1,0),FALSE)</f>
        <v>0</v>
      </c>
      <c r="F321" s="30">
        <f>VLOOKUP($B321,'[1]Tillförd energi'!$B$2:$AS$506,MATCH(F$3,'[1]Tillförd energi'!$B$1:$AQ$1,0),FALSE)</f>
        <v>0</v>
      </c>
      <c r="G321" s="30">
        <f>VLOOKUP($B321,'[1]Tillförd energi'!$B$2:$AS$506,MATCH(G$3,'[1]Tillförd energi'!$B$1:$AQ$1,0),FALSE)</f>
        <v>0</v>
      </c>
      <c r="H321" s="30">
        <f>VLOOKUP($B321,'[1]Tillförd energi'!$B$2:$AS$506,MATCH(H$3,'[1]Tillförd energi'!$B$1:$AQ$1,0),FALSE)</f>
        <v>0</v>
      </c>
      <c r="I321" s="30">
        <f>VLOOKUP($B321,'[1]Tillförd energi'!$B$2:$AS$506,MATCH(I$3,'[1]Tillförd energi'!$B$1:$AQ$1,0),FALSE)</f>
        <v>0</v>
      </c>
      <c r="J321" s="30">
        <f>VLOOKUP($B321,'[1]Tillförd energi'!$B$2:$AS$506,MATCH(J$3,'[1]Tillförd energi'!$B$1:$AQ$1,0),FALSE)</f>
        <v>0</v>
      </c>
      <c r="K321" s="30">
        <f>VLOOKUP($B321,'[1]Tillförd energi'!$B$2:$AS$506,MATCH(K$3,'[1]Tillförd energi'!$B$1:$AQ$1,0),FALSE)</f>
        <v>0</v>
      </c>
      <c r="L321" s="30">
        <f>VLOOKUP($B321,'[1]Tillförd energi'!$B$2:$AS$506,MATCH(L$3,'[1]Tillförd energi'!$B$1:$AQ$1,0),FALSE)</f>
        <v>0</v>
      </c>
      <c r="M321" s="30">
        <f>VLOOKUP($B321,'[1]Tillförd energi'!$B$2:$AS$506,MATCH(M$3,'[1]Tillförd energi'!$B$1:$AQ$1,0),FALSE)</f>
        <v>0</v>
      </c>
      <c r="N321" s="30">
        <f>VLOOKUP($B321,'[1]Tillförd energi'!$B$2:$AS$506,MATCH(N$3,'[1]Tillförd energi'!$B$1:$AQ$1,0),FALSE)</f>
        <v>0</v>
      </c>
      <c r="O321" s="30">
        <f>VLOOKUP($B321,'[1]Tillförd energi'!$B$2:$AS$506,MATCH(O$3,'[1]Tillförd energi'!$B$1:$AQ$1,0),FALSE)</f>
        <v>0</v>
      </c>
      <c r="P321" s="30">
        <f>VLOOKUP($B321,'[1]Tillförd energi'!$B$2:$AS$506,MATCH(P$3,'[1]Tillförd energi'!$B$1:$AQ$1,0),FALSE)</f>
        <v>0</v>
      </c>
      <c r="Q321" s="30">
        <f>VLOOKUP($B321,'[1]Tillförd energi'!$B$2:$AS$506,MATCH(Q$3,'[1]Tillförd energi'!$B$1:$AQ$1,0),FALSE)</f>
        <v>0</v>
      </c>
      <c r="R321" s="30">
        <f>VLOOKUP($B321,'[1]Tillförd energi'!$B$2:$AS$506,MATCH(R$3,'[1]Tillförd energi'!$B$1:$AQ$1,0),FALSE)</f>
        <v>0.75</v>
      </c>
      <c r="S321" s="30">
        <f>VLOOKUP($B321,'[1]Tillförd energi'!$B$2:$AS$506,MATCH(S$3,'[1]Tillförd energi'!$B$1:$AQ$1,0),FALSE)</f>
        <v>0</v>
      </c>
      <c r="T321" s="30">
        <f>VLOOKUP($B321,'[1]Tillförd energi'!$B$2:$AS$506,MATCH(T$3,'[1]Tillförd energi'!$B$1:$AQ$1,0),FALSE)</f>
        <v>0</v>
      </c>
      <c r="U321" s="30">
        <f>VLOOKUP($B321,'[1]Tillförd energi'!$B$2:$AS$506,MATCH(U$3,'[1]Tillförd energi'!$B$1:$AQ$1,0),FALSE)</f>
        <v>0</v>
      </c>
      <c r="V321" s="30">
        <f>VLOOKUP($B321,'[1]Tillförd energi'!$B$2:$AS$506,MATCH(V$3,'[1]Tillförd energi'!$B$1:$AQ$1,0),FALSE)</f>
        <v>0</v>
      </c>
      <c r="W321" s="30">
        <f>VLOOKUP($B321,'[1]Tillförd energi'!$B$2:$AS$506,MATCH(W$3,'[1]Tillförd energi'!$B$1:$AQ$1,0),FALSE)</f>
        <v>0</v>
      </c>
      <c r="X321" s="30">
        <f>VLOOKUP($B321,'[1]Tillförd energi'!$B$2:$AS$506,MATCH(X$3,'[1]Tillförd energi'!$B$1:$AQ$1,0),FALSE)</f>
        <v>0</v>
      </c>
      <c r="Y321" s="30">
        <f>VLOOKUP($B321,'[1]Tillförd energi'!$B$2:$AS$506,MATCH(Y$3,'[1]Tillförd energi'!$B$1:$AQ$1,0),FALSE)</f>
        <v>0</v>
      </c>
      <c r="Z321" s="30">
        <f>VLOOKUP($B321,'[1]Tillförd energi'!$B$2:$AS$506,MATCH(Z$3,'[1]Tillförd energi'!$B$1:$AQ$1,0),FALSE)</f>
        <v>0</v>
      </c>
      <c r="AA321" s="30">
        <f>VLOOKUP($B321,'[1]Tillförd energi'!$B$2:$AS$506,MATCH(AA$3,'[1]Tillförd energi'!$B$1:$AQ$1,0),FALSE)</f>
        <v>0</v>
      </c>
      <c r="AB321" s="30">
        <f>VLOOKUP($B321,'[1]Tillförd energi'!$B$2:$AS$506,MATCH(AB$3,'[1]Tillförd energi'!$B$1:$AQ$1,0),FALSE)</f>
        <v>0</v>
      </c>
      <c r="AC321" s="30">
        <f>VLOOKUP($B321,'[1]Tillförd energi'!$B$2:$AS$506,MATCH(AC$3,'[1]Tillförd energi'!$B$1:$AQ$1,0),FALSE)</f>
        <v>0</v>
      </c>
      <c r="AD321" s="30">
        <f>VLOOKUP($B321,'[1]Tillförd energi'!$B$2:$AS$506,MATCH(AD$3,'[1]Tillförd energi'!$B$1:$AQ$1,0),FALSE)</f>
        <v>0</v>
      </c>
      <c r="AF321" s="30">
        <f>VLOOKUP($B321,'[1]Tillförd energi'!$B$2:$AS$506,MATCH(AF$3,'[1]Tillförd energi'!$B$1:$AQ$1,0),FALSE)</f>
        <v>0.05</v>
      </c>
      <c r="AH321" s="30">
        <f>IFERROR(VLOOKUP(B321,[1]Miljö!$B$1:$S$476,9,FALSE)/1,0)</f>
        <v>0</v>
      </c>
      <c r="AJ321" s="35">
        <f>IFERROR(VLOOKUP($B321,[1]Miljö!$B$1:$S$500,MATCH("hjälpel exklusive kraftvärme (GWh)",[1]Miljö!$B$1:$V$1,0),FALSE)/1,"")</f>
        <v>0.05</v>
      </c>
      <c r="AK321" s="35">
        <f t="shared" si="16"/>
        <v>0.05</v>
      </c>
      <c r="AL321" s="35">
        <f>VLOOKUP($B321,'[1]Slutlig allokering'!$B$2:$AL$462,MATCH("Hjälpel kraftvärme",'[1]Slutlig allokering'!$B$2:$AL$2,0),FALSE)</f>
        <v>0</v>
      </c>
      <c r="AN321" s="30">
        <f t="shared" si="17"/>
        <v>0.97000000000000008</v>
      </c>
      <c r="AO321" s="30">
        <f t="shared" si="18"/>
        <v>0.97000000000000008</v>
      </c>
      <c r="AP321" s="30">
        <f>IF(ISERROR(1/VLOOKUP($B321,[1]Leveranser!$B$1:$S$500,MATCH("såld värme (gwh)",[1]Leveranser!$B$1:$S$1,0),FALSE)),"",VLOOKUP($B321,[1]Leveranser!$B$1:$S$500,MATCH("såld värme (gwh)",[1]Leveranser!$B$1:$S$1,0),FALSE))</f>
        <v>0.9</v>
      </c>
      <c r="AQ321" s="30">
        <f>VLOOKUP($B321,[1]Leveranser!$B$1:$Y$500,MATCH("Totalt såld fjärrvärme till andra fjärrvärmeföretag",[1]Leveranser!$B$1:$AA$1,0),FALSE)</f>
        <v>0</v>
      </c>
      <c r="AR321" s="30">
        <f>IF(ISERROR(1/VLOOKUP($B321,[1]Miljö!$B$1:$S$500,MATCH("Såld mängd produktionsspecifik fjärrvärme (GWh)",[1]Miljö!$B$1:$R$1,0),FALSE)),0,VLOOKUP($B321,[1]Miljö!$B$1:$S$500,MATCH("Såld mängd produktionsspecifik fjärrvärme (GWh)",[1]Miljö!$B$1:$R$1,0),FALSE))</f>
        <v>0</v>
      </c>
      <c r="AS321" s="36">
        <f t="shared" si="19"/>
        <v>0.92783505154639168</v>
      </c>
      <c r="AU321" s="30" t="str">
        <f>VLOOKUP($B321,'[1]Miljövärden urval för publ'!$B$2:$I$486,7,FALSE)</f>
        <v>Ja</v>
      </c>
    </row>
    <row r="322" spans="1:47" ht="15">
      <c r="A322" t="s">
        <v>600</v>
      </c>
      <c r="B322" t="s">
        <v>603</v>
      </c>
      <c r="C322" s="30">
        <f>VLOOKUP($B322,'[1]Tillförd energi'!$B$2:$AS$506,MATCH(C$3,'[1]Tillförd energi'!$B$1:$AQ$1,0),FALSE)</f>
        <v>0</v>
      </c>
      <c r="D322" s="30">
        <f>VLOOKUP($B322,'[1]Tillförd energi'!$B$2:$AS$506,MATCH(D$3,'[1]Tillförd energi'!$B$1:$AQ$1,0),FALSE)</f>
        <v>0</v>
      </c>
      <c r="E322" s="30">
        <f>VLOOKUP($B322,'[1]Tillförd energi'!$B$2:$AS$506,MATCH(E$3,'[1]Tillförd energi'!$B$1:$AQ$1,0),FALSE)</f>
        <v>0</v>
      </c>
      <c r="F322" s="30">
        <f>VLOOKUP($B322,'[1]Tillförd energi'!$B$2:$AS$506,MATCH(F$3,'[1]Tillförd energi'!$B$1:$AQ$1,0),FALSE)</f>
        <v>0</v>
      </c>
      <c r="G322" s="30">
        <f>VLOOKUP($B322,'[1]Tillförd energi'!$B$2:$AS$506,MATCH(G$3,'[1]Tillförd energi'!$B$1:$AQ$1,0),FALSE)</f>
        <v>0</v>
      </c>
      <c r="H322" s="30">
        <f>VLOOKUP($B322,'[1]Tillförd energi'!$B$2:$AS$506,MATCH(H$3,'[1]Tillförd energi'!$B$1:$AQ$1,0),FALSE)</f>
        <v>0</v>
      </c>
      <c r="I322" s="30">
        <f>VLOOKUP($B322,'[1]Tillförd energi'!$B$2:$AS$506,MATCH(I$3,'[1]Tillförd energi'!$B$1:$AQ$1,0),FALSE)</f>
        <v>0</v>
      </c>
      <c r="J322" s="30">
        <f>VLOOKUP($B322,'[1]Tillförd energi'!$B$2:$AS$506,MATCH(J$3,'[1]Tillförd energi'!$B$1:$AQ$1,0),FALSE)</f>
        <v>0</v>
      </c>
      <c r="K322" s="30">
        <f>VLOOKUP($B322,'[1]Tillförd energi'!$B$2:$AS$506,MATCH(K$3,'[1]Tillförd energi'!$B$1:$AQ$1,0),FALSE)</f>
        <v>0</v>
      </c>
      <c r="L322" s="30">
        <f>VLOOKUP($B322,'[1]Tillförd energi'!$B$2:$AS$506,MATCH(L$3,'[1]Tillförd energi'!$B$1:$AQ$1,0),FALSE)</f>
        <v>0</v>
      </c>
      <c r="M322" s="30">
        <f>VLOOKUP($B322,'[1]Tillförd energi'!$B$2:$AS$506,MATCH(M$3,'[1]Tillförd energi'!$B$1:$AQ$1,0),FALSE)</f>
        <v>0</v>
      </c>
      <c r="N322" s="30">
        <f>VLOOKUP($B322,'[1]Tillförd energi'!$B$2:$AS$506,MATCH(N$3,'[1]Tillförd energi'!$B$1:$AQ$1,0),FALSE)</f>
        <v>0</v>
      </c>
      <c r="O322" s="30">
        <f>VLOOKUP($B322,'[1]Tillförd energi'!$B$2:$AS$506,MATCH(O$3,'[1]Tillförd energi'!$B$1:$AQ$1,0),FALSE)</f>
        <v>2.2200000000000002</v>
      </c>
      <c r="P322" s="30">
        <f>VLOOKUP($B322,'[1]Tillförd energi'!$B$2:$AS$506,MATCH(P$3,'[1]Tillförd energi'!$B$1:$AQ$1,0),FALSE)</f>
        <v>8.1690000000000005</v>
      </c>
      <c r="Q322" s="30">
        <f>VLOOKUP($B322,'[1]Tillförd energi'!$B$2:$AS$506,MATCH(Q$3,'[1]Tillförd energi'!$B$1:$AQ$1,0),FALSE)</f>
        <v>0</v>
      </c>
      <c r="R322" s="30">
        <f>VLOOKUP($B322,'[1]Tillförd energi'!$B$2:$AS$506,MATCH(R$3,'[1]Tillförd energi'!$B$1:$AQ$1,0),FALSE)</f>
        <v>0</v>
      </c>
      <c r="S322" s="30">
        <f>VLOOKUP($B322,'[1]Tillförd energi'!$B$2:$AS$506,MATCH(S$3,'[1]Tillförd energi'!$B$1:$AQ$1,0),FALSE)</f>
        <v>0</v>
      </c>
      <c r="T322" s="30">
        <f>VLOOKUP($B322,'[1]Tillförd energi'!$B$2:$AS$506,MATCH(T$3,'[1]Tillförd energi'!$B$1:$AQ$1,0),FALSE)</f>
        <v>0</v>
      </c>
      <c r="U322" s="30">
        <f>VLOOKUP($B322,'[1]Tillförd energi'!$B$2:$AS$506,MATCH(U$3,'[1]Tillförd energi'!$B$1:$AQ$1,0),FALSE)</f>
        <v>0</v>
      </c>
      <c r="V322" s="30">
        <f>VLOOKUP($B322,'[1]Tillförd energi'!$B$2:$AS$506,MATCH(V$3,'[1]Tillförd energi'!$B$1:$AQ$1,0),FALSE)</f>
        <v>0.17</v>
      </c>
      <c r="W322" s="30">
        <f>VLOOKUP($B322,'[1]Tillförd energi'!$B$2:$AS$506,MATCH(W$3,'[1]Tillförd energi'!$B$1:$AQ$1,0),FALSE)</f>
        <v>0</v>
      </c>
      <c r="X322" s="30">
        <f>VLOOKUP($B322,'[1]Tillförd energi'!$B$2:$AS$506,MATCH(X$3,'[1]Tillförd energi'!$B$1:$AQ$1,0),FALSE)</f>
        <v>0</v>
      </c>
      <c r="Y322" s="30">
        <f>VLOOKUP($B322,'[1]Tillförd energi'!$B$2:$AS$506,MATCH(Y$3,'[1]Tillförd energi'!$B$1:$AQ$1,0),FALSE)</f>
        <v>0</v>
      </c>
      <c r="Z322" s="30">
        <f>VLOOKUP($B322,'[1]Tillförd energi'!$B$2:$AS$506,MATCH(Z$3,'[1]Tillförd energi'!$B$1:$AQ$1,0),FALSE)</f>
        <v>0</v>
      </c>
      <c r="AA322" s="30">
        <f>VLOOKUP($B322,'[1]Tillförd energi'!$B$2:$AS$506,MATCH(AA$3,'[1]Tillförd energi'!$B$1:$AQ$1,0),FALSE)</f>
        <v>0</v>
      </c>
      <c r="AB322" s="30">
        <f>VLOOKUP($B322,'[1]Tillförd energi'!$B$2:$AS$506,MATCH(AB$3,'[1]Tillförd energi'!$B$1:$AQ$1,0),FALSE)</f>
        <v>0</v>
      </c>
      <c r="AC322" s="30">
        <f>VLOOKUP($B322,'[1]Tillförd energi'!$B$2:$AS$506,MATCH(AC$3,'[1]Tillförd energi'!$B$1:$AQ$1,0),FALSE)</f>
        <v>0</v>
      </c>
      <c r="AD322" s="30">
        <f>VLOOKUP($B322,'[1]Tillförd energi'!$B$2:$AS$506,MATCH(AD$3,'[1]Tillförd energi'!$B$1:$AQ$1,0),FALSE)</f>
        <v>0</v>
      </c>
      <c r="AF322" s="30">
        <f>VLOOKUP($B322,'[1]Tillförd energi'!$B$2:$AS$506,MATCH(AF$3,'[1]Tillförd energi'!$B$1:$AQ$1,0),FALSE)</f>
        <v>0.157</v>
      </c>
      <c r="AH322" s="30">
        <f>IFERROR(VLOOKUP(B322,[1]Miljö!$B$1:$S$476,9,FALSE)/1,0)</f>
        <v>0</v>
      </c>
      <c r="AJ322" s="35">
        <f>IFERROR(VLOOKUP($B322,[1]Miljö!$B$1:$S$500,MATCH("hjälpel exklusive kraftvärme (GWh)",[1]Miljö!$B$1:$V$1,0),FALSE)/1,"")</f>
        <v>0.157</v>
      </c>
      <c r="AK322" s="35">
        <f t="shared" si="16"/>
        <v>0.157</v>
      </c>
      <c r="AL322" s="35">
        <f>VLOOKUP($B322,'[1]Slutlig allokering'!$B$2:$AL$462,MATCH("Hjälpel kraftvärme",'[1]Slutlig allokering'!$B$2:$AL$2,0),FALSE)</f>
        <v>0</v>
      </c>
      <c r="AN322" s="30">
        <f t="shared" si="17"/>
        <v>10.716000000000001</v>
      </c>
      <c r="AO322" s="30">
        <f t="shared" si="18"/>
        <v>10.716000000000001</v>
      </c>
      <c r="AP322" s="30">
        <f>IF(ISERROR(1/VLOOKUP($B322,[1]Leveranser!$B$1:$S$500,MATCH("såld värme (gwh)",[1]Leveranser!$B$1:$S$1,0),FALSE)),"",VLOOKUP($B322,[1]Leveranser!$B$1:$S$500,MATCH("såld värme (gwh)",[1]Leveranser!$B$1:$S$1,0),FALSE))</f>
        <v>7.3390000000000004</v>
      </c>
      <c r="AQ322" s="30">
        <f>VLOOKUP($B322,[1]Leveranser!$B$1:$Y$500,MATCH("Totalt såld fjärrvärme till andra fjärrvärmeföretag",[1]Leveranser!$B$1:$AA$1,0),FALSE)</f>
        <v>0</v>
      </c>
      <c r="AR322" s="30">
        <f>IF(ISERROR(1/VLOOKUP($B322,[1]Miljö!$B$1:$S$500,MATCH("Såld mängd produktionsspecifik fjärrvärme (GWh)",[1]Miljö!$B$1:$R$1,0),FALSE)),0,VLOOKUP($B322,[1]Miljö!$B$1:$S$500,MATCH("Såld mängd produktionsspecifik fjärrvärme (GWh)",[1]Miljö!$B$1:$R$1,0),FALSE))</f>
        <v>0</v>
      </c>
      <c r="AS322" s="36">
        <f t="shared" si="19"/>
        <v>0.68486375513251208</v>
      </c>
      <c r="AU322" s="30" t="str">
        <f>VLOOKUP($B322,'[1]Miljövärden urval för publ'!$B$2:$I$486,7,FALSE)</f>
        <v>Ja</v>
      </c>
    </row>
    <row r="323" spans="1:47" ht="15">
      <c r="A323" t="s">
        <v>431</v>
      </c>
      <c r="B323" t="s">
        <v>439</v>
      </c>
      <c r="C323" s="30">
        <f>VLOOKUP($B323,'[1]Tillförd energi'!$B$2:$AS$506,MATCH(C$3,'[1]Tillförd energi'!$B$1:$AQ$1,0),FALSE)</f>
        <v>0</v>
      </c>
      <c r="D323" s="30">
        <f>VLOOKUP($B323,'[1]Tillförd energi'!$B$2:$AS$506,MATCH(D$3,'[1]Tillförd energi'!$B$1:$AQ$1,0),FALSE)</f>
        <v>6.0289999999999999</v>
      </c>
      <c r="E323" s="30">
        <f>VLOOKUP($B323,'[1]Tillförd energi'!$B$2:$AS$506,MATCH(E$3,'[1]Tillförd energi'!$B$1:$AQ$1,0),FALSE)</f>
        <v>0</v>
      </c>
      <c r="F323" s="30">
        <f>VLOOKUP($B323,'[1]Tillförd energi'!$B$2:$AS$506,MATCH(F$3,'[1]Tillförd energi'!$B$1:$AQ$1,0),FALSE)</f>
        <v>0</v>
      </c>
      <c r="G323" s="30">
        <f>VLOOKUP($B323,'[1]Tillförd energi'!$B$2:$AS$506,MATCH(G$3,'[1]Tillförd energi'!$B$1:$AQ$1,0),FALSE)</f>
        <v>0</v>
      </c>
      <c r="H323" s="30">
        <f>VLOOKUP($B323,'[1]Tillförd energi'!$B$2:$AS$506,MATCH(H$3,'[1]Tillförd energi'!$B$1:$AQ$1,0),FALSE)</f>
        <v>0</v>
      </c>
      <c r="I323" s="30">
        <f>VLOOKUP($B323,'[1]Tillförd energi'!$B$2:$AS$506,MATCH(I$3,'[1]Tillförd energi'!$B$1:$AQ$1,0),FALSE)</f>
        <v>0</v>
      </c>
      <c r="J323" s="30">
        <f>VLOOKUP($B323,'[1]Tillförd energi'!$B$2:$AS$506,MATCH(J$3,'[1]Tillförd energi'!$B$1:$AQ$1,0),FALSE)</f>
        <v>0</v>
      </c>
      <c r="K323" s="30">
        <f>VLOOKUP($B323,'[1]Tillförd energi'!$B$2:$AS$506,MATCH(K$3,'[1]Tillförd energi'!$B$1:$AQ$1,0),FALSE)</f>
        <v>0</v>
      </c>
      <c r="L323" s="30">
        <f>VLOOKUP($B323,'[1]Tillförd energi'!$B$2:$AS$506,MATCH(L$3,'[1]Tillförd energi'!$B$1:$AQ$1,0),FALSE)</f>
        <v>0</v>
      </c>
      <c r="M323" s="30">
        <f>VLOOKUP($B323,'[1]Tillförd energi'!$B$2:$AS$506,MATCH(M$3,'[1]Tillförd energi'!$B$1:$AQ$1,0),FALSE)</f>
        <v>0</v>
      </c>
      <c r="N323" s="30">
        <f>VLOOKUP($B323,'[1]Tillförd energi'!$B$2:$AS$506,MATCH(N$3,'[1]Tillförd energi'!$B$1:$AQ$1,0),FALSE)</f>
        <v>0</v>
      </c>
      <c r="O323" s="30">
        <f>VLOOKUP($B323,'[1]Tillförd energi'!$B$2:$AS$506,MATCH(O$3,'[1]Tillförd energi'!$B$1:$AQ$1,0),FALSE)</f>
        <v>0</v>
      </c>
      <c r="P323" s="30">
        <f>VLOOKUP($B323,'[1]Tillförd energi'!$B$2:$AS$506,MATCH(P$3,'[1]Tillförd energi'!$B$1:$AQ$1,0),FALSE)</f>
        <v>0</v>
      </c>
      <c r="Q323" s="30">
        <f>VLOOKUP($B323,'[1]Tillförd energi'!$B$2:$AS$506,MATCH(Q$3,'[1]Tillförd energi'!$B$1:$AQ$1,0),FALSE)</f>
        <v>0</v>
      </c>
      <c r="R323" s="30">
        <f>VLOOKUP($B323,'[1]Tillförd energi'!$B$2:$AS$506,MATCH(R$3,'[1]Tillförd energi'!$B$1:$AQ$1,0),FALSE)</f>
        <v>20.378</v>
      </c>
      <c r="S323" s="30">
        <f>VLOOKUP($B323,'[1]Tillförd energi'!$B$2:$AS$506,MATCH(S$3,'[1]Tillförd energi'!$B$1:$AQ$1,0),FALSE)</f>
        <v>0</v>
      </c>
      <c r="T323" s="30">
        <f>VLOOKUP($B323,'[1]Tillförd energi'!$B$2:$AS$506,MATCH(T$3,'[1]Tillförd energi'!$B$1:$AQ$1,0),FALSE)</f>
        <v>0</v>
      </c>
      <c r="U323" s="30">
        <f>VLOOKUP($B323,'[1]Tillförd energi'!$B$2:$AS$506,MATCH(U$3,'[1]Tillförd energi'!$B$1:$AQ$1,0),FALSE)</f>
        <v>0</v>
      </c>
      <c r="V323" s="30">
        <f>VLOOKUP($B323,'[1]Tillförd energi'!$B$2:$AS$506,MATCH(V$3,'[1]Tillförd energi'!$B$1:$AQ$1,0),FALSE)</f>
        <v>0</v>
      </c>
      <c r="W323" s="30">
        <f>VLOOKUP($B323,'[1]Tillförd energi'!$B$2:$AS$506,MATCH(W$3,'[1]Tillförd energi'!$B$1:$AQ$1,0),FALSE)</f>
        <v>0</v>
      </c>
      <c r="X323" s="30">
        <f>VLOOKUP($B323,'[1]Tillförd energi'!$B$2:$AS$506,MATCH(X$3,'[1]Tillförd energi'!$B$1:$AQ$1,0),FALSE)</f>
        <v>0</v>
      </c>
      <c r="Y323" s="30">
        <f>VLOOKUP($B323,'[1]Tillförd energi'!$B$2:$AS$506,MATCH(Y$3,'[1]Tillförd energi'!$B$1:$AQ$1,0),FALSE)</f>
        <v>0</v>
      </c>
      <c r="Z323" s="30">
        <f>VLOOKUP($B323,'[1]Tillförd energi'!$B$2:$AS$506,MATCH(Z$3,'[1]Tillförd energi'!$B$1:$AQ$1,0),FALSE)</f>
        <v>0</v>
      </c>
      <c r="AA323" s="30">
        <f>VLOOKUP($B323,'[1]Tillförd energi'!$B$2:$AS$506,MATCH(AA$3,'[1]Tillförd energi'!$B$1:$AQ$1,0),FALSE)</f>
        <v>0</v>
      </c>
      <c r="AB323" s="30">
        <f>VLOOKUP($B323,'[1]Tillförd energi'!$B$2:$AS$506,MATCH(AB$3,'[1]Tillförd energi'!$B$1:$AQ$1,0),FALSE)</f>
        <v>0</v>
      </c>
      <c r="AC323" s="30">
        <f>VLOOKUP($B323,'[1]Tillförd energi'!$B$2:$AS$506,MATCH(AC$3,'[1]Tillförd energi'!$B$1:$AQ$1,0),FALSE)</f>
        <v>0</v>
      </c>
      <c r="AD323" s="30">
        <f>VLOOKUP($B323,'[1]Tillförd energi'!$B$2:$AS$506,MATCH(AD$3,'[1]Tillförd energi'!$B$1:$AQ$1,0),FALSE)</f>
        <v>0</v>
      </c>
      <c r="AF323" s="30">
        <f>VLOOKUP($B323,'[1]Tillförd energi'!$B$2:$AS$506,MATCH(AF$3,'[1]Tillförd energi'!$B$1:$AQ$1,0),FALSE)</f>
        <v>0.51700000000000002</v>
      </c>
      <c r="AH323" s="30">
        <f>IFERROR(VLOOKUP(B323,[1]Miljö!$B$1:$S$476,9,FALSE)/1,0)</f>
        <v>0</v>
      </c>
      <c r="AJ323" s="35">
        <f>IFERROR(VLOOKUP($B323,[1]Miljö!$B$1:$S$500,MATCH("hjälpel exklusive kraftvärme (GWh)",[1]Miljö!$B$1:$V$1,0),FALSE)/1,"")</f>
        <v>0.51700000000000002</v>
      </c>
      <c r="AK323" s="35">
        <f t="shared" si="16"/>
        <v>0.51700000000000002</v>
      </c>
      <c r="AL323" s="35">
        <f>VLOOKUP($B323,'[1]Slutlig allokering'!$B$2:$AL$462,MATCH("Hjälpel kraftvärme",'[1]Slutlig allokering'!$B$2:$AL$2,0),FALSE)</f>
        <v>0</v>
      </c>
      <c r="AN323" s="30">
        <f t="shared" si="17"/>
        <v>26.923999999999999</v>
      </c>
      <c r="AO323" s="30">
        <f t="shared" si="18"/>
        <v>26.923999999999999</v>
      </c>
      <c r="AP323" s="30">
        <f>IF(ISERROR(1/VLOOKUP($B323,[1]Leveranser!$B$1:$S$500,MATCH("såld värme (gwh)",[1]Leveranser!$B$1:$S$1,0),FALSE)),"",VLOOKUP($B323,[1]Leveranser!$B$1:$S$500,MATCH("såld värme (gwh)",[1]Leveranser!$B$1:$S$1,0),FALSE))</f>
        <v>17.350999999999999</v>
      </c>
      <c r="AQ323" s="30">
        <f>VLOOKUP($B323,[1]Leveranser!$B$1:$Y$500,MATCH("Totalt såld fjärrvärme till andra fjärrvärmeföretag",[1]Leveranser!$B$1:$AA$1,0),FALSE)</f>
        <v>0</v>
      </c>
      <c r="AR323" s="30">
        <f>IF(ISERROR(1/VLOOKUP($B323,[1]Miljö!$B$1:$S$500,MATCH("Såld mängd produktionsspecifik fjärrvärme (GWh)",[1]Miljö!$B$1:$R$1,0),FALSE)),0,VLOOKUP($B323,[1]Miljö!$B$1:$S$500,MATCH("Såld mängd produktionsspecifik fjärrvärme (GWh)",[1]Miljö!$B$1:$R$1,0),FALSE))</f>
        <v>0</v>
      </c>
      <c r="AS323" s="36">
        <f t="shared" si="19"/>
        <v>0.64444361907591741</v>
      </c>
      <c r="AU323" s="30" t="str">
        <f>VLOOKUP($B323,'[1]Miljövärden urval för publ'!$B$2:$I$486,7,FALSE)</f>
        <v>Ja</v>
      </c>
    </row>
    <row r="324" spans="1:47" ht="15">
      <c r="A324" t="s">
        <v>463</v>
      </c>
      <c r="B324" t="s">
        <v>478</v>
      </c>
      <c r="C324" s="30">
        <f>VLOOKUP($B324,'[1]Tillförd energi'!$B$2:$AS$506,MATCH(C$3,'[1]Tillförd energi'!$B$1:$AQ$1,0),FALSE)</f>
        <v>0</v>
      </c>
      <c r="D324" s="30">
        <f>VLOOKUP($B324,'[1]Tillförd energi'!$B$2:$AS$506,MATCH(D$3,'[1]Tillförd energi'!$B$1:$AQ$1,0),FALSE)</f>
        <v>0.64300000000000002</v>
      </c>
      <c r="E324" s="30">
        <f>VLOOKUP($B324,'[1]Tillförd energi'!$B$2:$AS$506,MATCH(E$3,'[1]Tillförd energi'!$B$1:$AQ$1,0),FALSE)</f>
        <v>0</v>
      </c>
      <c r="F324" s="30">
        <f>VLOOKUP($B324,'[1]Tillförd energi'!$B$2:$AS$506,MATCH(F$3,'[1]Tillförd energi'!$B$1:$AQ$1,0),FALSE)</f>
        <v>0</v>
      </c>
      <c r="G324" s="30">
        <f>VLOOKUP($B324,'[1]Tillförd energi'!$B$2:$AS$506,MATCH(G$3,'[1]Tillförd energi'!$B$1:$AQ$1,0),FALSE)</f>
        <v>0</v>
      </c>
      <c r="H324" s="30">
        <f>VLOOKUP($B324,'[1]Tillförd energi'!$B$2:$AS$506,MATCH(H$3,'[1]Tillförd energi'!$B$1:$AQ$1,0),FALSE)</f>
        <v>0</v>
      </c>
      <c r="I324" s="30">
        <f>VLOOKUP($B324,'[1]Tillförd energi'!$B$2:$AS$506,MATCH(I$3,'[1]Tillförd energi'!$B$1:$AQ$1,0),FALSE)</f>
        <v>0</v>
      </c>
      <c r="J324" s="30">
        <f>VLOOKUP($B324,'[1]Tillförd energi'!$B$2:$AS$506,MATCH(J$3,'[1]Tillförd energi'!$B$1:$AQ$1,0),FALSE)</f>
        <v>0</v>
      </c>
      <c r="K324" s="30">
        <f>VLOOKUP($B324,'[1]Tillförd energi'!$B$2:$AS$506,MATCH(K$3,'[1]Tillförd energi'!$B$1:$AQ$1,0),FALSE)</f>
        <v>0</v>
      </c>
      <c r="L324" s="30">
        <f>VLOOKUP($B324,'[1]Tillförd energi'!$B$2:$AS$506,MATCH(L$3,'[1]Tillförd energi'!$B$1:$AQ$1,0),FALSE)</f>
        <v>0</v>
      </c>
      <c r="M324" s="30">
        <f>VLOOKUP($B324,'[1]Tillförd energi'!$B$2:$AS$506,MATCH(M$3,'[1]Tillförd energi'!$B$1:$AQ$1,0),FALSE)</f>
        <v>0</v>
      </c>
      <c r="N324" s="30">
        <f>VLOOKUP($B324,'[1]Tillförd energi'!$B$2:$AS$506,MATCH(N$3,'[1]Tillförd energi'!$B$1:$AQ$1,0),FALSE)</f>
        <v>0</v>
      </c>
      <c r="O324" s="30">
        <f>VLOOKUP($B324,'[1]Tillförd energi'!$B$2:$AS$506,MATCH(O$3,'[1]Tillförd energi'!$B$1:$AQ$1,0),FALSE)</f>
        <v>23.8</v>
      </c>
      <c r="P324" s="30">
        <f>VLOOKUP($B324,'[1]Tillförd energi'!$B$2:$AS$506,MATCH(P$3,'[1]Tillförd energi'!$B$1:$AQ$1,0),FALSE)</f>
        <v>0</v>
      </c>
      <c r="Q324" s="30">
        <f>VLOOKUP($B324,'[1]Tillförd energi'!$B$2:$AS$506,MATCH(Q$3,'[1]Tillförd energi'!$B$1:$AQ$1,0),FALSE)</f>
        <v>8.9030000000000005</v>
      </c>
      <c r="R324" s="30">
        <f>VLOOKUP($B324,'[1]Tillförd energi'!$B$2:$AS$506,MATCH(R$3,'[1]Tillförd energi'!$B$1:$AQ$1,0),FALSE)</f>
        <v>0</v>
      </c>
      <c r="S324" s="30">
        <f>VLOOKUP($B324,'[1]Tillförd energi'!$B$2:$AS$506,MATCH(S$3,'[1]Tillförd energi'!$B$1:$AQ$1,0),FALSE)</f>
        <v>0</v>
      </c>
      <c r="T324" s="30">
        <f>VLOOKUP($B324,'[1]Tillförd energi'!$B$2:$AS$506,MATCH(T$3,'[1]Tillförd energi'!$B$1:$AQ$1,0),FALSE)</f>
        <v>0</v>
      </c>
      <c r="U324" s="30">
        <f>VLOOKUP($B324,'[1]Tillförd energi'!$B$2:$AS$506,MATCH(U$3,'[1]Tillförd energi'!$B$1:$AQ$1,0),FALSE)</f>
        <v>0</v>
      </c>
      <c r="V324" s="30">
        <f>VLOOKUP($B324,'[1]Tillförd energi'!$B$2:$AS$506,MATCH(V$3,'[1]Tillförd energi'!$B$1:$AQ$1,0),FALSE)</f>
        <v>0</v>
      </c>
      <c r="W324" s="30">
        <f>VLOOKUP($B324,'[1]Tillförd energi'!$B$2:$AS$506,MATCH(W$3,'[1]Tillförd energi'!$B$1:$AQ$1,0),FALSE)</f>
        <v>0</v>
      </c>
      <c r="X324" s="30">
        <f>VLOOKUP($B324,'[1]Tillförd energi'!$B$2:$AS$506,MATCH(X$3,'[1]Tillförd energi'!$B$1:$AQ$1,0),FALSE)</f>
        <v>5.9080000000000004</v>
      </c>
      <c r="Y324" s="30">
        <f>VLOOKUP($B324,'[1]Tillförd energi'!$B$2:$AS$506,MATCH(Y$3,'[1]Tillförd energi'!$B$1:$AQ$1,0),FALSE)</f>
        <v>0</v>
      </c>
      <c r="Z324" s="30">
        <f>VLOOKUP($B324,'[1]Tillförd energi'!$B$2:$AS$506,MATCH(Z$3,'[1]Tillförd energi'!$B$1:$AQ$1,0),FALSE)</f>
        <v>0</v>
      </c>
      <c r="AA324" s="30">
        <f>VLOOKUP($B324,'[1]Tillförd energi'!$B$2:$AS$506,MATCH(AA$3,'[1]Tillförd energi'!$B$1:$AQ$1,0),FALSE)</f>
        <v>0</v>
      </c>
      <c r="AB324" s="30">
        <f>VLOOKUP($B324,'[1]Tillförd energi'!$B$2:$AS$506,MATCH(AB$3,'[1]Tillförd energi'!$B$1:$AQ$1,0),FALSE)</f>
        <v>0</v>
      </c>
      <c r="AC324" s="30">
        <f>VLOOKUP($B324,'[1]Tillförd energi'!$B$2:$AS$506,MATCH(AC$3,'[1]Tillförd energi'!$B$1:$AQ$1,0),FALSE)</f>
        <v>0</v>
      </c>
      <c r="AD324" s="30">
        <f>VLOOKUP($B324,'[1]Tillförd energi'!$B$2:$AS$506,MATCH(AD$3,'[1]Tillförd energi'!$B$1:$AQ$1,0),FALSE)</f>
        <v>0</v>
      </c>
      <c r="AF324" s="30">
        <f>VLOOKUP($B324,'[1]Tillförd energi'!$B$2:$AS$506,MATCH(AF$3,'[1]Tillförd energi'!$B$1:$AQ$1,0),FALSE)</f>
        <v>0.68799999999999994</v>
      </c>
      <c r="AH324" s="30">
        <f>IFERROR(VLOOKUP(B324,[1]Miljö!$B$1:$S$476,9,FALSE)/1,0)</f>
        <v>0</v>
      </c>
      <c r="AJ324" s="35">
        <f>IFERROR(VLOOKUP($B324,[1]Miljö!$B$1:$S$500,MATCH("hjälpel exklusive kraftvärme (GWh)",[1]Miljö!$B$1:$V$1,0),FALSE)/1,"")</f>
        <v>0.68799999999999994</v>
      </c>
      <c r="AK324" s="35">
        <f t="shared" ref="AK324:AK387" si="20">IF(ISERROR(1/AJ324),
IF(ISERROR(0.03*AP324),0,0.03*AP324),
AJ324)</f>
        <v>0.68799999999999994</v>
      </c>
      <c r="AL324" s="35">
        <f>VLOOKUP($B324,'[1]Slutlig allokering'!$B$2:$AL$462,MATCH("Hjälpel kraftvärme",'[1]Slutlig allokering'!$B$2:$AL$2,0),FALSE)</f>
        <v>0</v>
      </c>
      <c r="AN324" s="30">
        <f t="shared" ref="AN324:AN387" si="21">SUM(C324:AF324)</f>
        <v>39.942000000000007</v>
      </c>
      <c r="AO324" s="30">
        <f t="shared" ref="AO324:AO387" si="22">AN324+AH324</f>
        <v>39.942000000000007</v>
      </c>
      <c r="AP324" s="30">
        <f>IF(ISERROR(1/VLOOKUP($B324,[1]Leveranser!$B$1:$S$500,MATCH("såld värme (gwh)",[1]Leveranser!$B$1:$S$1,0),FALSE)),"",VLOOKUP($B324,[1]Leveranser!$B$1:$S$500,MATCH("såld värme (gwh)",[1]Leveranser!$B$1:$S$1,0),FALSE))</f>
        <v>29.599</v>
      </c>
      <c r="AQ324" s="30">
        <f>VLOOKUP($B324,[1]Leveranser!$B$1:$Y$500,MATCH("Totalt såld fjärrvärme till andra fjärrvärmeföretag",[1]Leveranser!$B$1:$AA$1,0),FALSE)</f>
        <v>0</v>
      </c>
      <c r="AR324" s="30">
        <f>IF(ISERROR(1/VLOOKUP($B324,[1]Miljö!$B$1:$S$500,MATCH("Såld mängd produktionsspecifik fjärrvärme (GWh)",[1]Miljö!$B$1:$R$1,0),FALSE)),0,VLOOKUP($B324,[1]Miljö!$B$1:$S$500,MATCH("Såld mängd produktionsspecifik fjärrvärme (GWh)",[1]Miljö!$B$1:$R$1,0),FALSE))</f>
        <v>0</v>
      </c>
      <c r="AS324" s="36">
        <f t="shared" ref="AS324:AS387" si="23">IF(ISERROR(AP324/AO324),"",AP324/AO324)</f>
        <v>0.74104952180661943</v>
      </c>
      <c r="AU324" s="30" t="str">
        <f>VLOOKUP($B324,'[1]Miljövärden urval för publ'!$B$2:$I$486,7,FALSE)</f>
        <v>Ja</v>
      </c>
    </row>
    <row r="325" spans="1:47" ht="15">
      <c r="A325" t="s">
        <v>580</v>
      </c>
      <c r="B325" t="s">
        <v>590</v>
      </c>
      <c r="C325" s="30">
        <f>VLOOKUP($B325,'[1]Tillförd energi'!$B$2:$AS$506,MATCH(C$3,'[1]Tillförd energi'!$B$1:$AQ$1,0),FALSE)</f>
        <v>0</v>
      </c>
      <c r="D325" s="30">
        <f>VLOOKUP($B325,'[1]Tillförd energi'!$B$2:$AS$506,MATCH(D$3,'[1]Tillförd energi'!$B$1:$AQ$1,0),FALSE)</f>
        <v>0.7</v>
      </c>
      <c r="E325" s="30">
        <f>VLOOKUP($B325,'[1]Tillförd energi'!$B$2:$AS$506,MATCH(E$3,'[1]Tillförd energi'!$B$1:$AQ$1,0),FALSE)</f>
        <v>0</v>
      </c>
      <c r="F325" s="30">
        <f>VLOOKUP($B325,'[1]Tillförd energi'!$B$2:$AS$506,MATCH(F$3,'[1]Tillförd energi'!$B$1:$AQ$1,0),FALSE)</f>
        <v>0</v>
      </c>
      <c r="G325" s="30">
        <f>VLOOKUP($B325,'[1]Tillförd energi'!$B$2:$AS$506,MATCH(G$3,'[1]Tillförd energi'!$B$1:$AQ$1,0),FALSE)</f>
        <v>0</v>
      </c>
      <c r="H325" s="30">
        <f>VLOOKUP($B325,'[1]Tillförd energi'!$B$2:$AS$506,MATCH(H$3,'[1]Tillförd energi'!$B$1:$AQ$1,0),FALSE)</f>
        <v>0</v>
      </c>
      <c r="I325" s="30">
        <f>VLOOKUP($B325,'[1]Tillförd energi'!$B$2:$AS$506,MATCH(I$3,'[1]Tillförd energi'!$B$1:$AQ$1,0),FALSE)</f>
        <v>0</v>
      </c>
      <c r="J325" s="30">
        <f>VLOOKUP($B325,'[1]Tillförd energi'!$B$2:$AS$506,MATCH(J$3,'[1]Tillförd energi'!$B$1:$AQ$1,0),FALSE)</f>
        <v>0</v>
      </c>
      <c r="K325" s="30">
        <f>VLOOKUP($B325,'[1]Tillförd energi'!$B$2:$AS$506,MATCH(K$3,'[1]Tillförd energi'!$B$1:$AQ$1,0),FALSE)</f>
        <v>0</v>
      </c>
      <c r="L325" s="30">
        <f>VLOOKUP($B325,'[1]Tillförd energi'!$B$2:$AS$506,MATCH(L$3,'[1]Tillförd energi'!$B$1:$AQ$1,0),FALSE)</f>
        <v>0</v>
      </c>
      <c r="M325" s="30">
        <f>VLOOKUP($B325,'[1]Tillförd energi'!$B$2:$AS$506,MATCH(M$3,'[1]Tillförd energi'!$B$1:$AQ$1,0),FALSE)</f>
        <v>0</v>
      </c>
      <c r="N325" s="30">
        <f>VLOOKUP($B325,'[1]Tillförd energi'!$B$2:$AS$506,MATCH(N$3,'[1]Tillförd energi'!$B$1:$AQ$1,0),FALSE)</f>
        <v>0</v>
      </c>
      <c r="O325" s="30">
        <f>VLOOKUP($B325,'[1]Tillförd energi'!$B$2:$AS$506,MATCH(O$3,'[1]Tillförd energi'!$B$1:$AQ$1,0),FALSE)</f>
        <v>0</v>
      </c>
      <c r="P325" s="30">
        <f>VLOOKUP($B325,'[1]Tillförd energi'!$B$2:$AS$506,MATCH(P$3,'[1]Tillförd energi'!$B$1:$AQ$1,0),FALSE)</f>
        <v>0</v>
      </c>
      <c r="Q325" s="30">
        <f>VLOOKUP($B325,'[1]Tillförd energi'!$B$2:$AS$506,MATCH(Q$3,'[1]Tillförd energi'!$B$1:$AQ$1,0),FALSE)</f>
        <v>22.9</v>
      </c>
      <c r="R325" s="30">
        <f>VLOOKUP($B325,'[1]Tillförd energi'!$B$2:$AS$506,MATCH(R$3,'[1]Tillförd energi'!$B$1:$AQ$1,0),FALSE)</f>
        <v>0</v>
      </c>
      <c r="S325" s="30">
        <f>VLOOKUP($B325,'[1]Tillförd energi'!$B$2:$AS$506,MATCH(S$3,'[1]Tillförd energi'!$B$1:$AQ$1,0),FALSE)</f>
        <v>0</v>
      </c>
      <c r="T325" s="30">
        <f>VLOOKUP($B325,'[1]Tillförd energi'!$B$2:$AS$506,MATCH(T$3,'[1]Tillförd energi'!$B$1:$AQ$1,0),FALSE)</f>
        <v>0</v>
      </c>
      <c r="U325" s="30">
        <f>VLOOKUP($B325,'[1]Tillförd energi'!$B$2:$AS$506,MATCH(U$3,'[1]Tillförd energi'!$B$1:$AQ$1,0),FALSE)</f>
        <v>0</v>
      </c>
      <c r="V325" s="30">
        <f>VLOOKUP($B325,'[1]Tillförd energi'!$B$2:$AS$506,MATCH(V$3,'[1]Tillförd energi'!$B$1:$AQ$1,0),FALSE)</f>
        <v>0</v>
      </c>
      <c r="W325" s="30">
        <f>VLOOKUP($B325,'[1]Tillförd energi'!$B$2:$AS$506,MATCH(W$3,'[1]Tillförd energi'!$B$1:$AQ$1,0),FALSE)</f>
        <v>0</v>
      </c>
      <c r="X325" s="30">
        <f>VLOOKUP($B325,'[1]Tillförd energi'!$B$2:$AS$506,MATCH(X$3,'[1]Tillförd energi'!$B$1:$AQ$1,0),FALSE)</f>
        <v>0</v>
      </c>
      <c r="Y325" s="30">
        <f>VLOOKUP($B325,'[1]Tillförd energi'!$B$2:$AS$506,MATCH(Y$3,'[1]Tillförd energi'!$B$1:$AQ$1,0),FALSE)</f>
        <v>0</v>
      </c>
      <c r="Z325" s="30">
        <f>VLOOKUP($B325,'[1]Tillförd energi'!$B$2:$AS$506,MATCH(Z$3,'[1]Tillförd energi'!$B$1:$AQ$1,0),FALSE)</f>
        <v>0</v>
      </c>
      <c r="AA325" s="30">
        <f>VLOOKUP($B325,'[1]Tillförd energi'!$B$2:$AS$506,MATCH(AA$3,'[1]Tillförd energi'!$B$1:$AQ$1,0),FALSE)</f>
        <v>0</v>
      </c>
      <c r="AB325" s="30">
        <f>VLOOKUP($B325,'[1]Tillförd energi'!$B$2:$AS$506,MATCH(AB$3,'[1]Tillförd energi'!$B$1:$AQ$1,0),FALSE)</f>
        <v>0</v>
      </c>
      <c r="AC325" s="30">
        <f>VLOOKUP($B325,'[1]Tillförd energi'!$B$2:$AS$506,MATCH(AC$3,'[1]Tillförd energi'!$B$1:$AQ$1,0),FALSE)</f>
        <v>0</v>
      </c>
      <c r="AD325" s="30">
        <f>VLOOKUP($B325,'[1]Tillförd energi'!$B$2:$AS$506,MATCH(AD$3,'[1]Tillförd energi'!$B$1:$AQ$1,0),FALSE)</f>
        <v>0</v>
      </c>
      <c r="AF325" s="30">
        <f>VLOOKUP($B325,'[1]Tillförd energi'!$B$2:$AS$506,MATCH(AF$3,'[1]Tillförd energi'!$B$1:$AQ$1,0),FALSE)</f>
        <v>0.2</v>
      </c>
      <c r="AH325" s="30">
        <f>IFERROR(VLOOKUP(B325,[1]Miljö!$B$1:$S$476,9,FALSE)/1,0)</f>
        <v>0</v>
      </c>
      <c r="AJ325" s="35">
        <f>IFERROR(VLOOKUP($B325,[1]Miljö!$B$1:$S$500,MATCH("hjälpel exklusive kraftvärme (GWh)",[1]Miljö!$B$1:$V$1,0),FALSE)/1,"")</f>
        <v>0.2</v>
      </c>
      <c r="AK325" s="35">
        <f t="shared" si="20"/>
        <v>0.2</v>
      </c>
      <c r="AL325" s="35">
        <f>VLOOKUP($B325,'[1]Slutlig allokering'!$B$2:$AL$462,MATCH("Hjälpel kraftvärme",'[1]Slutlig allokering'!$B$2:$AL$2,0),FALSE)</f>
        <v>0</v>
      </c>
      <c r="AN325" s="30">
        <f t="shared" si="21"/>
        <v>23.799999999999997</v>
      </c>
      <c r="AO325" s="30">
        <f t="shared" si="22"/>
        <v>23.799999999999997</v>
      </c>
      <c r="AP325" s="30">
        <f>IF(ISERROR(1/VLOOKUP($B325,[1]Leveranser!$B$1:$S$500,MATCH("såld värme (gwh)",[1]Leveranser!$B$1:$S$1,0),FALSE)),"",VLOOKUP($B325,[1]Leveranser!$B$1:$S$500,MATCH("såld värme (gwh)",[1]Leveranser!$B$1:$S$1,0),FALSE))</f>
        <v>14.7</v>
      </c>
      <c r="AQ325" s="30">
        <f>VLOOKUP($B325,[1]Leveranser!$B$1:$Y$500,MATCH("Totalt såld fjärrvärme till andra fjärrvärmeföretag",[1]Leveranser!$B$1:$AA$1,0),FALSE)</f>
        <v>0</v>
      </c>
      <c r="AR325" s="30">
        <f>IF(ISERROR(1/VLOOKUP($B325,[1]Miljö!$B$1:$S$500,MATCH("Såld mängd produktionsspecifik fjärrvärme (GWh)",[1]Miljö!$B$1:$R$1,0),FALSE)),0,VLOOKUP($B325,[1]Miljö!$B$1:$S$500,MATCH("Såld mängd produktionsspecifik fjärrvärme (GWh)",[1]Miljö!$B$1:$R$1,0),FALSE))</f>
        <v>0</v>
      </c>
      <c r="AS325" s="36">
        <f t="shared" si="23"/>
        <v>0.61764705882352944</v>
      </c>
      <c r="AU325" s="30" t="str">
        <f>VLOOKUP($B325,'[1]Miljövärden urval för publ'!$B$2:$I$486,7,FALSE)</f>
        <v>Ja</v>
      </c>
    </row>
    <row r="326" spans="1:47" ht="15">
      <c r="A326" t="s">
        <v>245</v>
      </c>
      <c r="B326" t="s">
        <v>252</v>
      </c>
      <c r="C326" s="30">
        <f>VLOOKUP($B326,'[1]Tillförd energi'!$B$2:$AS$506,MATCH(C$3,'[1]Tillförd energi'!$B$1:$AQ$1,0),FALSE)</f>
        <v>0</v>
      </c>
      <c r="D326" s="30">
        <f>VLOOKUP($B326,'[1]Tillförd energi'!$B$2:$AS$506,MATCH(D$3,'[1]Tillförd energi'!$B$1:$AQ$1,0),FALSE)</f>
        <v>0</v>
      </c>
      <c r="E326" s="30">
        <f>VLOOKUP($B326,'[1]Tillförd energi'!$B$2:$AS$506,MATCH(E$3,'[1]Tillförd energi'!$B$1:$AQ$1,0),FALSE)</f>
        <v>0</v>
      </c>
      <c r="F326" s="30">
        <f>VLOOKUP($B326,'[1]Tillförd energi'!$B$2:$AS$506,MATCH(F$3,'[1]Tillförd energi'!$B$1:$AQ$1,0),FALSE)</f>
        <v>0</v>
      </c>
      <c r="G326" s="30">
        <f>VLOOKUP($B326,'[1]Tillförd energi'!$B$2:$AS$506,MATCH(G$3,'[1]Tillförd energi'!$B$1:$AQ$1,0),FALSE)</f>
        <v>0</v>
      </c>
      <c r="H326" s="30">
        <f>VLOOKUP($B326,'[1]Tillförd energi'!$B$2:$AS$506,MATCH(H$3,'[1]Tillförd energi'!$B$1:$AQ$1,0),FALSE)</f>
        <v>0</v>
      </c>
      <c r="I326" s="30">
        <f>VLOOKUP($B326,'[1]Tillförd energi'!$B$2:$AS$506,MATCH(I$3,'[1]Tillförd energi'!$B$1:$AQ$1,0),FALSE)</f>
        <v>0</v>
      </c>
      <c r="J326" s="30">
        <f>VLOOKUP($B326,'[1]Tillförd energi'!$B$2:$AS$506,MATCH(J$3,'[1]Tillförd energi'!$B$1:$AQ$1,0),FALSE)</f>
        <v>0</v>
      </c>
      <c r="K326" s="30">
        <f>VLOOKUP($B326,'[1]Tillförd energi'!$B$2:$AS$506,MATCH(K$3,'[1]Tillförd energi'!$B$1:$AQ$1,0),FALSE)</f>
        <v>0</v>
      </c>
      <c r="L326" s="30">
        <f>VLOOKUP($B326,'[1]Tillförd energi'!$B$2:$AS$506,MATCH(L$3,'[1]Tillförd energi'!$B$1:$AQ$1,0),FALSE)</f>
        <v>0</v>
      </c>
      <c r="M326" s="30">
        <f>VLOOKUP($B326,'[1]Tillförd energi'!$B$2:$AS$506,MATCH(M$3,'[1]Tillförd energi'!$B$1:$AQ$1,0),FALSE)</f>
        <v>0</v>
      </c>
      <c r="N326" s="30">
        <f>VLOOKUP($B326,'[1]Tillförd energi'!$B$2:$AS$506,MATCH(N$3,'[1]Tillförd energi'!$B$1:$AQ$1,0),FALSE)</f>
        <v>0</v>
      </c>
      <c r="O326" s="30">
        <f>VLOOKUP($B326,'[1]Tillförd energi'!$B$2:$AS$506,MATCH(O$3,'[1]Tillförd energi'!$B$1:$AQ$1,0),FALSE)</f>
        <v>0</v>
      </c>
      <c r="P326" s="30">
        <f>VLOOKUP($B326,'[1]Tillförd energi'!$B$2:$AS$506,MATCH(P$3,'[1]Tillförd energi'!$B$1:$AQ$1,0),FALSE)</f>
        <v>0</v>
      </c>
      <c r="Q326" s="30">
        <f>VLOOKUP($B326,'[1]Tillförd energi'!$B$2:$AS$506,MATCH(Q$3,'[1]Tillförd energi'!$B$1:$AQ$1,0),FALSE)</f>
        <v>0</v>
      </c>
      <c r="R326" s="30">
        <f>VLOOKUP($B326,'[1]Tillförd energi'!$B$2:$AS$506,MATCH(R$3,'[1]Tillförd energi'!$B$1:$AQ$1,0),FALSE)</f>
        <v>0</v>
      </c>
      <c r="S326" s="30">
        <f>VLOOKUP($B326,'[1]Tillförd energi'!$B$2:$AS$506,MATCH(S$3,'[1]Tillförd energi'!$B$1:$AQ$1,0),FALSE)</f>
        <v>0</v>
      </c>
      <c r="T326" s="30">
        <f>VLOOKUP($B326,'[1]Tillförd energi'!$B$2:$AS$506,MATCH(T$3,'[1]Tillförd energi'!$B$1:$AQ$1,0),FALSE)</f>
        <v>0</v>
      </c>
      <c r="U326" s="30">
        <f>VLOOKUP($B326,'[1]Tillförd energi'!$B$2:$AS$506,MATCH(U$3,'[1]Tillförd energi'!$B$1:$AQ$1,0),FALSE)</f>
        <v>0</v>
      </c>
      <c r="V326" s="30">
        <f>VLOOKUP($B326,'[1]Tillförd energi'!$B$2:$AS$506,MATCH(V$3,'[1]Tillförd energi'!$B$1:$AQ$1,0),FALSE)</f>
        <v>0</v>
      </c>
      <c r="W326" s="30">
        <f>VLOOKUP($B326,'[1]Tillförd energi'!$B$2:$AS$506,MATCH(W$3,'[1]Tillförd energi'!$B$1:$AQ$1,0),FALSE)</f>
        <v>0</v>
      </c>
      <c r="X326" s="30">
        <f>VLOOKUP($B326,'[1]Tillförd energi'!$B$2:$AS$506,MATCH(X$3,'[1]Tillförd energi'!$B$1:$AQ$1,0),FALSE)</f>
        <v>0</v>
      </c>
      <c r="Y326" s="30">
        <f>VLOOKUP($B326,'[1]Tillförd energi'!$B$2:$AS$506,MATCH(Y$3,'[1]Tillförd energi'!$B$1:$AQ$1,0),FALSE)</f>
        <v>0</v>
      </c>
      <c r="Z326" s="30">
        <f>VLOOKUP($B326,'[1]Tillförd energi'!$B$2:$AS$506,MATCH(Z$3,'[1]Tillförd energi'!$B$1:$AQ$1,0),FALSE)</f>
        <v>0</v>
      </c>
      <c r="AA326" s="30">
        <f>VLOOKUP($B326,'[1]Tillförd energi'!$B$2:$AS$506,MATCH(AA$3,'[1]Tillförd energi'!$B$1:$AQ$1,0),FALSE)</f>
        <v>0</v>
      </c>
      <c r="AB326" s="30">
        <f>VLOOKUP($B326,'[1]Tillförd energi'!$B$2:$AS$506,MATCH(AB$3,'[1]Tillförd energi'!$B$1:$AQ$1,0),FALSE)</f>
        <v>0</v>
      </c>
      <c r="AC326" s="30">
        <f>VLOOKUP($B326,'[1]Tillförd energi'!$B$2:$AS$506,MATCH(AC$3,'[1]Tillförd energi'!$B$1:$AQ$1,0),FALSE)</f>
        <v>0</v>
      </c>
      <c r="AD326" s="30">
        <f>VLOOKUP($B326,'[1]Tillförd energi'!$B$2:$AS$506,MATCH(AD$3,'[1]Tillförd energi'!$B$1:$AQ$1,0),FALSE)</f>
        <v>0</v>
      </c>
      <c r="AF326" s="30">
        <f>VLOOKUP($B326,'[1]Tillförd energi'!$B$2:$AS$506,MATCH(AF$3,'[1]Tillförd energi'!$B$1:$AQ$1,0),FALSE)</f>
        <v>0</v>
      </c>
      <c r="AH326" s="30">
        <f>IFERROR(VLOOKUP(B326,[1]Miljö!$B$1:$S$476,9,FALSE)/1,0)</f>
        <v>0</v>
      </c>
      <c r="AJ326" s="35" t="str">
        <f>IFERROR(VLOOKUP($B326,[1]Miljö!$B$1:$S$500,MATCH("hjälpel exklusive kraftvärme (GWh)",[1]Miljö!$B$1:$V$1,0),FALSE)/1,"")</f>
        <v/>
      </c>
      <c r="AK326" s="35">
        <f t="shared" si="20"/>
        <v>0</v>
      </c>
      <c r="AL326" s="35">
        <f>VLOOKUP($B326,'[1]Slutlig allokering'!$B$2:$AL$462,MATCH("Hjälpel kraftvärme",'[1]Slutlig allokering'!$B$2:$AL$2,0),FALSE)</f>
        <v>0</v>
      </c>
      <c r="AN326" s="30">
        <f t="shared" si="21"/>
        <v>0</v>
      </c>
      <c r="AO326" s="30">
        <f t="shared" si="22"/>
        <v>0</v>
      </c>
      <c r="AP326" s="30" t="str">
        <f>IF(ISERROR(1/VLOOKUP($B326,[1]Leveranser!$B$1:$S$500,MATCH("såld värme (gwh)",[1]Leveranser!$B$1:$S$1,0),FALSE)),"",VLOOKUP($B326,[1]Leveranser!$B$1:$S$500,MATCH("såld värme (gwh)",[1]Leveranser!$B$1:$S$1,0),FALSE))</f>
        <v/>
      </c>
      <c r="AQ326" s="30">
        <f>VLOOKUP($B326,[1]Leveranser!$B$1:$Y$500,MATCH("Totalt såld fjärrvärme till andra fjärrvärmeföretag",[1]Leveranser!$B$1:$AA$1,0),FALSE)</f>
        <v>0</v>
      </c>
      <c r="AR326" s="30">
        <f>IF(ISERROR(1/VLOOKUP($B326,[1]Miljö!$B$1:$S$500,MATCH("Såld mängd produktionsspecifik fjärrvärme (GWh)",[1]Miljö!$B$1:$R$1,0),FALSE)),0,VLOOKUP($B326,[1]Miljö!$B$1:$S$500,MATCH("Såld mängd produktionsspecifik fjärrvärme (GWh)",[1]Miljö!$B$1:$R$1,0),FALSE))</f>
        <v>0</v>
      </c>
      <c r="AS326" s="36" t="str">
        <f t="shared" si="23"/>
        <v/>
      </c>
      <c r="AU326" s="30" t="str">
        <f>VLOOKUP($B326,'[1]Miljövärden urval för publ'!$B$2:$I$486,7,FALSE)</f>
        <v>Nej</v>
      </c>
    </row>
    <row r="327" spans="1:47" ht="15">
      <c r="A327" t="s">
        <v>503</v>
      </c>
      <c r="B327" t="s">
        <v>504</v>
      </c>
      <c r="C327" s="30">
        <f>VLOOKUP($B327,'[1]Tillförd energi'!$B$2:$AS$506,MATCH(C$3,'[1]Tillförd energi'!$B$1:$AQ$1,0),FALSE)</f>
        <v>0</v>
      </c>
      <c r="D327" s="30">
        <f>VLOOKUP($B327,'[1]Tillförd energi'!$B$2:$AS$506,MATCH(D$3,'[1]Tillförd energi'!$B$1:$AQ$1,0),FALSE)</f>
        <v>4.90632</v>
      </c>
      <c r="E327" s="30">
        <f>VLOOKUP($B327,'[1]Tillförd energi'!$B$2:$AS$506,MATCH(E$3,'[1]Tillförd energi'!$B$1:$AQ$1,0),FALSE)</f>
        <v>0</v>
      </c>
      <c r="F327" s="30">
        <f>VLOOKUP($B327,'[1]Tillförd energi'!$B$2:$AS$506,MATCH(F$3,'[1]Tillförd energi'!$B$1:$AQ$1,0),FALSE)</f>
        <v>0</v>
      </c>
      <c r="G327" s="30">
        <f>VLOOKUP($B327,'[1]Tillförd energi'!$B$2:$AS$506,MATCH(G$3,'[1]Tillförd energi'!$B$1:$AQ$1,0),FALSE)</f>
        <v>0</v>
      </c>
      <c r="H327" s="30">
        <f>VLOOKUP($B327,'[1]Tillförd energi'!$B$2:$AS$506,MATCH(H$3,'[1]Tillförd energi'!$B$1:$AQ$1,0),FALSE)</f>
        <v>0</v>
      </c>
      <c r="I327" s="30">
        <f>VLOOKUP($B327,'[1]Tillförd energi'!$B$2:$AS$506,MATCH(I$3,'[1]Tillförd energi'!$B$1:$AQ$1,0),FALSE)</f>
        <v>23.479900000000001</v>
      </c>
      <c r="J327" s="30">
        <f>VLOOKUP($B327,'[1]Tillförd energi'!$B$2:$AS$506,MATCH(J$3,'[1]Tillförd energi'!$B$1:$AQ$1,0),FALSE)</f>
        <v>0</v>
      </c>
      <c r="K327" s="30">
        <f>VLOOKUP($B327,'[1]Tillförd energi'!$B$2:$AS$506,MATCH(K$3,'[1]Tillförd energi'!$B$1:$AQ$1,0),FALSE)</f>
        <v>119.53700000000001</v>
      </c>
      <c r="L327" s="30">
        <f>VLOOKUP($B327,'[1]Tillförd energi'!$B$2:$AS$506,MATCH(L$3,'[1]Tillförd energi'!$B$1:$AQ$1,0),FALSE)</f>
        <v>2.8086199999999999</v>
      </c>
      <c r="M327" s="30">
        <f>VLOOKUP($B327,'[1]Tillförd energi'!$B$2:$AS$506,MATCH(M$3,'[1]Tillförd energi'!$B$1:$AQ$1,0),FALSE)</f>
        <v>5.10792</v>
      </c>
      <c r="N327" s="30">
        <f>VLOOKUP($B327,'[1]Tillförd energi'!$B$2:$AS$506,MATCH(N$3,'[1]Tillförd energi'!$B$1:$AQ$1,0),FALSE)</f>
        <v>0</v>
      </c>
      <c r="O327" s="30">
        <f>VLOOKUP($B327,'[1]Tillförd energi'!$B$2:$AS$506,MATCH(O$3,'[1]Tillförd energi'!$B$1:$AQ$1,0),FALSE)</f>
        <v>0</v>
      </c>
      <c r="P327" s="30">
        <f>VLOOKUP($B327,'[1]Tillförd energi'!$B$2:$AS$506,MATCH(P$3,'[1]Tillförd energi'!$B$1:$AQ$1,0),FALSE)</f>
        <v>10.058</v>
      </c>
      <c r="Q327" s="30">
        <f>VLOOKUP($B327,'[1]Tillförd energi'!$B$2:$AS$506,MATCH(Q$3,'[1]Tillförd energi'!$B$1:$AQ$1,0),FALSE)</f>
        <v>12.96</v>
      </c>
      <c r="R327" s="30">
        <f>VLOOKUP($B327,'[1]Tillförd energi'!$B$2:$AS$506,MATCH(R$3,'[1]Tillförd energi'!$B$1:$AQ$1,0),FALSE)</f>
        <v>0</v>
      </c>
      <c r="S327" s="30">
        <f>VLOOKUP($B327,'[1]Tillförd energi'!$B$2:$AS$506,MATCH(S$3,'[1]Tillförd energi'!$B$1:$AQ$1,0),FALSE)</f>
        <v>0</v>
      </c>
      <c r="T327" s="30">
        <f>VLOOKUP($B327,'[1]Tillförd energi'!$B$2:$AS$506,MATCH(T$3,'[1]Tillförd energi'!$B$1:$AQ$1,0),FALSE)</f>
        <v>0</v>
      </c>
      <c r="U327" s="30">
        <f>VLOOKUP($B327,'[1]Tillförd energi'!$B$2:$AS$506,MATCH(U$3,'[1]Tillförd energi'!$B$1:$AQ$1,0),FALSE)</f>
        <v>0</v>
      </c>
      <c r="V327" s="30">
        <f>VLOOKUP($B327,'[1]Tillförd energi'!$B$2:$AS$506,MATCH(V$3,'[1]Tillförd energi'!$B$1:$AQ$1,0),FALSE)</f>
        <v>0</v>
      </c>
      <c r="W327" s="30">
        <f>VLOOKUP($B327,'[1]Tillförd energi'!$B$2:$AS$506,MATCH(W$3,'[1]Tillförd energi'!$B$1:$AQ$1,0),FALSE)</f>
        <v>0</v>
      </c>
      <c r="X327" s="30">
        <f>VLOOKUP($B327,'[1]Tillförd energi'!$B$2:$AS$506,MATCH(X$3,'[1]Tillförd energi'!$B$1:$AQ$1,0),FALSE)</f>
        <v>0</v>
      </c>
      <c r="Y327" s="30">
        <f>VLOOKUP($B327,'[1]Tillförd energi'!$B$2:$AS$506,MATCH(Y$3,'[1]Tillförd energi'!$B$1:$AQ$1,0),FALSE)</f>
        <v>0</v>
      </c>
      <c r="Z327" s="30">
        <f>VLOOKUP($B327,'[1]Tillförd energi'!$B$2:$AS$506,MATCH(Z$3,'[1]Tillförd energi'!$B$1:$AQ$1,0),FALSE)</f>
        <v>0</v>
      </c>
      <c r="AA327" s="30">
        <f>VLOOKUP($B327,'[1]Tillförd energi'!$B$2:$AS$506,MATCH(AA$3,'[1]Tillförd energi'!$B$1:$AQ$1,0),FALSE)</f>
        <v>0</v>
      </c>
      <c r="AB327" s="30">
        <f>VLOOKUP($B327,'[1]Tillförd energi'!$B$2:$AS$506,MATCH(AB$3,'[1]Tillförd energi'!$B$1:$AQ$1,0),FALSE)</f>
        <v>11.651999999999999</v>
      </c>
      <c r="AC327" s="30">
        <f>VLOOKUP($B327,'[1]Tillförd energi'!$B$2:$AS$506,MATCH(AC$3,'[1]Tillförd energi'!$B$1:$AQ$1,0),FALSE)</f>
        <v>0</v>
      </c>
      <c r="AD327" s="30">
        <f>VLOOKUP($B327,'[1]Tillförd energi'!$B$2:$AS$506,MATCH(AD$3,'[1]Tillförd energi'!$B$1:$AQ$1,0),FALSE)</f>
        <v>0</v>
      </c>
      <c r="AF327" s="30">
        <f>VLOOKUP($B327,'[1]Tillförd energi'!$B$2:$AS$506,MATCH(AF$3,'[1]Tillförd energi'!$B$1:$AQ$1,0),FALSE)</f>
        <v>3.8180200000000002</v>
      </c>
      <c r="AH327" s="30">
        <f>IFERROR(VLOOKUP(B327,[1]Miljö!$B$1:$S$476,9,FALSE)/1,0)</f>
        <v>0</v>
      </c>
      <c r="AJ327" s="35">
        <f>IFERROR(VLOOKUP($B327,[1]Miljö!$B$1:$S$500,MATCH("hjälpel exklusive kraftvärme (GWh)",[1]Miljö!$B$1:$V$1,0),FALSE)/1,"")</f>
        <v>0.40600000000000003</v>
      </c>
      <c r="AK327" s="35">
        <f t="shared" si="20"/>
        <v>0.40600000000000003</v>
      </c>
      <c r="AL327" s="35">
        <f>VLOOKUP($B327,'[1]Slutlig allokering'!$B$2:$AL$462,MATCH("Hjälpel kraftvärme",'[1]Slutlig allokering'!$B$2:$AL$2,0),FALSE)</f>
        <v>3.4120200000000001</v>
      </c>
      <c r="AN327" s="30">
        <f t="shared" si="21"/>
        <v>194.32777999999999</v>
      </c>
      <c r="AO327" s="30">
        <f t="shared" si="22"/>
        <v>194.32777999999999</v>
      </c>
      <c r="AP327" s="30">
        <f>IF(ISERROR(1/VLOOKUP($B327,[1]Leveranser!$B$1:$S$500,MATCH("såld värme (gwh)",[1]Leveranser!$B$1:$S$1,0),FALSE)),"",VLOOKUP($B327,[1]Leveranser!$B$1:$S$500,MATCH("såld värme (gwh)",[1]Leveranser!$B$1:$S$1,0),FALSE))</f>
        <v>149.90700000000001</v>
      </c>
      <c r="AQ327" s="30">
        <f>VLOOKUP($B327,[1]Leveranser!$B$1:$Y$500,MATCH("Totalt såld fjärrvärme till andra fjärrvärmeföretag",[1]Leveranser!$B$1:$AA$1,0),FALSE)</f>
        <v>0</v>
      </c>
      <c r="AR327" s="30">
        <f>IF(ISERROR(1/VLOOKUP($B327,[1]Miljö!$B$1:$S$500,MATCH("Såld mängd produktionsspecifik fjärrvärme (GWh)",[1]Miljö!$B$1:$R$1,0),FALSE)),0,VLOOKUP($B327,[1]Miljö!$B$1:$S$500,MATCH("Såld mängd produktionsspecifik fjärrvärme (GWh)",[1]Miljö!$B$1:$R$1,0),FALSE))</f>
        <v>0</v>
      </c>
      <c r="AS327" s="36">
        <f t="shared" si="23"/>
        <v>0.77141312477299961</v>
      </c>
      <c r="AU327" s="30" t="str">
        <f>VLOOKUP($B327,'[1]Miljövärden urval för publ'!$B$2:$I$486,7,FALSE)</f>
        <v>Ja</v>
      </c>
    </row>
    <row r="328" spans="1:47" ht="15">
      <c r="A328" t="s">
        <v>138</v>
      </c>
      <c r="B328" t="s">
        <v>176</v>
      </c>
      <c r="C328" s="30">
        <f>VLOOKUP($B328,'[1]Tillförd energi'!$B$2:$AS$506,MATCH(C$3,'[1]Tillförd energi'!$B$1:$AQ$1,0),FALSE)</f>
        <v>0</v>
      </c>
      <c r="D328" s="30">
        <f>VLOOKUP($B328,'[1]Tillförd energi'!$B$2:$AS$506,MATCH(D$3,'[1]Tillförd energi'!$B$1:$AQ$1,0),FALSE)</f>
        <v>0.56000000000000005</v>
      </c>
      <c r="E328" s="30">
        <f>VLOOKUP($B328,'[1]Tillförd energi'!$B$2:$AS$506,MATCH(E$3,'[1]Tillförd energi'!$B$1:$AQ$1,0),FALSE)</f>
        <v>0</v>
      </c>
      <c r="F328" s="30">
        <f>VLOOKUP($B328,'[1]Tillförd energi'!$B$2:$AS$506,MATCH(F$3,'[1]Tillförd energi'!$B$1:$AQ$1,0),FALSE)</f>
        <v>0</v>
      </c>
      <c r="G328" s="30">
        <f>VLOOKUP($B328,'[1]Tillförd energi'!$B$2:$AS$506,MATCH(G$3,'[1]Tillförd energi'!$B$1:$AQ$1,0),FALSE)</f>
        <v>0</v>
      </c>
      <c r="H328" s="30">
        <f>VLOOKUP($B328,'[1]Tillförd energi'!$B$2:$AS$506,MATCH(H$3,'[1]Tillförd energi'!$B$1:$AQ$1,0),FALSE)</f>
        <v>0</v>
      </c>
      <c r="I328" s="30">
        <f>VLOOKUP($B328,'[1]Tillförd energi'!$B$2:$AS$506,MATCH(I$3,'[1]Tillförd energi'!$B$1:$AQ$1,0),FALSE)</f>
        <v>0</v>
      </c>
      <c r="J328" s="30">
        <f>VLOOKUP($B328,'[1]Tillförd energi'!$B$2:$AS$506,MATCH(J$3,'[1]Tillförd energi'!$B$1:$AQ$1,0),FALSE)</f>
        <v>0</v>
      </c>
      <c r="K328" s="30">
        <f>VLOOKUP($B328,'[1]Tillförd energi'!$B$2:$AS$506,MATCH(K$3,'[1]Tillförd energi'!$B$1:$AQ$1,0),FALSE)</f>
        <v>0</v>
      </c>
      <c r="L328" s="30">
        <f>VLOOKUP($B328,'[1]Tillförd energi'!$B$2:$AS$506,MATCH(L$3,'[1]Tillförd energi'!$B$1:$AQ$1,0),FALSE)</f>
        <v>0</v>
      </c>
      <c r="M328" s="30">
        <f>VLOOKUP($B328,'[1]Tillförd energi'!$B$2:$AS$506,MATCH(M$3,'[1]Tillförd energi'!$B$1:$AQ$1,0),FALSE)</f>
        <v>0</v>
      </c>
      <c r="N328" s="30">
        <f>VLOOKUP($B328,'[1]Tillförd energi'!$B$2:$AS$506,MATCH(N$3,'[1]Tillförd energi'!$B$1:$AQ$1,0),FALSE)</f>
        <v>0</v>
      </c>
      <c r="O328" s="30">
        <f>VLOOKUP($B328,'[1]Tillförd energi'!$B$2:$AS$506,MATCH(O$3,'[1]Tillförd energi'!$B$1:$AQ$1,0),FALSE)</f>
        <v>4.47</v>
      </c>
      <c r="P328" s="30">
        <f>VLOOKUP($B328,'[1]Tillförd energi'!$B$2:$AS$506,MATCH(P$3,'[1]Tillförd energi'!$B$1:$AQ$1,0),FALSE)</f>
        <v>0</v>
      </c>
      <c r="Q328" s="30">
        <f>VLOOKUP($B328,'[1]Tillförd energi'!$B$2:$AS$506,MATCH(Q$3,'[1]Tillförd energi'!$B$1:$AQ$1,0),FALSE)</f>
        <v>0</v>
      </c>
      <c r="R328" s="30">
        <f>VLOOKUP($B328,'[1]Tillförd energi'!$B$2:$AS$506,MATCH(R$3,'[1]Tillförd energi'!$B$1:$AQ$1,0),FALSE)</f>
        <v>6.05</v>
      </c>
      <c r="S328" s="30">
        <f>VLOOKUP($B328,'[1]Tillförd energi'!$B$2:$AS$506,MATCH(S$3,'[1]Tillförd energi'!$B$1:$AQ$1,0),FALSE)</f>
        <v>0</v>
      </c>
      <c r="T328" s="30">
        <f>VLOOKUP($B328,'[1]Tillförd energi'!$B$2:$AS$506,MATCH(T$3,'[1]Tillförd energi'!$B$1:$AQ$1,0),FALSE)</f>
        <v>0</v>
      </c>
      <c r="U328" s="30">
        <f>VLOOKUP($B328,'[1]Tillförd energi'!$B$2:$AS$506,MATCH(U$3,'[1]Tillförd energi'!$B$1:$AQ$1,0),FALSE)</f>
        <v>0</v>
      </c>
      <c r="V328" s="30">
        <f>VLOOKUP($B328,'[1]Tillförd energi'!$B$2:$AS$506,MATCH(V$3,'[1]Tillförd energi'!$B$1:$AQ$1,0),FALSE)</f>
        <v>0</v>
      </c>
      <c r="W328" s="30">
        <f>VLOOKUP($B328,'[1]Tillförd energi'!$B$2:$AS$506,MATCH(W$3,'[1]Tillförd energi'!$B$1:$AQ$1,0),FALSE)</f>
        <v>0</v>
      </c>
      <c r="X328" s="30">
        <f>VLOOKUP($B328,'[1]Tillförd energi'!$B$2:$AS$506,MATCH(X$3,'[1]Tillförd energi'!$B$1:$AQ$1,0),FALSE)</f>
        <v>0</v>
      </c>
      <c r="Y328" s="30">
        <f>VLOOKUP($B328,'[1]Tillförd energi'!$B$2:$AS$506,MATCH(Y$3,'[1]Tillförd energi'!$B$1:$AQ$1,0),FALSE)</f>
        <v>0</v>
      </c>
      <c r="Z328" s="30">
        <f>VLOOKUP($B328,'[1]Tillförd energi'!$B$2:$AS$506,MATCH(Z$3,'[1]Tillförd energi'!$B$1:$AQ$1,0),FALSE)</f>
        <v>0</v>
      </c>
      <c r="AA328" s="30">
        <f>VLOOKUP($B328,'[1]Tillförd energi'!$B$2:$AS$506,MATCH(AA$3,'[1]Tillförd energi'!$B$1:$AQ$1,0),FALSE)</f>
        <v>0</v>
      </c>
      <c r="AB328" s="30">
        <f>VLOOKUP($B328,'[1]Tillförd energi'!$B$2:$AS$506,MATCH(AB$3,'[1]Tillförd energi'!$B$1:$AQ$1,0),FALSE)</f>
        <v>0</v>
      </c>
      <c r="AC328" s="30">
        <f>VLOOKUP($B328,'[1]Tillförd energi'!$B$2:$AS$506,MATCH(AC$3,'[1]Tillförd energi'!$B$1:$AQ$1,0),FALSE)</f>
        <v>0</v>
      </c>
      <c r="AD328" s="30">
        <f>VLOOKUP($B328,'[1]Tillförd energi'!$B$2:$AS$506,MATCH(AD$3,'[1]Tillförd energi'!$B$1:$AQ$1,0),FALSE)</f>
        <v>0</v>
      </c>
      <c r="AF328" s="30">
        <f>VLOOKUP($B328,'[1]Tillförd energi'!$B$2:$AS$506,MATCH(AF$3,'[1]Tillförd energi'!$B$1:$AQ$1,0),FALSE)</f>
        <v>0.14000000000000001</v>
      </c>
      <c r="AH328" s="30">
        <f>IFERROR(VLOOKUP(B328,[1]Miljö!$B$1:$S$476,9,FALSE)/1,0)</f>
        <v>0</v>
      </c>
      <c r="AJ328" s="35">
        <f>IFERROR(VLOOKUP($B328,[1]Miljö!$B$1:$S$500,MATCH("hjälpel exklusive kraftvärme (GWh)",[1]Miljö!$B$1:$V$1,0),FALSE)/1,"")</f>
        <v>0.14000000000000001</v>
      </c>
      <c r="AK328" s="35">
        <f t="shared" si="20"/>
        <v>0.14000000000000001</v>
      </c>
      <c r="AL328" s="35">
        <f>VLOOKUP($B328,'[1]Slutlig allokering'!$B$2:$AL$462,MATCH("Hjälpel kraftvärme",'[1]Slutlig allokering'!$B$2:$AL$2,0),FALSE)</f>
        <v>0</v>
      </c>
      <c r="AN328" s="30">
        <f t="shared" si="21"/>
        <v>11.219999999999999</v>
      </c>
      <c r="AO328" s="30">
        <f t="shared" si="22"/>
        <v>11.219999999999999</v>
      </c>
      <c r="AP328" s="30">
        <f>IF(ISERROR(1/VLOOKUP($B328,[1]Leveranser!$B$1:$S$500,MATCH("såld värme (gwh)",[1]Leveranser!$B$1:$S$1,0),FALSE)),"",VLOOKUP($B328,[1]Leveranser!$B$1:$S$500,MATCH("såld värme (gwh)",[1]Leveranser!$B$1:$S$1,0),FALSE))</f>
        <v>10.199999999999999</v>
      </c>
      <c r="AQ328" s="30">
        <f>VLOOKUP($B328,[1]Leveranser!$B$1:$Y$500,MATCH("Totalt såld fjärrvärme till andra fjärrvärmeföretag",[1]Leveranser!$B$1:$AA$1,0),FALSE)</f>
        <v>0</v>
      </c>
      <c r="AR328" s="30">
        <f>IF(ISERROR(1/VLOOKUP($B328,[1]Miljö!$B$1:$S$500,MATCH("Såld mängd produktionsspecifik fjärrvärme (GWh)",[1]Miljö!$B$1:$R$1,0),FALSE)),0,VLOOKUP($B328,[1]Miljö!$B$1:$S$500,MATCH("Såld mängd produktionsspecifik fjärrvärme (GWh)",[1]Miljö!$B$1:$R$1,0),FALSE))</f>
        <v>0</v>
      </c>
      <c r="AS328" s="36">
        <f t="shared" si="23"/>
        <v>0.90909090909090917</v>
      </c>
      <c r="AU328" s="30" t="str">
        <f>VLOOKUP($B328,'[1]Miljövärden urval för publ'!$B$2:$I$486,7,FALSE)</f>
        <v>Ja</v>
      </c>
    </row>
    <row r="329" spans="1:47" ht="15">
      <c r="A329" t="s">
        <v>69</v>
      </c>
      <c r="B329" t="s">
        <v>74</v>
      </c>
      <c r="C329" s="30">
        <f>VLOOKUP($B329,'[1]Tillförd energi'!$B$2:$AS$506,MATCH(C$3,'[1]Tillförd energi'!$B$1:$AQ$1,0),FALSE)</f>
        <v>0</v>
      </c>
      <c r="D329" s="30">
        <f>VLOOKUP($B329,'[1]Tillförd energi'!$B$2:$AS$506,MATCH(D$3,'[1]Tillförd energi'!$B$1:$AQ$1,0),FALSE)</f>
        <v>0.127</v>
      </c>
      <c r="E329" s="30">
        <f>VLOOKUP($B329,'[1]Tillförd energi'!$B$2:$AS$506,MATCH(E$3,'[1]Tillförd energi'!$B$1:$AQ$1,0),FALSE)</f>
        <v>0</v>
      </c>
      <c r="F329" s="30">
        <f>VLOOKUP($B329,'[1]Tillförd energi'!$B$2:$AS$506,MATCH(F$3,'[1]Tillförd energi'!$B$1:$AQ$1,0),FALSE)</f>
        <v>0</v>
      </c>
      <c r="G329" s="30">
        <f>VLOOKUP($B329,'[1]Tillförd energi'!$B$2:$AS$506,MATCH(G$3,'[1]Tillförd energi'!$B$1:$AQ$1,0),FALSE)</f>
        <v>0</v>
      </c>
      <c r="H329" s="30">
        <f>VLOOKUP($B329,'[1]Tillförd energi'!$B$2:$AS$506,MATCH(H$3,'[1]Tillförd energi'!$B$1:$AQ$1,0),FALSE)</f>
        <v>0</v>
      </c>
      <c r="I329" s="30">
        <f>VLOOKUP($B329,'[1]Tillförd energi'!$B$2:$AS$506,MATCH(I$3,'[1]Tillförd energi'!$B$1:$AQ$1,0),FALSE)</f>
        <v>0</v>
      </c>
      <c r="J329" s="30">
        <f>VLOOKUP($B329,'[1]Tillförd energi'!$B$2:$AS$506,MATCH(J$3,'[1]Tillförd energi'!$B$1:$AQ$1,0),FALSE)</f>
        <v>0</v>
      </c>
      <c r="K329" s="30">
        <f>VLOOKUP($B329,'[1]Tillförd energi'!$B$2:$AS$506,MATCH(K$3,'[1]Tillförd energi'!$B$1:$AQ$1,0),FALSE)</f>
        <v>0</v>
      </c>
      <c r="L329" s="30">
        <f>VLOOKUP($B329,'[1]Tillförd energi'!$B$2:$AS$506,MATCH(L$3,'[1]Tillförd energi'!$B$1:$AQ$1,0),FALSE)</f>
        <v>0</v>
      </c>
      <c r="M329" s="30">
        <f>VLOOKUP($B329,'[1]Tillförd energi'!$B$2:$AS$506,MATCH(M$3,'[1]Tillförd energi'!$B$1:$AQ$1,0),FALSE)</f>
        <v>0</v>
      </c>
      <c r="N329" s="30">
        <f>VLOOKUP($B329,'[1]Tillförd energi'!$B$2:$AS$506,MATCH(N$3,'[1]Tillförd energi'!$B$1:$AQ$1,0),FALSE)</f>
        <v>0</v>
      </c>
      <c r="O329" s="30">
        <f>VLOOKUP($B329,'[1]Tillförd energi'!$B$2:$AS$506,MATCH(O$3,'[1]Tillförd energi'!$B$1:$AQ$1,0),FALSE)</f>
        <v>0</v>
      </c>
      <c r="P329" s="30">
        <f>VLOOKUP($B329,'[1]Tillförd energi'!$B$2:$AS$506,MATCH(P$3,'[1]Tillförd energi'!$B$1:$AQ$1,0),FALSE)</f>
        <v>0</v>
      </c>
      <c r="Q329" s="30">
        <f>VLOOKUP($B329,'[1]Tillförd energi'!$B$2:$AS$506,MATCH(Q$3,'[1]Tillförd energi'!$B$1:$AQ$1,0),FALSE)</f>
        <v>0.65800000000000003</v>
      </c>
      <c r="R329" s="30">
        <f>VLOOKUP($B329,'[1]Tillförd energi'!$B$2:$AS$506,MATCH(R$3,'[1]Tillförd energi'!$B$1:$AQ$1,0),FALSE)</f>
        <v>0</v>
      </c>
      <c r="S329" s="30">
        <f>VLOOKUP($B329,'[1]Tillförd energi'!$B$2:$AS$506,MATCH(S$3,'[1]Tillförd energi'!$B$1:$AQ$1,0),FALSE)</f>
        <v>0</v>
      </c>
      <c r="T329" s="30">
        <f>VLOOKUP($B329,'[1]Tillförd energi'!$B$2:$AS$506,MATCH(T$3,'[1]Tillförd energi'!$B$1:$AQ$1,0),FALSE)</f>
        <v>0</v>
      </c>
      <c r="U329" s="30">
        <f>VLOOKUP($B329,'[1]Tillförd energi'!$B$2:$AS$506,MATCH(U$3,'[1]Tillförd energi'!$B$1:$AQ$1,0),FALSE)</f>
        <v>0</v>
      </c>
      <c r="V329" s="30">
        <f>VLOOKUP($B329,'[1]Tillförd energi'!$B$2:$AS$506,MATCH(V$3,'[1]Tillförd energi'!$B$1:$AQ$1,0),FALSE)</f>
        <v>0</v>
      </c>
      <c r="W329" s="30">
        <f>VLOOKUP($B329,'[1]Tillförd energi'!$B$2:$AS$506,MATCH(W$3,'[1]Tillförd energi'!$B$1:$AQ$1,0),FALSE)</f>
        <v>0</v>
      </c>
      <c r="X329" s="30">
        <f>VLOOKUP($B329,'[1]Tillförd energi'!$B$2:$AS$506,MATCH(X$3,'[1]Tillförd energi'!$B$1:$AQ$1,0),FALSE)</f>
        <v>0</v>
      </c>
      <c r="Y329" s="30">
        <f>VLOOKUP($B329,'[1]Tillförd energi'!$B$2:$AS$506,MATCH(Y$3,'[1]Tillförd energi'!$B$1:$AQ$1,0),FALSE)</f>
        <v>7.1999999999999995E-2</v>
      </c>
      <c r="Z329" s="30">
        <f>VLOOKUP($B329,'[1]Tillförd energi'!$B$2:$AS$506,MATCH(Z$3,'[1]Tillförd energi'!$B$1:$AQ$1,0),FALSE)</f>
        <v>0</v>
      </c>
      <c r="AA329" s="30">
        <f>VLOOKUP($B329,'[1]Tillförd energi'!$B$2:$AS$506,MATCH(AA$3,'[1]Tillförd energi'!$B$1:$AQ$1,0),FALSE)</f>
        <v>0</v>
      </c>
      <c r="AB329" s="30">
        <f>VLOOKUP($B329,'[1]Tillförd energi'!$B$2:$AS$506,MATCH(AB$3,'[1]Tillförd energi'!$B$1:$AQ$1,0),FALSE)</f>
        <v>0</v>
      </c>
      <c r="AC329" s="30">
        <f>VLOOKUP($B329,'[1]Tillförd energi'!$B$2:$AS$506,MATCH(AC$3,'[1]Tillförd energi'!$B$1:$AQ$1,0),FALSE)</f>
        <v>0</v>
      </c>
      <c r="AD329" s="30">
        <f>VLOOKUP($B329,'[1]Tillförd energi'!$B$2:$AS$506,MATCH(AD$3,'[1]Tillförd energi'!$B$1:$AQ$1,0),FALSE)</f>
        <v>0</v>
      </c>
      <c r="AF329" s="30">
        <f>VLOOKUP($B329,'[1]Tillförd energi'!$B$2:$AS$506,MATCH(AF$3,'[1]Tillförd energi'!$B$1:$AQ$1,0),FALSE)</f>
        <v>1.2E-2</v>
      </c>
      <c r="AH329" s="30">
        <f>IFERROR(VLOOKUP(B329,[1]Miljö!$B$1:$S$476,9,FALSE)/1,0)</f>
        <v>0</v>
      </c>
      <c r="AJ329" s="35">
        <f>IFERROR(VLOOKUP($B329,[1]Miljö!$B$1:$S$500,MATCH("hjälpel exklusive kraftvärme (GWh)",[1]Miljö!$B$1:$V$1,0),FALSE)/1,"")</f>
        <v>1.2E-2</v>
      </c>
      <c r="AK329" s="35">
        <f t="shared" si="20"/>
        <v>1.2E-2</v>
      </c>
      <c r="AL329" s="35">
        <f>VLOOKUP($B329,'[1]Slutlig allokering'!$B$2:$AL$462,MATCH("Hjälpel kraftvärme",'[1]Slutlig allokering'!$B$2:$AL$2,0),FALSE)</f>
        <v>0</v>
      </c>
      <c r="AN329" s="30">
        <f t="shared" si="21"/>
        <v>0.86899999999999999</v>
      </c>
      <c r="AO329" s="30">
        <f t="shared" si="22"/>
        <v>0.86899999999999999</v>
      </c>
      <c r="AP329" s="30">
        <f>IF(ISERROR(1/VLOOKUP($B329,[1]Leveranser!$B$1:$S$500,MATCH("såld värme (gwh)",[1]Leveranser!$B$1:$S$1,0),FALSE)),"",VLOOKUP($B329,[1]Leveranser!$B$1:$S$500,MATCH("såld värme (gwh)",[1]Leveranser!$B$1:$S$1,0),FALSE))</f>
        <v>0.8</v>
      </c>
      <c r="AQ329" s="30">
        <f>VLOOKUP($B329,[1]Leveranser!$B$1:$Y$500,MATCH("Totalt såld fjärrvärme till andra fjärrvärmeföretag",[1]Leveranser!$B$1:$AA$1,0),FALSE)</f>
        <v>0</v>
      </c>
      <c r="AR329" s="30">
        <f>IF(ISERROR(1/VLOOKUP($B329,[1]Miljö!$B$1:$S$500,MATCH("Såld mängd produktionsspecifik fjärrvärme (GWh)",[1]Miljö!$B$1:$R$1,0),FALSE)),0,VLOOKUP($B329,[1]Miljö!$B$1:$S$500,MATCH("Såld mängd produktionsspecifik fjärrvärme (GWh)",[1]Miljö!$B$1:$R$1,0),FALSE))</f>
        <v>0</v>
      </c>
      <c r="AS329" s="36">
        <f t="shared" si="23"/>
        <v>0.92059838895281942</v>
      </c>
      <c r="AU329" s="30" t="str">
        <f>VLOOKUP($B329,'[1]Miljövärden urval för publ'!$B$2:$I$486,7,FALSE)</f>
        <v>Ja</v>
      </c>
    </row>
    <row r="330" spans="1:47" ht="15">
      <c r="A330" t="s">
        <v>610</v>
      </c>
      <c r="B330" t="s">
        <v>626</v>
      </c>
      <c r="C330" s="30">
        <f>VLOOKUP($B330,'[1]Tillförd energi'!$B$2:$AS$506,MATCH(C$3,'[1]Tillförd energi'!$B$1:$AQ$1,0),FALSE)</f>
        <v>0</v>
      </c>
      <c r="D330" s="30">
        <f>VLOOKUP($B330,'[1]Tillförd energi'!$B$2:$AS$506,MATCH(D$3,'[1]Tillförd energi'!$B$1:$AQ$1,0),FALSE)</f>
        <v>1.67E-2</v>
      </c>
      <c r="E330" s="30">
        <f>VLOOKUP($B330,'[1]Tillförd energi'!$B$2:$AS$506,MATCH(E$3,'[1]Tillförd energi'!$B$1:$AQ$1,0),FALSE)</f>
        <v>0</v>
      </c>
      <c r="F330" s="30">
        <f>VLOOKUP($B330,'[1]Tillförd energi'!$B$2:$AS$506,MATCH(F$3,'[1]Tillförd energi'!$B$1:$AQ$1,0),FALSE)</f>
        <v>0</v>
      </c>
      <c r="G330" s="30">
        <f>VLOOKUP($B330,'[1]Tillförd energi'!$B$2:$AS$506,MATCH(G$3,'[1]Tillförd energi'!$B$1:$AQ$1,0),FALSE)</f>
        <v>0</v>
      </c>
      <c r="H330" s="30">
        <f>VLOOKUP($B330,'[1]Tillförd energi'!$B$2:$AS$506,MATCH(H$3,'[1]Tillförd energi'!$B$1:$AQ$1,0),FALSE)</f>
        <v>0</v>
      </c>
      <c r="I330" s="30">
        <f>VLOOKUP($B330,'[1]Tillförd energi'!$B$2:$AS$506,MATCH(I$3,'[1]Tillförd energi'!$B$1:$AQ$1,0),FALSE)</f>
        <v>0</v>
      </c>
      <c r="J330" s="30">
        <f>VLOOKUP($B330,'[1]Tillförd energi'!$B$2:$AS$506,MATCH(J$3,'[1]Tillförd energi'!$B$1:$AQ$1,0),FALSE)</f>
        <v>0</v>
      </c>
      <c r="K330" s="30">
        <f>VLOOKUP($B330,'[1]Tillförd energi'!$B$2:$AS$506,MATCH(K$3,'[1]Tillförd energi'!$B$1:$AQ$1,0),FALSE)</f>
        <v>0</v>
      </c>
      <c r="L330" s="30">
        <f>VLOOKUP($B330,'[1]Tillförd energi'!$B$2:$AS$506,MATCH(L$3,'[1]Tillförd energi'!$B$1:$AQ$1,0),FALSE)</f>
        <v>0</v>
      </c>
      <c r="M330" s="30">
        <f>VLOOKUP($B330,'[1]Tillförd energi'!$B$2:$AS$506,MATCH(M$3,'[1]Tillförd energi'!$B$1:$AQ$1,0),FALSE)</f>
        <v>0</v>
      </c>
      <c r="N330" s="30">
        <f>VLOOKUP($B330,'[1]Tillförd energi'!$B$2:$AS$506,MATCH(N$3,'[1]Tillförd energi'!$B$1:$AQ$1,0),FALSE)</f>
        <v>0</v>
      </c>
      <c r="O330" s="30">
        <f>VLOOKUP($B330,'[1]Tillförd energi'!$B$2:$AS$506,MATCH(O$3,'[1]Tillförd energi'!$B$1:$AQ$1,0),FALSE)</f>
        <v>0</v>
      </c>
      <c r="P330" s="30">
        <f>VLOOKUP($B330,'[1]Tillförd energi'!$B$2:$AS$506,MATCH(P$3,'[1]Tillförd energi'!$B$1:$AQ$1,0),FALSE)</f>
        <v>0</v>
      </c>
      <c r="Q330" s="30">
        <f>VLOOKUP($B330,'[1]Tillförd energi'!$B$2:$AS$506,MATCH(Q$3,'[1]Tillförd energi'!$B$1:$AQ$1,0),FALSE)</f>
        <v>0</v>
      </c>
      <c r="R330" s="30">
        <f>VLOOKUP($B330,'[1]Tillförd energi'!$B$2:$AS$506,MATCH(R$3,'[1]Tillförd energi'!$B$1:$AQ$1,0),FALSE)</f>
        <v>2.62</v>
      </c>
      <c r="S330" s="30">
        <f>VLOOKUP($B330,'[1]Tillförd energi'!$B$2:$AS$506,MATCH(S$3,'[1]Tillförd energi'!$B$1:$AQ$1,0),FALSE)</f>
        <v>0</v>
      </c>
      <c r="T330" s="30">
        <f>VLOOKUP($B330,'[1]Tillförd energi'!$B$2:$AS$506,MATCH(T$3,'[1]Tillförd energi'!$B$1:$AQ$1,0),FALSE)</f>
        <v>0</v>
      </c>
      <c r="U330" s="30">
        <f>VLOOKUP($B330,'[1]Tillförd energi'!$B$2:$AS$506,MATCH(U$3,'[1]Tillförd energi'!$B$1:$AQ$1,0),FALSE)</f>
        <v>0</v>
      </c>
      <c r="V330" s="30">
        <f>VLOOKUP($B330,'[1]Tillförd energi'!$B$2:$AS$506,MATCH(V$3,'[1]Tillförd energi'!$B$1:$AQ$1,0),FALSE)</f>
        <v>0</v>
      </c>
      <c r="W330" s="30">
        <f>VLOOKUP($B330,'[1]Tillförd energi'!$B$2:$AS$506,MATCH(W$3,'[1]Tillförd energi'!$B$1:$AQ$1,0),FALSE)</f>
        <v>0</v>
      </c>
      <c r="X330" s="30">
        <f>VLOOKUP($B330,'[1]Tillförd energi'!$B$2:$AS$506,MATCH(X$3,'[1]Tillförd energi'!$B$1:$AQ$1,0),FALSE)</f>
        <v>0</v>
      </c>
      <c r="Y330" s="30">
        <f>VLOOKUP($B330,'[1]Tillförd energi'!$B$2:$AS$506,MATCH(Y$3,'[1]Tillförd energi'!$B$1:$AQ$1,0),FALSE)</f>
        <v>0</v>
      </c>
      <c r="Z330" s="30">
        <f>VLOOKUP($B330,'[1]Tillförd energi'!$B$2:$AS$506,MATCH(Z$3,'[1]Tillförd energi'!$B$1:$AQ$1,0),FALSE)</f>
        <v>0</v>
      </c>
      <c r="AA330" s="30">
        <f>VLOOKUP($B330,'[1]Tillförd energi'!$B$2:$AS$506,MATCH(AA$3,'[1]Tillförd energi'!$B$1:$AQ$1,0),FALSE)</f>
        <v>0</v>
      </c>
      <c r="AB330" s="30">
        <f>VLOOKUP($B330,'[1]Tillförd energi'!$B$2:$AS$506,MATCH(AB$3,'[1]Tillförd energi'!$B$1:$AQ$1,0),FALSE)</f>
        <v>0</v>
      </c>
      <c r="AC330" s="30">
        <f>VLOOKUP($B330,'[1]Tillförd energi'!$B$2:$AS$506,MATCH(AC$3,'[1]Tillförd energi'!$B$1:$AQ$1,0),FALSE)</f>
        <v>0</v>
      </c>
      <c r="AD330" s="30">
        <f>VLOOKUP($B330,'[1]Tillförd energi'!$B$2:$AS$506,MATCH(AD$3,'[1]Tillförd energi'!$B$1:$AQ$1,0),FALSE)</f>
        <v>0</v>
      </c>
      <c r="AF330" s="30">
        <f>VLOOKUP($B330,'[1]Tillförd energi'!$B$2:$AS$506,MATCH(AF$3,'[1]Tillförd energi'!$B$1:$AQ$1,0),FALSE)</f>
        <v>5.8500000000000003E-2</v>
      </c>
      <c r="AH330" s="30">
        <f>IFERROR(VLOOKUP(B330,[1]Miljö!$B$1:$S$476,9,FALSE)/1,0)</f>
        <v>0</v>
      </c>
      <c r="AJ330" s="35">
        <f>IFERROR(VLOOKUP($B330,[1]Miljö!$B$1:$S$500,MATCH("hjälpel exklusive kraftvärme (GWh)",[1]Miljö!$B$1:$V$1,0),FALSE)/1,"")</f>
        <v>5.8500000000000003E-2</v>
      </c>
      <c r="AK330" s="35">
        <f t="shared" si="20"/>
        <v>5.8500000000000003E-2</v>
      </c>
      <c r="AL330" s="35">
        <f>VLOOKUP($B330,'[1]Slutlig allokering'!$B$2:$AL$462,MATCH("Hjälpel kraftvärme",'[1]Slutlig allokering'!$B$2:$AL$2,0),FALSE)</f>
        <v>0</v>
      </c>
      <c r="AN330" s="30">
        <f t="shared" si="21"/>
        <v>2.6952000000000003</v>
      </c>
      <c r="AO330" s="30">
        <f t="shared" si="22"/>
        <v>2.6952000000000003</v>
      </c>
      <c r="AP330" s="30">
        <f>IF(ISERROR(1/VLOOKUP($B330,[1]Leveranser!$B$1:$S$500,MATCH("såld värme (gwh)",[1]Leveranser!$B$1:$S$1,0),FALSE)),"",VLOOKUP($B330,[1]Leveranser!$B$1:$S$500,MATCH("såld värme (gwh)",[1]Leveranser!$B$1:$S$1,0),FALSE))</f>
        <v>1.881</v>
      </c>
      <c r="AQ330" s="30">
        <f>VLOOKUP($B330,[1]Leveranser!$B$1:$Y$500,MATCH("Totalt såld fjärrvärme till andra fjärrvärmeföretag",[1]Leveranser!$B$1:$AA$1,0),FALSE)</f>
        <v>0</v>
      </c>
      <c r="AR330" s="30">
        <f>IF(ISERROR(1/VLOOKUP($B330,[1]Miljö!$B$1:$S$500,MATCH("Såld mängd produktionsspecifik fjärrvärme (GWh)",[1]Miljö!$B$1:$R$1,0),FALSE)),0,VLOOKUP($B330,[1]Miljö!$B$1:$S$500,MATCH("Såld mängd produktionsspecifik fjärrvärme (GWh)",[1]Miljö!$B$1:$R$1,0),FALSE))</f>
        <v>0</v>
      </c>
      <c r="AS330" s="36">
        <f t="shared" si="23"/>
        <v>0.69790739091718601</v>
      </c>
      <c r="AU330" s="30" t="str">
        <f>VLOOKUP($B330,'[1]Miljövärden urval för publ'!$B$2:$I$486,7,FALSE)</f>
        <v>Ja</v>
      </c>
    </row>
    <row r="331" spans="1:47" ht="15">
      <c r="A331" t="s">
        <v>482</v>
      </c>
      <c r="B331" t="s">
        <v>485</v>
      </c>
      <c r="C331" s="30">
        <f>VLOOKUP($B331,'[1]Tillförd energi'!$B$2:$AS$506,MATCH(C$3,'[1]Tillförd energi'!$B$1:$AQ$1,0),FALSE)</f>
        <v>0</v>
      </c>
      <c r="D331" s="30">
        <f>VLOOKUP($B331,'[1]Tillförd energi'!$B$2:$AS$506,MATCH(D$3,'[1]Tillförd energi'!$B$1:$AQ$1,0),FALSE)</f>
        <v>0.25700000000000001</v>
      </c>
      <c r="E331" s="30">
        <f>VLOOKUP($B331,'[1]Tillförd energi'!$B$2:$AS$506,MATCH(E$3,'[1]Tillförd energi'!$B$1:$AQ$1,0),FALSE)</f>
        <v>0</v>
      </c>
      <c r="F331" s="30">
        <f>VLOOKUP($B331,'[1]Tillförd energi'!$B$2:$AS$506,MATCH(F$3,'[1]Tillförd energi'!$B$1:$AQ$1,0),FALSE)</f>
        <v>0</v>
      </c>
      <c r="G331" s="30">
        <f>VLOOKUP($B331,'[1]Tillförd energi'!$B$2:$AS$506,MATCH(G$3,'[1]Tillförd energi'!$B$1:$AQ$1,0),FALSE)</f>
        <v>0</v>
      </c>
      <c r="H331" s="30">
        <f>VLOOKUP($B331,'[1]Tillförd energi'!$B$2:$AS$506,MATCH(H$3,'[1]Tillförd energi'!$B$1:$AQ$1,0),FALSE)</f>
        <v>0</v>
      </c>
      <c r="I331" s="30">
        <f>VLOOKUP($B331,'[1]Tillförd energi'!$B$2:$AS$506,MATCH(I$3,'[1]Tillförd energi'!$B$1:$AQ$1,0),FALSE)</f>
        <v>0</v>
      </c>
      <c r="J331" s="30">
        <f>VLOOKUP($B331,'[1]Tillförd energi'!$B$2:$AS$506,MATCH(J$3,'[1]Tillförd energi'!$B$1:$AQ$1,0),FALSE)</f>
        <v>0</v>
      </c>
      <c r="K331" s="30">
        <f>VLOOKUP($B331,'[1]Tillförd energi'!$B$2:$AS$506,MATCH(K$3,'[1]Tillförd energi'!$B$1:$AQ$1,0),FALSE)</f>
        <v>0</v>
      </c>
      <c r="L331" s="30">
        <f>VLOOKUP($B331,'[1]Tillförd energi'!$B$2:$AS$506,MATCH(L$3,'[1]Tillförd energi'!$B$1:$AQ$1,0),FALSE)</f>
        <v>0</v>
      </c>
      <c r="M331" s="30">
        <f>VLOOKUP($B331,'[1]Tillförd energi'!$B$2:$AS$506,MATCH(M$3,'[1]Tillförd energi'!$B$1:$AQ$1,0),FALSE)</f>
        <v>0</v>
      </c>
      <c r="N331" s="30">
        <f>VLOOKUP($B331,'[1]Tillförd energi'!$B$2:$AS$506,MATCH(N$3,'[1]Tillförd energi'!$B$1:$AQ$1,0),FALSE)</f>
        <v>0</v>
      </c>
      <c r="O331" s="30">
        <f>VLOOKUP($B331,'[1]Tillförd energi'!$B$2:$AS$506,MATCH(O$3,'[1]Tillförd energi'!$B$1:$AQ$1,0),FALSE)</f>
        <v>0</v>
      </c>
      <c r="P331" s="30">
        <f>VLOOKUP($B331,'[1]Tillförd energi'!$B$2:$AS$506,MATCH(P$3,'[1]Tillförd energi'!$B$1:$AQ$1,0),FALSE)</f>
        <v>0</v>
      </c>
      <c r="Q331" s="30">
        <f>VLOOKUP($B331,'[1]Tillförd energi'!$B$2:$AS$506,MATCH(Q$3,'[1]Tillförd energi'!$B$1:$AQ$1,0),FALSE)</f>
        <v>5.6680000000000001</v>
      </c>
      <c r="R331" s="30">
        <f>VLOOKUP($B331,'[1]Tillförd energi'!$B$2:$AS$506,MATCH(R$3,'[1]Tillförd energi'!$B$1:$AQ$1,0),FALSE)</f>
        <v>0</v>
      </c>
      <c r="S331" s="30">
        <f>VLOOKUP($B331,'[1]Tillförd energi'!$B$2:$AS$506,MATCH(S$3,'[1]Tillförd energi'!$B$1:$AQ$1,0),FALSE)</f>
        <v>0</v>
      </c>
      <c r="T331" s="30">
        <f>VLOOKUP($B331,'[1]Tillförd energi'!$B$2:$AS$506,MATCH(T$3,'[1]Tillförd energi'!$B$1:$AQ$1,0),FALSE)</f>
        <v>0</v>
      </c>
      <c r="U331" s="30">
        <f>VLOOKUP($B331,'[1]Tillförd energi'!$B$2:$AS$506,MATCH(U$3,'[1]Tillförd energi'!$B$1:$AQ$1,0),FALSE)</f>
        <v>0</v>
      </c>
      <c r="V331" s="30">
        <f>VLOOKUP($B331,'[1]Tillförd energi'!$B$2:$AS$506,MATCH(V$3,'[1]Tillförd energi'!$B$1:$AQ$1,0),FALSE)</f>
        <v>0</v>
      </c>
      <c r="W331" s="30">
        <f>VLOOKUP($B331,'[1]Tillförd energi'!$B$2:$AS$506,MATCH(W$3,'[1]Tillförd energi'!$B$1:$AQ$1,0),FALSE)</f>
        <v>0</v>
      </c>
      <c r="X331" s="30">
        <f>VLOOKUP($B331,'[1]Tillförd energi'!$B$2:$AS$506,MATCH(X$3,'[1]Tillförd energi'!$B$1:$AQ$1,0),FALSE)</f>
        <v>0</v>
      </c>
      <c r="Y331" s="30">
        <f>VLOOKUP($B331,'[1]Tillförd energi'!$B$2:$AS$506,MATCH(Y$3,'[1]Tillförd energi'!$B$1:$AQ$1,0),FALSE)</f>
        <v>0</v>
      </c>
      <c r="Z331" s="30">
        <f>VLOOKUP($B331,'[1]Tillförd energi'!$B$2:$AS$506,MATCH(Z$3,'[1]Tillförd energi'!$B$1:$AQ$1,0),FALSE)</f>
        <v>0</v>
      </c>
      <c r="AA331" s="30">
        <f>VLOOKUP($B331,'[1]Tillförd energi'!$B$2:$AS$506,MATCH(AA$3,'[1]Tillförd energi'!$B$1:$AQ$1,0),FALSE)</f>
        <v>0</v>
      </c>
      <c r="AB331" s="30">
        <f>VLOOKUP($B331,'[1]Tillförd energi'!$B$2:$AS$506,MATCH(AB$3,'[1]Tillförd energi'!$B$1:$AQ$1,0),FALSE)</f>
        <v>0</v>
      </c>
      <c r="AC331" s="30">
        <f>VLOOKUP($B331,'[1]Tillförd energi'!$B$2:$AS$506,MATCH(AC$3,'[1]Tillförd energi'!$B$1:$AQ$1,0),FALSE)</f>
        <v>0</v>
      </c>
      <c r="AD331" s="30">
        <f>VLOOKUP($B331,'[1]Tillförd energi'!$B$2:$AS$506,MATCH(AD$3,'[1]Tillförd energi'!$B$1:$AQ$1,0),FALSE)</f>
        <v>0</v>
      </c>
      <c r="AF331" s="30">
        <f>VLOOKUP($B331,'[1]Tillförd energi'!$B$2:$AS$506,MATCH(AF$3,'[1]Tillförd energi'!$B$1:$AQ$1,0),FALSE)</f>
        <v>0.06</v>
      </c>
      <c r="AH331" s="30">
        <f>IFERROR(VLOOKUP(B331,[1]Miljö!$B$1:$S$476,9,FALSE)/1,0)</f>
        <v>0</v>
      </c>
      <c r="AJ331" s="35">
        <f>IFERROR(VLOOKUP($B331,[1]Miljö!$B$1:$S$500,MATCH("hjälpel exklusive kraftvärme (GWh)",[1]Miljö!$B$1:$V$1,0),FALSE)/1,"")</f>
        <v>0.06</v>
      </c>
      <c r="AK331" s="35">
        <f t="shared" si="20"/>
        <v>0.06</v>
      </c>
      <c r="AL331" s="35">
        <f>VLOOKUP($B331,'[1]Slutlig allokering'!$B$2:$AL$462,MATCH("Hjälpel kraftvärme",'[1]Slutlig allokering'!$B$2:$AL$2,0),FALSE)</f>
        <v>0</v>
      </c>
      <c r="AN331" s="30">
        <f t="shared" si="21"/>
        <v>5.9849999999999994</v>
      </c>
      <c r="AO331" s="30">
        <f t="shared" si="22"/>
        <v>5.9849999999999994</v>
      </c>
      <c r="AP331" s="30">
        <f>IF(ISERROR(1/VLOOKUP($B331,[1]Leveranser!$B$1:$S$500,MATCH("såld värme (gwh)",[1]Leveranser!$B$1:$S$1,0),FALSE)),"",VLOOKUP($B331,[1]Leveranser!$B$1:$S$500,MATCH("såld värme (gwh)",[1]Leveranser!$B$1:$S$1,0),FALSE))</f>
        <v>4.343</v>
      </c>
      <c r="AQ331" s="30">
        <f>VLOOKUP($B331,[1]Leveranser!$B$1:$Y$500,MATCH("Totalt såld fjärrvärme till andra fjärrvärmeföretag",[1]Leveranser!$B$1:$AA$1,0),FALSE)</f>
        <v>0</v>
      </c>
      <c r="AR331" s="30">
        <f>IF(ISERROR(1/VLOOKUP($B331,[1]Miljö!$B$1:$S$500,MATCH("Såld mängd produktionsspecifik fjärrvärme (GWh)",[1]Miljö!$B$1:$R$1,0),FALSE)),0,VLOOKUP($B331,[1]Miljö!$B$1:$S$500,MATCH("Såld mängd produktionsspecifik fjärrvärme (GWh)",[1]Miljö!$B$1:$R$1,0),FALSE))</f>
        <v>0</v>
      </c>
      <c r="AS331" s="36">
        <f t="shared" si="23"/>
        <v>0.72564745196324154</v>
      </c>
      <c r="AU331" s="30" t="str">
        <f>VLOOKUP($B331,'[1]Miljövärden urval för publ'!$B$2:$I$486,7,FALSE)</f>
        <v>Ja</v>
      </c>
    </row>
    <row r="332" spans="1:47" ht="15">
      <c r="A332" t="s">
        <v>503</v>
      </c>
      <c r="B332" t="s">
        <v>505</v>
      </c>
      <c r="C332" s="30">
        <f>VLOOKUP($B332,'[1]Tillförd energi'!$B$2:$AS$506,MATCH(C$3,'[1]Tillförd energi'!$B$1:$AQ$1,0),FALSE)</f>
        <v>0</v>
      </c>
      <c r="D332" s="30">
        <f>VLOOKUP($B332,'[1]Tillförd energi'!$B$2:$AS$506,MATCH(D$3,'[1]Tillförd energi'!$B$1:$AQ$1,0),FALSE)</f>
        <v>0</v>
      </c>
      <c r="E332" s="30">
        <f>VLOOKUP($B332,'[1]Tillförd energi'!$B$2:$AS$506,MATCH(E$3,'[1]Tillförd energi'!$B$1:$AQ$1,0),FALSE)</f>
        <v>0</v>
      </c>
      <c r="F332" s="30">
        <f>VLOOKUP($B332,'[1]Tillförd energi'!$B$2:$AS$506,MATCH(F$3,'[1]Tillförd energi'!$B$1:$AQ$1,0),FALSE)</f>
        <v>0</v>
      </c>
      <c r="G332" s="30">
        <f>VLOOKUP($B332,'[1]Tillförd energi'!$B$2:$AS$506,MATCH(G$3,'[1]Tillförd energi'!$B$1:$AQ$1,0),FALSE)</f>
        <v>0</v>
      </c>
      <c r="H332" s="30">
        <f>VLOOKUP($B332,'[1]Tillförd energi'!$B$2:$AS$506,MATCH(H$3,'[1]Tillförd energi'!$B$1:$AQ$1,0),FALSE)</f>
        <v>0</v>
      </c>
      <c r="I332" s="30">
        <f>VLOOKUP($B332,'[1]Tillförd energi'!$B$2:$AS$506,MATCH(I$3,'[1]Tillförd energi'!$B$1:$AQ$1,0),FALSE)</f>
        <v>0</v>
      </c>
      <c r="J332" s="30">
        <f>VLOOKUP($B332,'[1]Tillförd energi'!$B$2:$AS$506,MATCH(J$3,'[1]Tillförd energi'!$B$1:$AQ$1,0),FALSE)</f>
        <v>0</v>
      </c>
      <c r="K332" s="30">
        <f>VLOOKUP($B332,'[1]Tillförd energi'!$B$2:$AS$506,MATCH(K$3,'[1]Tillförd energi'!$B$1:$AQ$1,0),FALSE)</f>
        <v>0</v>
      </c>
      <c r="L332" s="30">
        <f>VLOOKUP($B332,'[1]Tillförd energi'!$B$2:$AS$506,MATCH(L$3,'[1]Tillförd energi'!$B$1:$AQ$1,0),FALSE)</f>
        <v>0</v>
      </c>
      <c r="M332" s="30">
        <f>VLOOKUP($B332,'[1]Tillförd energi'!$B$2:$AS$506,MATCH(M$3,'[1]Tillförd energi'!$B$1:$AQ$1,0),FALSE)</f>
        <v>0</v>
      </c>
      <c r="N332" s="30">
        <f>VLOOKUP($B332,'[1]Tillförd energi'!$B$2:$AS$506,MATCH(N$3,'[1]Tillförd energi'!$B$1:$AQ$1,0),FALSE)</f>
        <v>0</v>
      </c>
      <c r="O332" s="30">
        <f>VLOOKUP($B332,'[1]Tillförd energi'!$B$2:$AS$506,MATCH(O$3,'[1]Tillförd energi'!$B$1:$AQ$1,0),FALSE)</f>
        <v>0</v>
      </c>
      <c r="P332" s="30">
        <f>VLOOKUP($B332,'[1]Tillförd energi'!$B$2:$AS$506,MATCH(P$3,'[1]Tillförd energi'!$B$1:$AQ$1,0),FALSE)</f>
        <v>0</v>
      </c>
      <c r="Q332" s="30">
        <f>VLOOKUP($B332,'[1]Tillförd energi'!$B$2:$AS$506,MATCH(Q$3,'[1]Tillförd energi'!$B$1:$AQ$1,0),FALSE)</f>
        <v>0</v>
      </c>
      <c r="R332" s="30">
        <f>VLOOKUP($B332,'[1]Tillförd energi'!$B$2:$AS$506,MATCH(R$3,'[1]Tillförd energi'!$B$1:$AQ$1,0),FALSE)</f>
        <v>0</v>
      </c>
      <c r="S332" s="30">
        <f>VLOOKUP($B332,'[1]Tillförd energi'!$B$2:$AS$506,MATCH(S$3,'[1]Tillförd energi'!$B$1:$AQ$1,0),FALSE)</f>
        <v>0</v>
      </c>
      <c r="T332" s="30">
        <f>VLOOKUP($B332,'[1]Tillförd energi'!$B$2:$AS$506,MATCH(T$3,'[1]Tillförd energi'!$B$1:$AQ$1,0),FALSE)</f>
        <v>0</v>
      </c>
      <c r="U332" s="30">
        <f>VLOOKUP($B332,'[1]Tillförd energi'!$B$2:$AS$506,MATCH(U$3,'[1]Tillförd energi'!$B$1:$AQ$1,0),FALSE)</f>
        <v>0</v>
      </c>
      <c r="V332" s="30">
        <f>VLOOKUP($B332,'[1]Tillförd energi'!$B$2:$AS$506,MATCH(V$3,'[1]Tillförd energi'!$B$1:$AQ$1,0),FALSE)</f>
        <v>0</v>
      </c>
      <c r="W332" s="30">
        <f>VLOOKUP($B332,'[1]Tillförd energi'!$B$2:$AS$506,MATCH(W$3,'[1]Tillförd energi'!$B$1:$AQ$1,0),FALSE)</f>
        <v>0</v>
      </c>
      <c r="X332" s="30">
        <f>VLOOKUP($B332,'[1]Tillförd energi'!$B$2:$AS$506,MATCH(X$3,'[1]Tillförd energi'!$B$1:$AQ$1,0),FALSE)</f>
        <v>0</v>
      </c>
      <c r="Y332" s="30">
        <f>VLOOKUP($B332,'[1]Tillförd energi'!$B$2:$AS$506,MATCH(Y$3,'[1]Tillförd energi'!$B$1:$AQ$1,0),FALSE)</f>
        <v>0</v>
      </c>
      <c r="Z332" s="30">
        <f>VLOOKUP($B332,'[1]Tillförd energi'!$B$2:$AS$506,MATCH(Z$3,'[1]Tillförd energi'!$B$1:$AQ$1,0),FALSE)</f>
        <v>0</v>
      </c>
      <c r="AA332" s="30">
        <f>VLOOKUP($B332,'[1]Tillförd energi'!$B$2:$AS$506,MATCH(AA$3,'[1]Tillförd energi'!$B$1:$AQ$1,0),FALSE)</f>
        <v>0</v>
      </c>
      <c r="AB332" s="30">
        <f>VLOOKUP($B332,'[1]Tillförd energi'!$B$2:$AS$506,MATCH(AB$3,'[1]Tillförd energi'!$B$1:$AQ$1,0),FALSE)</f>
        <v>0</v>
      </c>
      <c r="AC332" s="30">
        <f>VLOOKUP($B332,'[1]Tillförd energi'!$B$2:$AS$506,MATCH(AC$3,'[1]Tillförd energi'!$B$1:$AQ$1,0),FALSE)</f>
        <v>0</v>
      </c>
      <c r="AD332" s="30">
        <f>VLOOKUP($B332,'[1]Tillförd energi'!$B$2:$AS$506,MATCH(AD$3,'[1]Tillförd energi'!$B$1:$AQ$1,0),FALSE)</f>
        <v>0</v>
      </c>
      <c r="AF332" s="30">
        <f>VLOOKUP($B332,'[1]Tillförd energi'!$B$2:$AS$506,MATCH(AF$3,'[1]Tillförd energi'!$B$1:$AQ$1,0),FALSE)</f>
        <v>0</v>
      </c>
      <c r="AH332" s="30">
        <f>IFERROR(VLOOKUP(B332,[1]Miljö!$B$1:$S$476,9,FALSE)/1,0)</f>
        <v>0</v>
      </c>
      <c r="AJ332" s="35" t="str">
        <f>IFERROR(VLOOKUP($B332,[1]Miljö!$B$1:$S$500,MATCH("hjälpel exklusive kraftvärme (GWh)",[1]Miljö!$B$1:$V$1,0),FALSE)/1,"")</f>
        <v/>
      </c>
      <c r="AK332" s="35">
        <f t="shared" si="20"/>
        <v>0</v>
      </c>
      <c r="AL332" s="35">
        <f>VLOOKUP($B332,'[1]Slutlig allokering'!$B$2:$AL$462,MATCH("Hjälpel kraftvärme",'[1]Slutlig allokering'!$B$2:$AL$2,0),FALSE)</f>
        <v>0</v>
      </c>
      <c r="AN332" s="30">
        <f t="shared" si="21"/>
        <v>0</v>
      </c>
      <c r="AO332" s="30">
        <f t="shared" si="22"/>
        <v>0</v>
      </c>
      <c r="AP332" s="30" t="str">
        <f>IF(ISERROR(1/VLOOKUP($B332,[1]Leveranser!$B$1:$S$500,MATCH("såld värme (gwh)",[1]Leveranser!$B$1:$S$1,0),FALSE)),"",VLOOKUP($B332,[1]Leveranser!$B$1:$S$500,MATCH("såld värme (gwh)",[1]Leveranser!$B$1:$S$1,0),FALSE))</f>
        <v/>
      </c>
      <c r="AQ332" s="30">
        <f>VLOOKUP($B332,[1]Leveranser!$B$1:$Y$500,MATCH("Totalt såld fjärrvärme till andra fjärrvärmeföretag",[1]Leveranser!$B$1:$AA$1,0),FALSE)</f>
        <v>0</v>
      </c>
      <c r="AR332" s="30">
        <f>IF(ISERROR(1/VLOOKUP($B332,[1]Miljö!$B$1:$S$500,MATCH("Såld mängd produktionsspecifik fjärrvärme (GWh)",[1]Miljö!$B$1:$R$1,0),FALSE)),0,VLOOKUP($B332,[1]Miljö!$B$1:$S$500,MATCH("Såld mängd produktionsspecifik fjärrvärme (GWh)",[1]Miljö!$B$1:$R$1,0),FALSE))</f>
        <v>0</v>
      </c>
      <c r="AS332" s="36" t="str">
        <f t="shared" si="23"/>
        <v/>
      </c>
      <c r="AU332" s="30" t="str">
        <f>VLOOKUP($B332,'[1]Miljövärden urval för publ'!$B$2:$I$486,7,FALSE)</f>
        <v>Nej</v>
      </c>
    </row>
    <row r="333" spans="1:47" ht="15">
      <c r="A333" t="s">
        <v>402</v>
      </c>
      <c r="B333" t="s">
        <v>403</v>
      </c>
      <c r="C333" s="30">
        <f>VLOOKUP($B333,'[1]Tillförd energi'!$B$2:$AS$506,MATCH(C$3,'[1]Tillförd energi'!$B$1:$AQ$1,0),FALSE)</f>
        <v>0</v>
      </c>
      <c r="D333" s="30">
        <f>VLOOKUP($B333,'[1]Tillförd energi'!$B$2:$AS$506,MATCH(D$3,'[1]Tillförd energi'!$B$1:$AQ$1,0),FALSE)</f>
        <v>0.95199999999999996</v>
      </c>
      <c r="E333" s="30">
        <f>VLOOKUP($B333,'[1]Tillförd energi'!$B$2:$AS$506,MATCH(E$3,'[1]Tillförd energi'!$B$1:$AQ$1,0),FALSE)</f>
        <v>0</v>
      </c>
      <c r="F333" s="30">
        <f>VLOOKUP($B333,'[1]Tillförd energi'!$B$2:$AS$506,MATCH(F$3,'[1]Tillförd energi'!$B$1:$AQ$1,0),FALSE)</f>
        <v>15.013999999999999</v>
      </c>
      <c r="G333" s="30">
        <f>VLOOKUP($B333,'[1]Tillförd energi'!$B$2:$AS$506,MATCH(G$3,'[1]Tillförd energi'!$B$1:$AQ$1,0),FALSE)</f>
        <v>0</v>
      </c>
      <c r="H333" s="30">
        <f>VLOOKUP($B333,'[1]Tillförd energi'!$B$2:$AS$506,MATCH(H$3,'[1]Tillförd energi'!$B$1:$AQ$1,0),FALSE)</f>
        <v>0</v>
      </c>
      <c r="I333" s="30">
        <f>VLOOKUP($B333,'[1]Tillförd energi'!$B$2:$AS$506,MATCH(I$3,'[1]Tillförd energi'!$B$1:$AQ$1,0),FALSE)</f>
        <v>0</v>
      </c>
      <c r="J333" s="30">
        <f>VLOOKUP($B333,'[1]Tillförd energi'!$B$2:$AS$506,MATCH(J$3,'[1]Tillförd energi'!$B$1:$AQ$1,0),FALSE)</f>
        <v>0</v>
      </c>
      <c r="K333" s="30">
        <f>VLOOKUP($B333,'[1]Tillförd energi'!$B$2:$AS$506,MATCH(K$3,'[1]Tillförd energi'!$B$1:$AQ$1,0),FALSE)</f>
        <v>0</v>
      </c>
      <c r="L333" s="30">
        <f>VLOOKUP($B333,'[1]Tillförd energi'!$B$2:$AS$506,MATCH(L$3,'[1]Tillförd energi'!$B$1:$AQ$1,0),FALSE)</f>
        <v>0</v>
      </c>
      <c r="M333" s="30">
        <f>VLOOKUP($B333,'[1]Tillförd energi'!$B$2:$AS$506,MATCH(M$3,'[1]Tillförd energi'!$B$1:$AQ$1,0),FALSE)</f>
        <v>0</v>
      </c>
      <c r="N333" s="30">
        <f>VLOOKUP($B333,'[1]Tillförd energi'!$B$2:$AS$506,MATCH(N$3,'[1]Tillförd energi'!$B$1:$AQ$1,0),FALSE)</f>
        <v>0</v>
      </c>
      <c r="O333" s="30">
        <f>VLOOKUP($B333,'[1]Tillförd energi'!$B$2:$AS$506,MATCH(O$3,'[1]Tillförd energi'!$B$1:$AQ$1,0),FALSE)</f>
        <v>0</v>
      </c>
      <c r="P333" s="30">
        <f>VLOOKUP($B333,'[1]Tillförd energi'!$B$2:$AS$506,MATCH(P$3,'[1]Tillförd energi'!$B$1:$AQ$1,0),FALSE)</f>
        <v>0</v>
      </c>
      <c r="Q333" s="30">
        <f>VLOOKUP($B333,'[1]Tillförd energi'!$B$2:$AS$506,MATCH(Q$3,'[1]Tillförd energi'!$B$1:$AQ$1,0),FALSE)</f>
        <v>0</v>
      </c>
      <c r="R333" s="30">
        <f>VLOOKUP($B333,'[1]Tillförd energi'!$B$2:$AS$506,MATCH(R$3,'[1]Tillförd energi'!$B$1:$AQ$1,0),FALSE)</f>
        <v>0</v>
      </c>
      <c r="S333" s="30">
        <f>VLOOKUP($B333,'[1]Tillförd energi'!$B$2:$AS$506,MATCH(S$3,'[1]Tillförd energi'!$B$1:$AQ$1,0),FALSE)</f>
        <v>332.86099999999999</v>
      </c>
      <c r="T333" s="30">
        <f>VLOOKUP($B333,'[1]Tillförd energi'!$B$2:$AS$506,MATCH(T$3,'[1]Tillförd energi'!$B$1:$AQ$1,0),FALSE)</f>
        <v>0</v>
      </c>
      <c r="U333" s="30">
        <f>VLOOKUP($B333,'[1]Tillförd energi'!$B$2:$AS$506,MATCH(U$3,'[1]Tillförd energi'!$B$1:$AQ$1,0),FALSE)</f>
        <v>100.376</v>
      </c>
      <c r="V333" s="30">
        <f>VLOOKUP($B333,'[1]Tillförd energi'!$B$2:$AS$506,MATCH(V$3,'[1]Tillförd energi'!$B$1:$AQ$1,0),FALSE)</f>
        <v>22.545000000000002</v>
      </c>
      <c r="W333" s="30">
        <f>VLOOKUP($B333,'[1]Tillförd energi'!$B$2:$AS$506,MATCH(W$3,'[1]Tillförd energi'!$B$1:$AQ$1,0),FALSE)</f>
        <v>0</v>
      </c>
      <c r="X333" s="30">
        <f>VLOOKUP($B333,'[1]Tillförd energi'!$B$2:$AS$506,MATCH(X$3,'[1]Tillförd energi'!$B$1:$AQ$1,0),FALSE)</f>
        <v>0</v>
      </c>
      <c r="Y333" s="30">
        <f>VLOOKUP($B333,'[1]Tillförd energi'!$B$2:$AS$506,MATCH(Y$3,'[1]Tillförd energi'!$B$1:$AQ$1,0),FALSE)</f>
        <v>0</v>
      </c>
      <c r="Z333" s="30">
        <f>VLOOKUP($B333,'[1]Tillförd energi'!$B$2:$AS$506,MATCH(Z$3,'[1]Tillförd energi'!$B$1:$AQ$1,0),FALSE)</f>
        <v>178.65299999999999</v>
      </c>
      <c r="AA333" s="30">
        <f>VLOOKUP($B333,'[1]Tillförd energi'!$B$2:$AS$506,MATCH(AA$3,'[1]Tillförd energi'!$B$1:$AQ$1,0),FALSE)</f>
        <v>348.82900000000001</v>
      </c>
      <c r="AB333" s="30">
        <f>VLOOKUP($B333,'[1]Tillförd energi'!$B$2:$AS$506,MATCH(AB$3,'[1]Tillförd energi'!$B$1:$AQ$1,0),FALSE)</f>
        <v>0</v>
      </c>
      <c r="AC333" s="30">
        <f>VLOOKUP($B333,'[1]Tillförd energi'!$B$2:$AS$506,MATCH(AC$3,'[1]Tillförd energi'!$B$1:$AQ$1,0),FALSE)</f>
        <v>0</v>
      </c>
      <c r="AD333" s="30">
        <f>VLOOKUP($B333,'[1]Tillförd energi'!$B$2:$AS$506,MATCH(AD$3,'[1]Tillförd energi'!$B$1:$AQ$1,0),FALSE)</f>
        <v>0</v>
      </c>
      <c r="AF333" s="30">
        <f>VLOOKUP($B333,'[1]Tillförd energi'!$B$2:$AS$506,MATCH(AF$3,'[1]Tillförd energi'!$B$1:$AQ$1,0),FALSE)</f>
        <v>17.138400000000001</v>
      </c>
      <c r="AH333" s="30">
        <f>IFERROR(VLOOKUP(B333,[1]Miljö!$B$1:$S$476,9,FALSE)/1,0)</f>
        <v>103.508</v>
      </c>
      <c r="AJ333" s="35">
        <f>IFERROR(VLOOKUP($B333,[1]Miljö!$B$1:$S$500,MATCH("hjälpel exklusive kraftvärme (GWh)",[1]Miljö!$B$1:$V$1,0),FALSE)/1,"")</f>
        <v>17.138400000000001</v>
      </c>
      <c r="AK333" s="35">
        <f t="shared" si="20"/>
        <v>17.138400000000001</v>
      </c>
      <c r="AL333" s="35">
        <f>VLOOKUP($B333,'[1]Slutlig allokering'!$B$2:$AL$462,MATCH("Hjälpel kraftvärme",'[1]Slutlig allokering'!$B$2:$AL$2,0),FALSE)</f>
        <v>0</v>
      </c>
      <c r="AN333" s="30">
        <f t="shared" si="21"/>
        <v>1016.3684000000001</v>
      </c>
      <c r="AO333" s="30">
        <f t="shared" si="22"/>
        <v>1119.8764000000001</v>
      </c>
      <c r="AP333" s="30">
        <f>IF(ISERROR(1/VLOOKUP($B333,[1]Leveranser!$B$1:$S$500,MATCH("såld värme (gwh)",[1]Leveranser!$B$1:$S$1,0),FALSE)),"",VLOOKUP($B333,[1]Leveranser!$B$1:$S$500,MATCH("såld värme (gwh)",[1]Leveranser!$B$1:$S$1,0),FALSE))</f>
        <v>1027.529</v>
      </c>
      <c r="AQ333" s="30">
        <f>VLOOKUP($B333,[1]Leveranser!$B$1:$Y$500,MATCH("Totalt såld fjärrvärme till andra fjärrvärmeföretag",[1]Leveranser!$B$1:$AA$1,0),FALSE)</f>
        <v>1.5289999999999999</v>
      </c>
      <c r="AR333" s="30">
        <f>IF(ISERROR(1/VLOOKUP($B333,[1]Miljö!$B$1:$S$500,MATCH("Såld mängd produktionsspecifik fjärrvärme (GWh)",[1]Miljö!$B$1:$R$1,0),FALSE)),0,VLOOKUP($B333,[1]Miljö!$B$1:$S$500,MATCH("Såld mängd produktionsspecifik fjärrvärme (GWh)",[1]Miljö!$B$1:$R$1,0),FALSE))</f>
        <v>4.6680000000000001</v>
      </c>
      <c r="AS333" s="36">
        <f t="shared" si="23"/>
        <v>0.91753786399999138</v>
      </c>
      <c r="AU333" s="30" t="str">
        <f>VLOOKUP($B333,'[1]Miljövärden urval för publ'!$B$2:$I$486,7,FALSE)</f>
        <v>Ja</v>
      </c>
    </row>
    <row r="334" spans="1:47" ht="15">
      <c r="A334" t="s">
        <v>507</v>
      </c>
      <c r="B334" t="s">
        <v>510</v>
      </c>
      <c r="C334" s="30">
        <f>VLOOKUP($B334,'[1]Tillförd energi'!$B$2:$AS$506,MATCH(C$3,'[1]Tillförd energi'!$B$1:$AQ$1,0),FALSE)</f>
        <v>0</v>
      </c>
      <c r="D334" s="30">
        <f>VLOOKUP($B334,'[1]Tillförd energi'!$B$2:$AS$506,MATCH(D$3,'[1]Tillförd energi'!$B$1:$AQ$1,0),FALSE)</f>
        <v>1.048</v>
      </c>
      <c r="E334" s="30">
        <f>VLOOKUP($B334,'[1]Tillförd energi'!$B$2:$AS$506,MATCH(E$3,'[1]Tillförd energi'!$B$1:$AQ$1,0),FALSE)</f>
        <v>0</v>
      </c>
      <c r="F334" s="30">
        <f>VLOOKUP($B334,'[1]Tillförd energi'!$B$2:$AS$506,MATCH(F$3,'[1]Tillförd energi'!$B$1:$AQ$1,0),FALSE)</f>
        <v>69.400000000000006</v>
      </c>
      <c r="G334" s="30">
        <f>VLOOKUP($B334,'[1]Tillförd energi'!$B$2:$AS$506,MATCH(G$3,'[1]Tillförd energi'!$B$1:$AQ$1,0),FALSE)</f>
        <v>0</v>
      </c>
      <c r="H334" s="30">
        <f>VLOOKUP($B334,'[1]Tillförd energi'!$B$2:$AS$506,MATCH(H$3,'[1]Tillförd energi'!$B$1:$AQ$1,0),FALSE)</f>
        <v>0</v>
      </c>
      <c r="I334" s="30">
        <f>VLOOKUP($B334,'[1]Tillförd energi'!$B$2:$AS$506,MATCH(I$3,'[1]Tillförd energi'!$B$1:$AQ$1,0),FALSE)</f>
        <v>397.40800000000002</v>
      </c>
      <c r="J334" s="30">
        <f>VLOOKUP($B334,'[1]Tillförd energi'!$B$2:$AS$506,MATCH(J$3,'[1]Tillförd energi'!$B$1:$AQ$1,0),FALSE)</f>
        <v>1.4139999999999999</v>
      </c>
      <c r="K334" s="30">
        <f>VLOOKUP($B334,'[1]Tillförd energi'!$B$2:$AS$506,MATCH(K$3,'[1]Tillförd energi'!$B$1:$AQ$1,0),FALSE)</f>
        <v>0</v>
      </c>
      <c r="L334" s="30">
        <f>VLOOKUP($B334,'[1]Tillförd energi'!$B$2:$AS$506,MATCH(L$3,'[1]Tillförd energi'!$B$1:$AQ$1,0),FALSE)</f>
        <v>0</v>
      </c>
      <c r="M334" s="30">
        <f>VLOOKUP($B334,'[1]Tillförd energi'!$B$2:$AS$506,MATCH(M$3,'[1]Tillförd energi'!$B$1:$AQ$1,0),FALSE)</f>
        <v>0</v>
      </c>
      <c r="N334" s="30">
        <f>VLOOKUP($B334,'[1]Tillförd energi'!$B$2:$AS$506,MATCH(N$3,'[1]Tillförd energi'!$B$1:$AQ$1,0),FALSE)</f>
        <v>0</v>
      </c>
      <c r="O334" s="30">
        <f>VLOOKUP($B334,'[1]Tillförd energi'!$B$2:$AS$506,MATCH(O$3,'[1]Tillförd energi'!$B$1:$AQ$1,0),FALSE)</f>
        <v>0</v>
      </c>
      <c r="P334" s="30">
        <f>VLOOKUP($B334,'[1]Tillförd energi'!$B$2:$AS$506,MATCH(P$3,'[1]Tillförd energi'!$B$1:$AQ$1,0),FALSE)</f>
        <v>18.702000000000002</v>
      </c>
      <c r="Q334" s="30">
        <f>VLOOKUP($B334,'[1]Tillförd energi'!$B$2:$AS$506,MATCH(Q$3,'[1]Tillförd energi'!$B$1:$AQ$1,0),FALSE)</f>
        <v>9.1835299999999993</v>
      </c>
      <c r="R334" s="30">
        <f>VLOOKUP($B334,'[1]Tillförd energi'!$B$2:$AS$506,MATCH(R$3,'[1]Tillförd energi'!$B$1:$AQ$1,0),FALSE)</f>
        <v>0</v>
      </c>
      <c r="S334" s="30">
        <f>VLOOKUP($B334,'[1]Tillförd energi'!$B$2:$AS$506,MATCH(S$3,'[1]Tillförd energi'!$B$1:$AQ$1,0),FALSE)</f>
        <v>0</v>
      </c>
      <c r="T334" s="30">
        <f>VLOOKUP($B334,'[1]Tillförd energi'!$B$2:$AS$506,MATCH(T$3,'[1]Tillförd energi'!$B$1:$AQ$1,0),FALSE)</f>
        <v>0</v>
      </c>
      <c r="U334" s="30">
        <f>VLOOKUP($B334,'[1]Tillförd energi'!$B$2:$AS$506,MATCH(U$3,'[1]Tillförd energi'!$B$1:$AQ$1,0),FALSE)</f>
        <v>37.228999999999999</v>
      </c>
      <c r="V334" s="30">
        <f>VLOOKUP($B334,'[1]Tillförd energi'!$B$2:$AS$506,MATCH(V$3,'[1]Tillförd energi'!$B$1:$AQ$1,0),FALSE)</f>
        <v>0</v>
      </c>
      <c r="W334" s="30">
        <f>VLOOKUP($B334,'[1]Tillförd energi'!$B$2:$AS$506,MATCH(W$3,'[1]Tillförd energi'!$B$1:$AQ$1,0),FALSE)</f>
        <v>0</v>
      </c>
      <c r="X334" s="30">
        <f>VLOOKUP($B334,'[1]Tillförd energi'!$B$2:$AS$506,MATCH(X$3,'[1]Tillförd energi'!$B$1:$AQ$1,0),FALSE)</f>
        <v>0</v>
      </c>
      <c r="Y334" s="30">
        <f>VLOOKUP($B334,'[1]Tillförd energi'!$B$2:$AS$506,MATCH(Y$3,'[1]Tillförd energi'!$B$1:$AQ$1,0),FALSE)</f>
        <v>48.326000000000001</v>
      </c>
      <c r="Z334" s="30">
        <f>VLOOKUP($B334,'[1]Tillförd energi'!$B$2:$AS$506,MATCH(Z$3,'[1]Tillförd energi'!$B$1:$AQ$1,0),FALSE)</f>
        <v>0</v>
      </c>
      <c r="AA334" s="30">
        <f>VLOOKUP($B334,'[1]Tillförd energi'!$B$2:$AS$506,MATCH(AA$3,'[1]Tillförd energi'!$B$1:$AQ$1,0),FALSE)</f>
        <v>0</v>
      </c>
      <c r="AB334" s="30">
        <f>VLOOKUP($B334,'[1]Tillförd energi'!$B$2:$AS$506,MATCH(AB$3,'[1]Tillförd energi'!$B$1:$AQ$1,0),FALSE)</f>
        <v>52.62</v>
      </c>
      <c r="AC334" s="30">
        <f>VLOOKUP($B334,'[1]Tillförd energi'!$B$2:$AS$506,MATCH(AC$3,'[1]Tillförd energi'!$B$1:$AQ$1,0),FALSE)</f>
        <v>98.819000000000003</v>
      </c>
      <c r="AD334" s="30">
        <f>VLOOKUP($B334,'[1]Tillförd energi'!$B$2:$AS$506,MATCH(AD$3,'[1]Tillförd energi'!$B$1:$AQ$1,0),FALSE)</f>
        <v>0</v>
      </c>
      <c r="AF334" s="30">
        <f>VLOOKUP($B334,'[1]Tillförd energi'!$B$2:$AS$506,MATCH(AF$3,'[1]Tillförd energi'!$B$1:$AQ$1,0),FALSE)</f>
        <v>30.866</v>
      </c>
      <c r="AH334" s="30">
        <f>IFERROR(VLOOKUP(B334,[1]Miljö!$B$1:$S$476,9,FALSE)/1,0)</f>
        <v>0</v>
      </c>
      <c r="AJ334" s="35">
        <f>IFERROR(VLOOKUP($B334,[1]Miljö!$B$1:$S$500,MATCH("hjälpel exklusive kraftvärme (GWh)",[1]Miljö!$B$1:$V$1,0),FALSE)/1,"")</f>
        <v>19.265999999999998</v>
      </c>
      <c r="AK334" s="35">
        <f t="shared" si="20"/>
        <v>19.265999999999998</v>
      </c>
      <c r="AL334" s="35">
        <f>VLOOKUP($B334,'[1]Slutlig allokering'!$B$2:$AL$462,MATCH("Hjälpel kraftvärme",'[1]Slutlig allokering'!$B$2:$AL$2,0),FALSE)</f>
        <v>11.6</v>
      </c>
      <c r="AN334" s="30">
        <f t="shared" si="21"/>
        <v>765.01553000000001</v>
      </c>
      <c r="AO334" s="30">
        <f t="shared" si="22"/>
        <v>765.01553000000001</v>
      </c>
      <c r="AP334" s="30">
        <f>IF(ISERROR(1/VLOOKUP($B334,[1]Leveranser!$B$1:$S$500,MATCH("såld värme (gwh)",[1]Leveranser!$B$1:$S$1,0),FALSE)),"",VLOOKUP($B334,[1]Leveranser!$B$1:$S$500,MATCH("såld värme (gwh)",[1]Leveranser!$B$1:$S$1,0),FALSE))</f>
        <v>642.28</v>
      </c>
      <c r="AQ334" s="30">
        <f>VLOOKUP($B334,[1]Leveranser!$B$1:$Y$500,MATCH("Totalt såld fjärrvärme till andra fjärrvärmeföretag",[1]Leveranser!$B$1:$AA$1,0),FALSE)</f>
        <v>0</v>
      </c>
      <c r="AR334" s="30">
        <f>IF(ISERROR(1/VLOOKUP($B334,[1]Miljö!$B$1:$S$500,MATCH("Såld mängd produktionsspecifik fjärrvärme (GWh)",[1]Miljö!$B$1:$R$1,0),FALSE)),0,VLOOKUP($B334,[1]Miljö!$B$1:$S$500,MATCH("Såld mängd produktionsspecifik fjärrvärme (GWh)",[1]Miljö!$B$1:$R$1,0),FALSE))</f>
        <v>0</v>
      </c>
      <c r="AS334" s="36">
        <f t="shared" si="23"/>
        <v>0.83956465563516069</v>
      </c>
      <c r="AU334" s="30" t="str">
        <f>VLOOKUP($B334,'[1]Miljövärden urval för publ'!$B$2:$I$486,7,FALSE)</f>
        <v>Ja</v>
      </c>
    </row>
    <row r="335" spans="1:47" ht="15">
      <c r="A335" t="s">
        <v>431</v>
      </c>
      <c r="B335" t="s">
        <v>440</v>
      </c>
      <c r="C335" s="30">
        <f>VLOOKUP($B335,'[1]Tillförd energi'!$B$2:$AS$506,MATCH(C$3,'[1]Tillförd energi'!$B$1:$AQ$1,0),FALSE)</f>
        <v>0</v>
      </c>
      <c r="D335" s="30">
        <f>VLOOKUP($B335,'[1]Tillförd energi'!$B$2:$AS$506,MATCH(D$3,'[1]Tillförd energi'!$B$1:$AQ$1,0),FALSE)</f>
        <v>1.8560000000000001</v>
      </c>
      <c r="E335" s="30">
        <f>VLOOKUP($B335,'[1]Tillförd energi'!$B$2:$AS$506,MATCH(E$3,'[1]Tillförd energi'!$B$1:$AQ$1,0),FALSE)</f>
        <v>0</v>
      </c>
      <c r="F335" s="30">
        <f>VLOOKUP($B335,'[1]Tillförd energi'!$B$2:$AS$506,MATCH(F$3,'[1]Tillförd energi'!$B$1:$AQ$1,0),FALSE)</f>
        <v>0</v>
      </c>
      <c r="G335" s="30">
        <f>VLOOKUP($B335,'[1]Tillförd energi'!$B$2:$AS$506,MATCH(G$3,'[1]Tillförd energi'!$B$1:$AQ$1,0),FALSE)</f>
        <v>0</v>
      </c>
      <c r="H335" s="30">
        <f>VLOOKUP($B335,'[1]Tillförd energi'!$B$2:$AS$506,MATCH(H$3,'[1]Tillförd energi'!$B$1:$AQ$1,0),FALSE)</f>
        <v>0</v>
      </c>
      <c r="I335" s="30">
        <f>VLOOKUP($B335,'[1]Tillförd energi'!$B$2:$AS$506,MATCH(I$3,'[1]Tillförd energi'!$B$1:$AQ$1,0),FALSE)</f>
        <v>0</v>
      </c>
      <c r="J335" s="30">
        <f>VLOOKUP($B335,'[1]Tillförd energi'!$B$2:$AS$506,MATCH(J$3,'[1]Tillförd energi'!$B$1:$AQ$1,0),FALSE)</f>
        <v>0</v>
      </c>
      <c r="K335" s="30">
        <f>VLOOKUP($B335,'[1]Tillförd energi'!$B$2:$AS$506,MATCH(K$3,'[1]Tillförd energi'!$B$1:$AQ$1,0),FALSE)</f>
        <v>0</v>
      </c>
      <c r="L335" s="30">
        <f>VLOOKUP($B335,'[1]Tillförd energi'!$B$2:$AS$506,MATCH(L$3,'[1]Tillförd energi'!$B$1:$AQ$1,0),FALSE)</f>
        <v>7.89</v>
      </c>
      <c r="M335" s="30">
        <f>VLOOKUP($B335,'[1]Tillförd energi'!$B$2:$AS$506,MATCH(M$3,'[1]Tillförd energi'!$B$1:$AQ$1,0),FALSE)</f>
        <v>0</v>
      </c>
      <c r="N335" s="30">
        <f>VLOOKUP($B335,'[1]Tillförd energi'!$B$2:$AS$506,MATCH(N$3,'[1]Tillförd energi'!$B$1:$AQ$1,0),FALSE)</f>
        <v>15.624000000000001</v>
      </c>
      <c r="O335" s="30">
        <f>VLOOKUP($B335,'[1]Tillförd energi'!$B$2:$AS$506,MATCH(O$3,'[1]Tillförd energi'!$B$1:$AQ$1,0),FALSE)</f>
        <v>10.08</v>
      </c>
      <c r="P335" s="30">
        <f>VLOOKUP($B335,'[1]Tillförd energi'!$B$2:$AS$506,MATCH(P$3,'[1]Tillförd energi'!$B$1:$AQ$1,0),FALSE)</f>
        <v>0</v>
      </c>
      <c r="Q335" s="30">
        <f>VLOOKUP($B335,'[1]Tillförd energi'!$B$2:$AS$506,MATCH(Q$3,'[1]Tillförd energi'!$B$1:$AQ$1,0),FALSE)</f>
        <v>0</v>
      </c>
      <c r="R335" s="30">
        <f>VLOOKUP($B335,'[1]Tillförd energi'!$B$2:$AS$506,MATCH(R$3,'[1]Tillförd energi'!$B$1:$AQ$1,0),FALSE)</f>
        <v>4.0380000000000003</v>
      </c>
      <c r="S335" s="30">
        <f>VLOOKUP($B335,'[1]Tillförd energi'!$B$2:$AS$506,MATCH(S$3,'[1]Tillförd energi'!$B$1:$AQ$1,0),FALSE)</f>
        <v>0</v>
      </c>
      <c r="T335" s="30">
        <f>VLOOKUP($B335,'[1]Tillförd energi'!$B$2:$AS$506,MATCH(T$3,'[1]Tillförd energi'!$B$1:$AQ$1,0),FALSE)</f>
        <v>0</v>
      </c>
      <c r="U335" s="30">
        <f>VLOOKUP($B335,'[1]Tillförd energi'!$B$2:$AS$506,MATCH(U$3,'[1]Tillförd energi'!$B$1:$AQ$1,0),FALSE)</f>
        <v>0</v>
      </c>
      <c r="V335" s="30">
        <f>VLOOKUP($B335,'[1]Tillförd energi'!$B$2:$AS$506,MATCH(V$3,'[1]Tillförd energi'!$B$1:$AQ$1,0),FALSE)</f>
        <v>0</v>
      </c>
      <c r="W335" s="30">
        <f>VLOOKUP($B335,'[1]Tillförd energi'!$B$2:$AS$506,MATCH(W$3,'[1]Tillförd energi'!$B$1:$AQ$1,0),FALSE)</f>
        <v>0</v>
      </c>
      <c r="X335" s="30">
        <f>VLOOKUP($B335,'[1]Tillförd energi'!$B$2:$AS$506,MATCH(X$3,'[1]Tillförd energi'!$B$1:$AQ$1,0),FALSE)</f>
        <v>0</v>
      </c>
      <c r="Y335" s="30">
        <f>VLOOKUP($B335,'[1]Tillförd energi'!$B$2:$AS$506,MATCH(Y$3,'[1]Tillförd energi'!$B$1:$AQ$1,0),FALSE)</f>
        <v>0</v>
      </c>
      <c r="Z335" s="30">
        <f>VLOOKUP($B335,'[1]Tillförd energi'!$B$2:$AS$506,MATCH(Z$3,'[1]Tillförd energi'!$B$1:$AQ$1,0),FALSE)</f>
        <v>0</v>
      </c>
      <c r="AA335" s="30">
        <f>VLOOKUP($B335,'[1]Tillförd energi'!$B$2:$AS$506,MATCH(AA$3,'[1]Tillförd energi'!$B$1:$AQ$1,0),FALSE)</f>
        <v>0</v>
      </c>
      <c r="AB335" s="30">
        <f>VLOOKUP($B335,'[1]Tillförd energi'!$B$2:$AS$506,MATCH(AB$3,'[1]Tillförd energi'!$B$1:$AQ$1,0),FALSE)</f>
        <v>6.4349999999999996</v>
      </c>
      <c r="AC335" s="30">
        <f>VLOOKUP($B335,'[1]Tillförd energi'!$B$2:$AS$506,MATCH(AC$3,'[1]Tillförd energi'!$B$1:$AQ$1,0),FALSE)</f>
        <v>0</v>
      </c>
      <c r="AD335" s="30">
        <f>VLOOKUP($B335,'[1]Tillförd energi'!$B$2:$AS$506,MATCH(AD$3,'[1]Tillförd energi'!$B$1:$AQ$1,0),FALSE)</f>
        <v>0.83699999999999997</v>
      </c>
      <c r="AF335" s="30">
        <f>VLOOKUP($B335,'[1]Tillförd energi'!$B$2:$AS$506,MATCH(AF$3,'[1]Tillförd energi'!$B$1:$AQ$1,0),FALSE)</f>
        <v>0.92200000000000004</v>
      </c>
      <c r="AH335" s="30">
        <f>IFERROR(VLOOKUP(B335,[1]Miljö!$B$1:$S$476,9,FALSE)/1,0)</f>
        <v>0</v>
      </c>
      <c r="AJ335" s="35">
        <f>IFERROR(VLOOKUP($B335,[1]Miljö!$B$1:$S$500,MATCH("hjälpel exklusive kraftvärme (GWh)",[1]Miljö!$B$1:$V$1,0),FALSE)/1,"")</f>
        <v>0.92200000000000004</v>
      </c>
      <c r="AK335" s="35">
        <f t="shared" si="20"/>
        <v>0.92200000000000004</v>
      </c>
      <c r="AL335" s="35">
        <f>VLOOKUP($B335,'[1]Slutlig allokering'!$B$2:$AL$462,MATCH("Hjälpel kraftvärme",'[1]Slutlig allokering'!$B$2:$AL$2,0),FALSE)</f>
        <v>0</v>
      </c>
      <c r="AN335" s="30">
        <f t="shared" si="21"/>
        <v>47.682000000000002</v>
      </c>
      <c r="AO335" s="30">
        <f t="shared" si="22"/>
        <v>47.682000000000002</v>
      </c>
      <c r="AP335" s="30">
        <f>IF(ISERROR(1/VLOOKUP($B335,[1]Leveranser!$B$1:$S$500,MATCH("såld värme (gwh)",[1]Leveranser!$B$1:$S$1,0),FALSE)),"",VLOOKUP($B335,[1]Leveranser!$B$1:$S$500,MATCH("såld värme (gwh)",[1]Leveranser!$B$1:$S$1,0),FALSE))</f>
        <v>34.86</v>
      </c>
      <c r="AQ335" s="30">
        <f>VLOOKUP($B335,[1]Leveranser!$B$1:$Y$500,MATCH("Totalt såld fjärrvärme till andra fjärrvärmeföretag",[1]Leveranser!$B$1:$AA$1,0),FALSE)</f>
        <v>0</v>
      </c>
      <c r="AR335" s="30">
        <f>IF(ISERROR(1/VLOOKUP($B335,[1]Miljö!$B$1:$S$500,MATCH("Såld mängd produktionsspecifik fjärrvärme (GWh)",[1]Miljö!$B$1:$R$1,0),FALSE)),0,VLOOKUP($B335,[1]Miljö!$B$1:$S$500,MATCH("Såld mängd produktionsspecifik fjärrvärme (GWh)",[1]Miljö!$B$1:$R$1,0),FALSE))</f>
        <v>0</v>
      </c>
      <c r="AS335" s="36">
        <f t="shared" si="23"/>
        <v>0.73109349440040261</v>
      </c>
      <c r="AU335" s="30" t="str">
        <f>VLOOKUP($B335,'[1]Miljövärden urval för publ'!$B$2:$I$486,7,FALSE)</f>
        <v>Ja</v>
      </c>
    </row>
    <row r="336" spans="1:47" ht="15">
      <c r="A336" t="s">
        <v>276</v>
      </c>
      <c r="B336" t="s">
        <v>279</v>
      </c>
      <c r="C336" s="30">
        <f>VLOOKUP($B336,'[1]Tillförd energi'!$B$2:$AS$506,MATCH(C$3,'[1]Tillförd energi'!$B$1:$AQ$1,0),FALSE)</f>
        <v>0</v>
      </c>
      <c r="D336" s="30">
        <f>VLOOKUP($B336,'[1]Tillförd energi'!$B$2:$AS$506,MATCH(D$3,'[1]Tillförd energi'!$B$1:$AQ$1,0),FALSE)</f>
        <v>5.6160000000000003E-3</v>
      </c>
      <c r="E336" s="30">
        <f>VLOOKUP($B336,'[1]Tillförd energi'!$B$2:$AS$506,MATCH(E$3,'[1]Tillförd energi'!$B$1:$AQ$1,0),FALSE)</f>
        <v>0</v>
      </c>
      <c r="F336" s="30">
        <f>VLOOKUP($B336,'[1]Tillförd energi'!$B$2:$AS$506,MATCH(F$3,'[1]Tillförd energi'!$B$1:$AQ$1,0),FALSE)</f>
        <v>0</v>
      </c>
      <c r="G336" s="30">
        <f>VLOOKUP($B336,'[1]Tillförd energi'!$B$2:$AS$506,MATCH(G$3,'[1]Tillförd energi'!$B$1:$AQ$1,0),FALSE)</f>
        <v>0</v>
      </c>
      <c r="H336" s="30">
        <f>VLOOKUP($B336,'[1]Tillförd energi'!$B$2:$AS$506,MATCH(H$3,'[1]Tillförd energi'!$B$1:$AQ$1,0),FALSE)</f>
        <v>0</v>
      </c>
      <c r="I336" s="30">
        <f>VLOOKUP($B336,'[1]Tillförd energi'!$B$2:$AS$506,MATCH(I$3,'[1]Tillförd energi'!$B$1:$AQ$1,0),FALSE)</f>
        <v>0</v>
      </c>
      <c r="J336" s="30">
        <f>VLOOKUP($B336,'[1]Tillförd energi'!$B$2:$AS$506,MATCH(J$3,'[1]Tillförd energi'!$B$1:$AQ$1,0),FALSE)</f>
        <v>0</v>
      </c>
      <c r="K336" s="30">
        <f>VLOOKUP($B336,'[1]Tillförd energi'!$B$2:$AS$506,MATCH(K$3,'[1]Tillförd energi'!$B$1:$AQ$1,0),FALSE)</f>
        <v>0</v>
      </c>
      <c r="L336" s="30">
        <f>VLOOKUP($B336,'[1]Tillförd energi'!$B$2:$AS$506,MATCH(L$3,'[1]Tillförd energi'!$B$1:$AQ$1,0),FALSE)</f>
        <v>0</v>
      </c>
      <c r="M336" s="30">
        <f>VLOOKUP($B336,'[1]Tillförd energi'!$B$2:$AS$506,MATCH(M$3,'[1]Tillförd energi'!$B$1:$AQ$1,0),FALSE)</f>
        <v>0</v>
      </c>
      <c r="N336" s="30">
        <f>VLOOKUP($B336,'[1]Tillförd energi'!$B$2:$AS$506,MATCH(N$3,'[1]Tillförd energi'!$B$1:$AQ$1,0),FALSE)</f>
        <v>0</v>
      </c>
      <c r="O336" s="30">
        <f>VLOOKUP($B336,'[1]Tillförd energi'!$B$2:$AS$506,MATCH(O$3,'[1]Tillförd energi'!$B$1:$AQ$1,0),FALSE)</f>
        <v>0</v>
      </c>
      <c r="P336" s="30">
        <f>VLOOKUP($B336,'[1]Tillförd energi'!$B$2:$AS$506,MATCH(P$3,'[1]Tillförd energi'!$B$1:$AQ$1,0),FALSE)</f>
        <v>0</v>
      </c>
      <c r="Q336" s="30">
        <f>VLOOKUP($B336,'[1]Tillförd energi'!$B$2:$AS$506,MATCH(Q$3,'[1]Tillförd energi'!$B$1:$AQ$1,0),FALSE)</f>
        <v>0.26830399999999999</v>
      </c>
      <c r="R336" s="30">
        <f>VLOOKUP($B336,'[1]Tillförd energi'!$B$2:$AS$506,MATCH(R$3,'[1]Tillförd energi'!$B$1:$AQ$1,0),FALSE)</f>
        <v>0</v>
      </c>
      <c r="S336" s="30">
        <f>VLOOKUP($B336,'[1]Tillförd energi'!$B$2:$AS$506,MATCH(S$3,'[1]Tillförd energi'!$B$1:$AQ$1,0),FALSE)</f>
        <v>0</v>
      </c>
      <c r="T336" s="30">
        <f>VLOOKUP($B336,'[1]Tillförd energi'!$B$2:$AS$506,MATCH(T$3,'[1]Tillförd energi'!$B$1:$AQ$1,0),FALSE)</f>
        <v>0</v>
      </c>
      <c r="U336" s="30">
        <f>VLOOKUP($B336,'[1]Tillförd energi'!$B$2:$AS$506,MATCH(U$3,'[1]Tillförd energi'!$B$1:$AQ$1,0),FALSE)</f>
        <v>0</v>
      </c>
      <c r="V336" s="30">
        <f>VLOOKUP($B336,'[1]Tillförd energi'!$B$2:$AS$506,MATCH(V$3,'[1]Tillförd energi'!$B$1:$AQ$1,0),FALSE)</f>
        <v>0</v>
      </c>
      <c r="W336" s="30">
        <f>VLOOKUP($B336,'[1]Tillförd energi'!$B$2:$AS$506,MATCH(W$3,'[1]Tillförd energi'!$B$1:$AQ$1,0),FALSE)</f>
        <v>0</v>
      </c>
      <c r="X336" s="30">
        <f>VLOOKUP($B336,'[1]Tillförd energi'!$B$2:$AS$506,MATCH(X$3,'[1]Tillförd energi'!$B$1:$AQ$1,0),FALSE)</f>
        <v>0</v>
      </c>
      <c r="Y336" s="30">
        <f>VLOOKUP($B336,'[1]Tillförd energi'!$B$2:$AS$506,MATCH(Y$3,'[1]Tillförd energi'!$B$1:$AQ$1,0),FALSE)</f>
        <v>0</v>
      </c>
      <c r="Z336" s="30">
        <f>VLOOKUP($B336,'[1]Tillförd energi'!$B$2:$AS$506,MATCH(Z$3,'[1]Tillförd energi'!$B$1:$AQ$1,0),FALSE)</f>
        <v>0</v>
      </c>
      <c r="AA336" s="30">
        <f>VLOOKUP($B336,'[1]Tillförd energi'!$B$2:$AS$506,MATCH(AA$3,'[1]Tillförd energi'!$B$1:$AQ$1,0),FALSE)</f>
        <v>0</v>
      </c>
      <c r="AB336" s="30">
        <f>VLOOKUP($B336,'[1]Tillförd energi'!$B$2:$AS$506,MATCH(AB$3,'[1]Tillförd energi'!$B$1:$AQ$1,0),FALSE)</f>
        <v>0</v>
      </c>
      <c r="AC336" s="30">
        <f>VLOOKUP($B336,'[1]Tillförd energi'!$B$2:$AS$506,MATCH(AC$3,'[1]Tillförd energi'!$B$1:$AQ$1,0),FALSE)</f>
        <v>0</v>
      </c>
      <c r="AD336" s="30">
        <f>VLOOKUP($B336,'[1]Tillförd energi'!$B$2:$AS$506,MATCH(AD$3,'[1]Tillförd energi'!$B$1:$AQ$1,0),FALSE)</f>
        <v>0</v>
      </c>
      <c r="AF336" s="30">
        <f>VLOOKUP($B336,'[1]Tillförd energi'!$B$2:$AS$506,MATCH(AF$3,'[1]Tillförd energi'!$B$1:$AQ$1,0),FALSE)</f>
        <v>6.9899999999999997E-3</v>
      </c>
      <c r="AH336" s="30">
        <f>IFERROR(VLOOKUP(B336,[1]Miljö!$B$1:$S$476,9,FALSE)/1,0)</f>
        <v>0</v>
      </c>
      <c r="AJ336" s="35" t="str">
        <f>IFERROR(VLOOKUP($B336,[1]Miljö!$B$1:$S$500,MATCH("hjälpel exklusive kraftvärme (GWh)",[1]Miljö!$B$1:$V$1,0),FALSE)/1,"")</f>
        <v/>
      </c>
      <c r="AK336" s="35">
        <f t="shared" si="20"/>
        <v>6.9900000000000006E-3</v>
      </c>
      <c r="AL336" s="35">
        <f>VLOOKUP($B336,'[1]Slutlig allokering'!$B$2:$AL$462,MATCH("Hjälpel kraftvärme",'[1]Slutlig allokering'!$B$2:$AL$2,0),FALSE)</f>
        <v>0</v>
      </c>
      <c r="AN336" s="30">
        <f t="shared" si="21"/>
        <v>0.28090999999999999</v>
      </c>
      <c r="AO336" s="30">
        <f t="shared" si="22"/>
        <v>0.28090999999999999</v>
      </c>
      <c r="AP336" s="30">
        <f>IF(ISERROR(1/VLOOKUP($B336,[1]Leveranser!$B$1:$S$500,MATCH("såld värme (gwh)",[1]Leveranser!$B$1:$S$1,0),FALSE)),"",VLOOKUP($B336,[1]Leveranser!$B$1:$S$500,MATCH("såld värme (gwh)",[1]Leveranser!$B$1:$S$1,0),FALSE))</f>
        <v>0.23300000000000001</v>
      </c>
      <c r="AQ336" s="30">
        <f>VLOOKUP($B336,[1]Leveranser!$B$1:$Y$500,MATCH("Totalt såld fjärrvärme till andra fjärrvärmeföretag",[1]Leveranser!$B$1:$AA$1,0),FALSE)</f>
        <v>0</v>
      </c>
      <c r="AR336" s="30">
        <f>IF(ISERROR(1/VLOOKUP($B336,[1]Miljö!$B$1:$S$500,MATCH("Såld mängd produktionsspecifik fjärrvärme (GWh)",[1]Miljö!$B$1:$R$1,0),FALSE)),0,VLOOKUP($B336,[1]Miljö!$B$1:$S$500,MATCH("Såld mängd produktionsspecifik fjärrvärme (GWh)",[1]Miljö!$B$1:$R$1,0),FALSE))</f>
        <v>0</v>
      </c>
      <c r="AS336" s="36">
        <f t="shared" si="23"/>
        <v>0.82944715389270596</v>
      </c>
      <c r="AU336" s="30" t="str">
        <f>VLOOKUP($B336,'[1]Miljövärden urval för publ'!$B$2:$I$486,7,FALSE)</f>
        <v>Ja</v>
      </c>
    </row>
    <row r="337" spans="1:47" ht="15">
      <c r="A337" t="s">
        <v>513</v>
      </c>
      <c r="B337" t="s">
        <v>515</v>
      </c>
      <c r="C337" s="30">
        <f>VLOOKUP($B337,'[1]Tillförd energi'!$B$2:$AS$506,MATCH(C$3,'[1]Tillförd energi'!$B$1:$AQ$1,0),FALSE)</f>
        <v>0</v>
      </c>
      <c r="D337" s="30">
        <f>VLOOKUP($B337,'[1]Tillförd energi'!$B$2:$AS$506,MATCH(D$3,'[1]Tillförd energi'!$B$1:$AQ$1,0),FALSE)</f>
        <v>0.3</v>
      </c>
      <c r="E337" s="30">
        <f>VLOOKUP($B337,'[1]Tillförd energi'!$B$2:$AS$506,MATCH(E$3,'[1]Tillförd energi'!$B$1:$AQ$1,0),FALSE)</f>
        <v>0</v>
      </c>
      <c r="F337" s="30">
        <f>VLOOKUP($B337,'[1]Tillförd energi'!$B$2:$AS$506,MATCH(F$3,'[1]Tillförd energi'!$B$1:$AQ$1,0),FALSE)</f>
        <v>0</v>
      </c>
      <c r="G337" s="30">
        <f>VLOOKUP($B337,'[1]Tillförd energi'!$B$2:$AS$506,MATCH(G$3,'[1]Tillförd energi'!$B$1:$AQ$1,0),FALSE)</f>
        <v>0</v>
      </c>
      <c r="H337" s="30">
        <f>VLOOKUP($B337,'[1]Tillförd energi'!$B$2:$AS$506,MATCH(H$3,'[1]Tillförd energi'!$B$1:$AQ$1,0),FALSE)</f>
        <v>0</v>
      </c>
      <c r="I337" s="30">
        <f>VLOOKUP($B337,'[1]Tillförd energi'!$B$2:$AS$506,MATCH(I$3,'[1]Tillförd energi'!$B$1:$AQ$1,0),FALSE)</f>
        <v>7.8</v>
      </c>
      <c r="J337" s="30">
        <f>VLOOKUP($B337,'[1]Tillförd energi'!$B$2:$AS$506,MATCH(J$3,'[1]Tillförd energi'!$B$1:$AQ$1,0),FALSE)</f>
        <v>0</v>
      </c>
      <c r="K337" s="30">
        <f>VLOOKUP($B337,'[1]Tillförd energi'!$B$2:$AS$506,MATCH(K$3,'[1]Tillförd energi'!$B$1:$AQ$1,0),FALSE)</f>
        <v>0</v>
      </c>
      <c r="L337" s="30">
        <f>VLOOKUP($B337,'[1]Tillförd energi'!$B$2:$AS$506,MATCH(L$3,'[1]Tillförd energi'!$B$1:$AQ$1,0),FALSE)</f>
        <v>0</v>
      </c>
      <c r="M337" s="30">
        <f>VLOOKUP($B337,'[1]Tillförd energi'!$B$2:$AS$506,MATCH(M$3,'[1]Tillförd energi'!$B$1:$AQ$1,0),FALSE)</f>
        <v>32</v>
      </c>
      <c r="N337" s="30">
        <f>VLOOKUP($B337,'[1]Tillförd energi'!$B$2:$AS$506,MATCH(N$3,'[1]Tillförd energi'!$B$1:$AQ$1,0),FALSE)</f>
        <v>0</v>
      </c>
      <c r="O337" s="30">
        <f>VLOOKUP($B337,'[1]Tillförd energi'!$B$2:$AS$506,MATCH(O$3,'[1]Tillförd energi'!$B$1:$AQ$1,0),FALSE)</f>
        <v>0</v>
      </c>
      <c r="P337" s="30">
        <f>VLOOKUP($B337,'[1]Tillförd energi'!$B$2:$AS$506,MATCH(P$3,'[1]Tillförd energi'!$B$1:$AQ$1,0),FALSE)</f>
        <v>0</v>
      </c>
      <c r="Q337" s="30">
        <f>VLOOKUP($B337,'[1]Tillförd energi'!$B$2:$AS$506,MATCH(Q$3,'[1]Tillförd energi'!$B$1:$AQ$1,0),FALSE)</f>
        <v>0</v>
      </c>
      <c r="R337" s="30">
        <f>VLOOKUP($B337,'[1]Tillförd energi'!$B$2:$AS$506,MATCH(R$3,'[1]Tillförd energi'!$B$1:$AQ$1,0),FALSE)</f>
        <v>0</v>
      </c>
      <c r="S337" s="30">
        <f>VLOOKUP($B337,'[1]Tillförd energi'!$B$2:$AS$506,MATCH(S$3,'[1]Tillförd energi'!$B$1:$AQ$1,0),FALSE)</f>
        <v>0</v>
      </c>
      <c r="T337" s="30">
        <f>VLOOKUP($B337,'[1]Tillförd energi'!$B$2:$AS$506,MATCH(T$3,'[1]Tillförd energi'!$B$1:$AQ$1,0),FALSE)</f>
        <v>0</v>
      </c>
      <c r="U337" s="30">
        <f>VLOOKUP($B337,'[1]Tillförd energi'!$B$2:$AS$506,MATCH(U$3,'[1]Tillförd energi'!$B$1:$AQ$1,0),FALSE)</f>
        <v>0</v>
      </c>
      <c r="V337" s="30">
        <f>VLOOKUP($B337,'[1]Tillförd energi'!$B$2:$AS$506,MATCH(V$3,'[1]Tillförd energi'!$B$1:$AQ$1,0),FALSE)</f>
        <v>0</v>
      </c>
      <c r="W337" s="30">
        <f>VLOOKUP($B337,'[1]Tillförd energi'!$B$2:$AS$506,MATCH(W$3,'[1]Tillförd energi'!$B$1:$AQ$1,0),FALSE)</f>
        <v>0</v>
      </c>
      <c r="X337" s="30">
        <f>VLOOKUP($B337,'[1]Tillförd energi'!$B$2:$AS$506,MATCH(X$3,'[1]Tillförd energi'!$B$1:$AQ$1,0),FALSE)</f>
        <v>13</v>
      </c>
      <c r="Y337" s="30">
        <f>VLOOKUP($B337,'[1]Tillförd energi'!$B$2:$AS$506,MATCH(Y$3,'[1]Tillförd energi'!$B$1:$AQ$1,0),FALSE)</f>
        <v>0</v>
      </c>
      <c r="Z337" s="30">
        <f>VLOOKUP($B337,'[1]Tillförd energi'!$B$2:$AS$506,MATCH(Z$3,'[1]Tillförd energi'!$B$1:$AQ$1,0),FALSE)</f>
        <v>0</v>
      </c>
      <c r="AA337" s="30">
        <f>VLOOKUP($B337,'[1]Tillförd energi'!$B$2:$AS$506,MATCH(AA$3,'[1]Tillförd energi'!$B$1:$AQ$1,0),FALSE)</f>
        <v>0</v>
      </c>
      <c r="AB337" s="30">
        <f>VLOOKUP($B337,'[1]Tillförd energi'!$B$2:$AS$506,MATCH(AB$3,'[1]Tillförd energi'!$B$1:$AQ$1,0),FALSE)</f>
        <v>4.8</v>
      </c>
      <c r="AC337" s="30">
        <f>VLOOKUP($B337,'[1]Tillförd energi'!$B$2:$AS$506,MATCH(AC$3,'[1]Tillförd energi'!$B$1:$AQ$1,0),FALSE)</f>
        <v>0</v>
      </c>
      <c r="AD337" s="30">
        <f>VLOOKUP($B337,'[1]Tillförd energi'!$B$2:$AS$506,MATCH(AD$3,'[1]Tillförd energi'!$B$1:$AQ$1,0),FALSE)</f>
        <v>0</v>
      </c>
      <c r="AF337" s="30">
        <f>VLOOKUP($B337,'[1]Tillförd energi'!$B$2:$AS$506,MATCH(AF$3,'[1]Tillförd energi'!$B$1:$AQ$1,0),FALSE)</f>
        <v>1.05</v>
      </c>
      <c r="AH337" s="30">
        <f>IFERROR(VLOOKUP(B337,[1]Miljö!$B$1:$S$476,9,FALSE)/1,0)</f>
        <v>0</v>
      </c>
      <c r="AJ337" s="35" t="str">
        <f>IFERROR(VLOOKUP($B337,[1]Miljö!$B$1:$S$500,MATCH("hjälpel exklusive kraftvärme (GWh)",[1]Miljö!$B$1:$V$1,0),FALSE)/1,"")</f>
        <v/>
      </c>
      <c r="AK337" s="35">
        <f t="shared" si="20"/>
        <v>1.05</v>
      </c>
      <c r="AL337" s="35">
        <f>VLOOKUP($B337,'[1]Slutlig allokering'!$B$2:$AL$462,MATCH("Hjälpel kraftvärme",'[1]Slutlig allokering'!$B$2:$AL$2,0),FALSE)</f>
        <v>0</v>
      </c>
      <c r="AN337" s="30">
        <f t="shared" si="21"/>
        <v>58.949999999999996</v>
      </c>
      <c r="AO337" s="30">
        <f t="shared" si="22"/>
        <v>58.949999999999996</v>
      </c>
      <c r="AP337" s="30">
        <f>IF(ISERROR(1/VLOOKUP($B337,[1]Leveranser!$B$1:$S$500,MATCH("såld värme (gwh)",[1]Leveranser!$B$1:$S$1,0),FALSE)),"",VLOOKUP($B337,[1]Leveranser!$B$1:$S$500,MATCH("såld värme (gwh)",[1]Leveranser!$B$1:$S$1,0),FALSE))</f>
        <v>35</v>
      </c>
      <c r="AQ337" s="30">
        <f>VLOOKUP($B337,[1]Leveranser!$B$1:$Y$500,MATCH("Totalt såld fjärrvärme till andra fjärrvärmeföretag",[1]Leveranser!$B$1:$AA$1,0),FALSE)</f>
        <v>0</v>
      </c>
      <c r="AR337" s="30">
        <f>IF(ISERROR(1/VLOOKUP($B337,[1]Miljö!$B$1:$S$500,MATCH("Såld mängd produktionsspecifik fjärrvärme (GWh)",[1]Miljö!$B$1:$R$1,0),FALSE)),0,VLOOKUP($B337,[1]Miljö!$B$1:$S$500,MATCH("Såld mängd produktionsspecifik fjärrvärme (GWh)",[1]Miljö!$B$1:$R$1,0),FALSE))</f>
        <v>0</v>
      </c>
      <c r="AS337" s="36">
        <f t="shared" si="23"/>
        <v>0.59372349448685335</v>
      </c>
      <c r="AU337" s="30" t="str">
        <f>VLOOKUP($B337,'[1]Miljövärden urval för publ'!$B$2:$I$486,7,FALSE)</f>
        <v>Ja</v>
      </c>
    </row>
    <row r="338" spans="1:47" ht="15">
      <c r="A338" t="s">
        <v>138</v>
      </c>
      <c r="B338" t="s">
        <v>177</v>
      </c>
      <c r="C338" s="30">
        <f>VLOOKUP($B338,'[1]Tillförd energi'!$B$2:$AS$506,MATCH(C$3,'[1]Tillförd energi'!$B$1:$AQ$1,0),FALSE)</f>
        <v>0</v>
      </c>
      <c r="D338" s="30">
        <f>VLOOKUP($B338,'[1]Tillförd energi'!$B$2:$AS$506,MATCH(D$3,'[1]Tillförd energi'!$B$1:$AQ$1,0),FALSE)</f>
        <v>0.5</v>
      </c>
      <c r="E338" s="30">
        <f>VLOOKUP($B338,'[1]Tillförd energi'!$B$2:$AS$506,MATCH(E$3,'[1]Tillförd energi'!$B$1:$AQ$1,0),FALSE)</f>
        <v>0</v>
      </c>
      <c r="F338" s="30">
        <f>VLOOKUP($B338,'[1]Tillförd energi'!$B$2:$AS$506,MATCH(F$3,'[1]Tillförd energi'!$B$1:$AQ$1,0),FALSE)</f>
        <v>0</v>
      </c>
      <c r="G338" s="30">
        <f>VLOOKUP($B338,'[1]Tillförd energi'!$B$2:$AS$506,MATCH(G$3,'[1]Tillförd energi'!$B$1:$AQ$1,0),FALSE)</f>
        <v>0</v>
      </c>
      <c r="H338" s="30">
        <f>VLOOKUP($B338,'[1]Tillförd energi'!$B$2:$AS$506,MATCH(H$3,'[1]Tillförd energi'!$B$1:$AQ$1,0),FALSE)</f>
        <v>0</v>
      </c>
      <c r="I338" s="30">
        <f>VLOOKUP($B338,'[1]Tillförd energi'!$B$2:$AS$506,MATCH(I$3,'[1]Tillförd energi'!$B$1:$AQ$1,0),FALSE)</f>
        <v>0</v>
      </c>
      <c r="J338" s="30">
        <f>VLOOKUP($B338,'[1]Tillförd energi'!$B$2:$AS$506,MATCH(J$3,'[1]Tillförd energi'!$B$1:$AQ$1,0),FALSE)</f>
        <v>0</v>
      </c>
      <c r="K338" s="30">
        <f>VLOOKUP($B338,'[1]Tillförd energi'!$B$2:$AS$506,MATCH(K$3,'[1]Tillförd energi'!$B$1:$AQ$1,0),FALSE)</f>
        <v>0</v>
      </c>
      <c r="L338" s="30">
        <f>VLOOKUP($B338,'[1]Tillförd energi'!$B$2:$AS$506,MATCH(L$3,'[1]Tillförd energi'!$B$1:$AQ$1,0),FALSE)</f>
        <v>0</v>
      </c>
      <c r="M338" s="30">
        <f>VLOOKUP($B338,'[1]Tillförd energi'!$B$2:$AS$506,MATCH(M$3,'[1]Tillförd energi'!$B$1:$AQ$1,0),FALSE)</f>
        <v>0</v>
      </c>
      <c r="N338" s="30">
        <f>VLOOKUP($B338,'[1]Tillförd energi'!$B$2:$AS$506,MATCH(N$3,'[1]Tillförd energi'!$B$1:$AQ$1,0),FALSE)</f>
        <v>0</v>
      </c>
      <c r="O338" s="30">
        <f>VLOOKUP($B338,'[1]Tillförd energi'!$B$2:$AS$506,MATCH(O$3,'[1]Tillförd energi'!$B$1:$AQ$1,0),FALSE)</f>
        <v>24.3</v>
      </c>
      <c r="P338" s="30">
        <f>VLOOKUP($B338,'[1]Tillförd energi'!$B$2:$AS$506,MATCH(P$3,'[1]Tillförd energi'!$B$1:$AQ$1,0),FALSE)</f>
        <v>0</v>
      </c>
      <c r="Q338" s="30">
        <f>VLOOKUP($B338,'[1]Tillförd energi'!$B$2:$AS$506,MATCH(Q$3,'[1]Tillförd energi'!$B$1:$AQ$1,0),FALSE)</f>
        <v>0</v>
      </c>
      <c r="R338" s="30">
        <f>VLOOKUP($B338,'[1]Tillförd energi'!$B$2:$AS$506,MATCH(R$3,'[1]Tillförd energi'!$B$1:$AQ$1,0),FALSE)</f>
        <v>0</v>
      </c>
      <c r="S338" s="30">
        <f>VLOOKUP($B338,'[1]Tillförd energi'!$B$2:$AS$506,MATCH(S$3,'[1]Tillförd energi'!$B$1:$AQ$1,0),FALSE)</f>
        <v>0</v>
      </c>
      <c r="T338" s="30">
        <f>VLOOKUP($B338,'[1]Tillförd energi'!$B$2:$AS$506,MATCH(T$3,'[1]Tillförd energi'!$B$1:$AQ$1,0),FALSE)</f>
        <v>0</v>
      </c>
      <c r="U338" s="30">
        <f>VLOOKUP($B338,'[1]Tillförd energi'!$B$2:$AS$506,MATCH(U$3,'[1]Tillförd energi'!$B$1:$AQ$1,0),FALSE)</f>
        <v>0</v>
      </c>
      <c r="V338" s="30">
        <f>VLOOKUP($B338,'[1]Tillförd energi'!$B$2:$AS$506,MATCH(V$3,'[1]Tillförd energi'!$B$1:$AQ$1,0),FALSE)</f>
        <v>0</v>
      </c>
      <c r="W338" s="30">
        <f>VLOOKUP($B338,'[1]Tillförd energi'!$B$2:$AS$506,MATCH(W$3,'[1]Tillförd energi'!$B$1:$AQ$1,0),FALSE)</f>
        <v>0</v>
      </c>
      <c r="X338" s="30">
        <f>VLOOKUP($B338,'[1]Tillförd energi'!$B$2:$AS$506,MATCH(X$3,'[1]Tillförd energi'!$B$1:$AQ$1,0),FALSE)</f>
        <v>0</v>
      </c>
      <c r="Y338" s="30">
        <f>VLOOKUP($B338,'[1]Tillförd energi'!$B$2:$AS$506,MATCH(Y$3,'[1]Tillförd energi'!$B$1:$AQ$1,0),FALSE)</f>
        <v>0</v>
      </c>
      <c r="Z338" s="30">
        <f>VLOOKUP($B338,'[1]Tillförd energi'!$B$2:$AS$506,MATCH(Z$3,'[1]Tillförd energi'!$B$1:$AQ$1,0),FALSE)</f>
        <v>0</v>
      </c>
      <c r="AA338" s="30">
        <f>VLOOKUP($B338,'[1]Tillförd energi'!$B$2:$AS$506,MATCH(AA$3,'[1]Tillförd energi'!$B$1:$AQ$1,0),FALSE)</f>
        <v>0</v>
      </c>
      <c r="AB338" s="30">
        <f>VLOOKUP($B338,'[1]Tillförd energi'!$B$2:$AS$506,MATCH(AB$3,'[1]Tillförd energi'!$B$1:$AQ$1,0),FALSE)</f>
        <v>0</v>
      </c>
      <c r="AC338" s="30">
        <f>VLOOKUP($B338,'[1]Tillförd energi'!$B$2:$AS$506,MATCH(AC$3,'[1]Tillförd energi'!$B$1:$AQ$1,0),FALSE)</f>
        <v>0</v>
      </c>
      <c r="AD338" s="30">
        <f>VLOOKUP($B338,'[1]Tillförd energi'!$B$2:$AS$506,MATCH(AD$3,'[1]Tillförd energi'!$B$1:$AQ$1,0),FALSE)</f>
        <v>0</v>
      </c>
      <c r="AF338" s="30">
        <f>VLOOKUP($B338,'[1]Tillförd energi'!$B$2:$AS$506,MATCH(AF$3,'[1]Tillförd energi'!$B$1:$AQ$1,0),FALSE)</f>
        <v>0.41</v>
      </c>
      <c r="AH338" s="30">
        <f>IFERROR(VLOOKUP(B338,[1]Miljö!$B$1:$S$476,9,FALSE)/1,0)</f>
        <v>0</v>
      </c>
      <c r="AJ338" s="35">
        <f>IFERROR(VLOOKUP($B338,[1]Miljö!$B$1:$S$500,MATCH("hjälpel exklusive kraftvärme (GWh)",[1]Miljö!$B$1:$V$1,0),FALSE)/1,"")</f>
        <v>0.41</v>
      </c>
      <c r="AK338" s="35">
        <f t="shared" si="20"/>
        <v>0.41</v>
      </c>
      <c r="AL338" s="35">
        <f>VLOOKUP($B338,'[1]Slutlig allokering'!$B$2:$AL$462,MATCH("Hjälpel kraftvärme",'[1]Slutlig allokering'!$B$2:$AL$2,0),FALSE)</f>
        <v>0</v>
      </c>
      <c r="AN338" s="30">
        <f t="shared" si="21"/>
        <v>25.21</v>
      </c>
      <c r="AO338" s="30">
        <f t="shared" si="22"/>
        <v>25.21</v>
      </c>
      <c r="AP338" s="30">
        <f>IF(ISERROR(1/VLOOKUP($B338,[1]Leveranser!$B$1:$S$500,MATCH("såld värme (gwh)",[1]Leveranser!$B$1:$S$1,0),FALSE)),"",VLOOKUP($B338,[1]Leveranser!$B$1:$S$500,MATCH("såld värme (gwh)",[1]Leveranser!$B$1:$S$1,0),FALSE))</f>
        <v>19.600000000000001</v>
      </c>
      <c r="AQ338" s="30">
        <f>VLOOKUP($B338,[1]Leveranser!$B$1:$Y$500,MATCH("Totalt såld fjärrvärme till andra fjärrvärmeföretag",[1]Leveranser!$B$1:$AA$1,0),FALSE)</f>
        <v>0</v>
      </c>
      <c r="AR338" s="30">
        <f>IF(ISERROR(1/VLOOKUP($B338,[1]Miljö!$B$1:$S$500,MATCH("Såld mängd produktionsspecifik fjärrvärme (GWh)",[1]Miljö!$B$1:$R$1,0),FALSE)),0,VLOOKUP($B338,[1]Miljö!$B$1:$S$500,MATCH("Såld mängd produktionsspecifik fjärrvärme (GWh)",[1]Miljö!$B$1:$R$1,0),FALSE))</f>
        <v>0</v>
      </c>
      <c r="AS338" s="36">
        <f t="shared" si="23"/>
        <v>0.77746925823086077</v>
      </c>
      <c r="AU338" s="30" t="str">
        <f>VLOOKUP($B338,'[1]Miljövärden urval för publ'!$B$2:$I$486,7,FALSE)</f>
        <v>Ja</v>
      </c>
    </row>
    <row r="339" spans="1:47" ht="15">
      <c r="A339" t="s">
        <v>133</v>
      </c>
      <c r="B339" t="s">
        <v>136</v>
      </c>
      <c r="C339" s="30">
        <f>VLOOKUP($B339,'[1]Tillförd energi'!$B$2:$AS$506,MATCH(C$3,'[1]Tillförd energi'!$B$1:$AQ$1,0),FALSE)</f>
        <v>0</v>
      </c>
      <c r="D339" s="30">
        <f>VLOOKUP($B339,'[1]Tillförd energi'!$B$2:$AS$506,MATCH(D$3,'[1]Tillförd energi'!$B$1:$AQ$1,0),FALSE)</f>
        <v>4.9000000000000002E-2</v>
      </c>
      <c r="E339" s="30">
        <f>VLOOKUP($B339,'[1]Tillförd energi'!$B$2:$AS$506,MATCH(E$3,'[1]Tillförd energi'!$B$1:$AQ$1,0),FALSE)</f>
        <v>0</v>
      </c>
      <c r="F339" s="30">
        <f>VLOOKUP($B339,'[1]Tillförd energi'!$B$2:$AS$506,MATCH(F$3,'[1]Tillförd energi'!$B$1:$AQ$1,0),FALSE)</f>
        <v>0</v>
      </c>
      <c r="G339" s="30">
        <f>VLOOKUP($B339,'[1]Tillförd energi'!$B$2:$AS$506,MATCH(G$3,'[1]Tillförd energi'!$B$1:$AQ$1,0),FALSE)</f>
        <v>0</v>
      </c>
      <c r="H339" s="30">
        <f>VLOOKUP($B339,'[1]Tillförd energi'!$B$2:$AS$506,MATCH(H$3,'[1]Tillförd energi'!$B$1:$AQ$1,0),FALSE)</f>
        <v>0</v>
      </c>
      <c r="I339" s="30">
        <f>VLOOKUP($B339,'[1]Tillförd energi'!$B$2:$AS$506,MATCH(I$3,'[1]Tillförd energi'!$B$1:$AQ$1,0),FALSE)</f>
        <v>0</v>
      </c>
      <c r="J339" s="30">
        <f>VLOOKUP($B339,'[1]Tillförd energi'!$B$2:$AS$506,MATCH(J$3,'[1]Tillförd energi'!$B$1:$AQ$1,0),FALSE)</f>
        <v>0</v>
      </c>
      <c r="K339" s="30">
        <f>VLOOKUP($B339,'[1]Tillförd energi'!$B$2:$AS$506,MATCH(K$3,'[1]Tillförd energi'!$B$1:$AQ$1,0),FALSE)</f>
        <v>0</v>
      </c>
      <c r="L339" s="30">
        <f>VLOOKUP($B339,'[1]Tillförd energi'!$B$2:$AS$506,MATCH(L$3,'[1]Tillförd energi'!$B$1:$AQ$1,0),FALSE)</f>
        <v>0</v>
      </c>
      <c r="M339" s="30">
        <f>VLOOKUP($B339,'[1]Tillförd energi'!$B$2:$AS$506,MATCH(M$3,'[1]Tillförd energi'!$B$1:$AQ$1,0),FALSE)</f>
        <v>0</v>
      </c>
      <c r="N339" s="30">
        <f>VLOOKUP($B339,'[1]Tillförd energi'!$B$2:$AS$506,MATCH(N$3,'[1]Tillförd energi'!$B$1:$AQ$1,0),FALSE)</f>
        <v>0</v>
      </c>
      <c r="O339" s="30">
        <f>VLOOKUP($B339,'[1]Tillförd energi'!$B$2:$AS$506,MATCH(O$3,'[1]Tillförd energi'!$B$1:$AQ$1,0),FALSE)</f>
        <v>0</v>
      </c>
      <c r="P339" s="30">
        <f>VLOOKUP($B339,'[1]Tillförd energi'!$B$2:$AS$506,MATCH(P$3,'[1]Tillförd energi'!$B$1:$AQ$1,0),FALSE)</f>
        <v>0</v>
      </c>
      <c r="Q339" s="30">
        <f>VLOOKUP($B339,'[1]Tillförd energi'!$B$2:$AS$506,MATCH(Q$3,'[1]Tillförd energi'!$B$1:$AQ$1,0),FALSE)</f>
        <v>3.4809999999999999</v>
      </c>
      <c r="R339" s="30">
        <f>VLOOKUP($B339,'[1]Tillförd energi'!$B$2:$AS$506,MATCH(R$3,'[1]Tillförd energi'!$B$1:$AQ$1,0),FALSE)</f>
        <v>0</v>
      </c>
      <c r="S339" s="30">
        <f>VLOOKUP($B339,'[1]Tillförd energi'!$B$2:$AS$506,MATCH(S$3,'[1]Tillförd energi'!$B$1:$AQ$1,0),FALSE)</f>
        <v>0</v>
      </c>
      <c r="T339" s="30">
        <f>VLOOKUP($B339,'[1]Tillförd energi'!$B$2:$AS$506,MATCH(T$3,'[1]Tillförd energi'!$B$1:$AQ$1,0),FALSE)</f>
        <v>0</v>
      </c>
      <c r="U339" s="30">
        <f>VLOOKUP($B339,'[1]Tillförd energi'!$B$2:$AS$506,MATCH(U$3,'[1]Tillförd energi'!$B$1:$AQ$1,0),FALSE)</f>
        <v>0</v>
      </c>
      <c r="V339" s="30">
        <f>VLOOKUP($B339,'[1]Tillförd energi'!$B$2:$AS$506,MATCH(V$3,'[1]Tillförd energi'!$B$1:$AQ$1,0),FALSE)</f>
        <v>0</v>
      </c>
      <c r="W339" s="30">
        <f>VLOOKUP($B339,'[1]Tillförd energi'!$B$2:$AS$506,MATCH(W$3,'[1]Tillförd energi'!$B$1:$AQ$1,0),FALSE)</f>
        <v>0</v>
      </c>
      <c r="X339" s="30">
        <f>VLOOKUP($B339,'[1]Tillförd energi'!$B$2:$AS$506,MATCH(X$3,'[1]Tillförd energi'!$B$1:$AQ$1,0),FALSE)</f>
        <v>0</v>
      </c>
      <c r="Y339" s="30">
        <f>VLOOKUP($B339,'[1]Tillförd energi'!$B$2:$AS$506,MATCH(Y$3,'[1]Tillförd energi'!$B$1:$AQ$1,0),FALSE)</f>
        <v>0</v>
      </c>
      <c r="Z339" s="30">
        <f>VLOOKUP($B339,'[1]Tillförd energi'!$B$2:$AS$506,MATCH(Z$3,'[1]Tillförd energi'!$B$1:$AQ$1,0),FALSE)</f>
        <v>0</v>
      </c>
      <c r="AA339" s="30">
        <f>VLOOKUP($B339,'[1]Tillförd energi'!$B$2:$AS$506,MATCH(AA$3,'[1]Tillförd energi'!$B$1:$AQ$1,0),FALSE)</f>
        <v>0</v>
      </c>
      <c r="AB339" s="30">
        <f>VLOOKUP($B339,'[1]Tillförd energi'!$B$2:$AS$506,MATCH(AB$3,'[1]Tillförd energi'!$B$1:$AQ$1,0),FALSE)</f>
        <v>0</v>
      </c>
      <c r="AC339" s="30">
        <f>VLOOKUP($B339,'[1]Tillförd energi'!$B$2:$AS$506,MATCH(AC$3,'[1]Tillförd energi'!$B$1:$AQ$1,0),FALSE)</f>
        <v>0</v>
      </c>
      <c r="AD339" s="30">
        <f>VLOOKUP($B339,'[1]Tillförd energi'!$B$2:$AS$506,MATCH(AD$3,'[1]Tillförd energi'!$B$1:$AQ$1,0),FALSE)</f>
        <v>0</v>
      </c>
      <c r="AF339" s="30">
        <f>VLOOKUP($B339,'[1]Tillförd energi'!$B$2:$AS$506,MATCH(AF$3,'[1]Tillförd energi'!$B$1:$AQ$1,0),FALSE)</f>
        <v>5.2999999999999999E-2</v>
      </c>
      <c r="AH339" s="30">
        <f>IFERROR(VLOOKUP(B339,[1]Miljö!$B$1:$S$476,9,FALSE)/1,0)</f>
        <v>0</v>
      </c>
      <c r="AJ339" s="35">
        <f>IFERROR(VLOOKUP($B339,[1]Miljö!$B$1:$S$500,MATCH("hjälpel exklusive kraftvärme (GWh)",[1]Miljö!$B$1:$V$1,0),FALSE)/1,"")</f>
        <v>5.2999999999999999E-2</v>
      </c>
      <c r="AK339" s="35">
        <f t="shared" si="20"/>
        <v>5.2999999999999999E-2</v>
      </c>
      <c r="AL339" s="35">
        <f>VLOOKUP($B339,'[1]Slutlig allokering'!$B$2:$AL$462,MATCH("Hjälpel kraftvärme",'[1]Slutlig allokering'!$B$2:$AL$2,0),FALSE)</f>
        <v>0</v>
      </c>
      <c r="AN339" s="30">
        <f t="shared" si="21"/>
        <v>3.5829999999999997</v>
      </c>
      <c r="AO339" s="30">
        <f t="shared" si="22"/>
        <v>3.5829999999999997</v>
      </c>
      <c r="AP339" s="30">
        <f>IF(ISERROR(1/VLOOKUP($B339,[1]Leveranser!$B$1:$S$500,MATCH("såld värme (gwh)",[1]Leveranser!$B$1:$S$1,0),FALSE)),"",VLOOKUP($B339,[1]Leveranser!$B$1:$S$500,MATCH("såld värme (gwh)",[1]Leveranser!$B$1:$S$1,0),FALSE))</f>
        <v>2.609</v>
      </c>
      <c r="AQ339" s="30">
        <f>VLOOKUP($B339,[1]Leveranser!$B$1:$Y$500,MATCH("Totalt såld fjärrvärme till andra fjärrvärmeföretag",[1]Leveranser!$B$1:$AA$1,0),FALSE)</f>
        <v>0</v>
      </c>
      <c r="AR339" s="30">
        <f>IF(ISERROR(1/VLOOKUP($B339,[1]Miljö!$B$1:$S$500,MATCH("Såld mängd produktionsspecifik fjärrvärme (GWh)",[1]Miljö!$B$1:$R$1,0),FALSE)),0,VLOOKUP($B339,[1]Miljö!$B$1:$S$500,MATCH("Såld mängd produktionsspecifik fjärrvärme (GWh)",[1]Miljö!$B$1:$R$1,0),FALSE))</f>
        <v>0</v>
      </c>
      <c r="AS339" s="36">
        <f t="shared" si="23"/>
        <v>0.72816075914038525</v>
      </c>
      <c r="AU339" s="30" t="str">
        <f>VLOOKUP($B339,'[1]Miljövärden urval för publ'!$B$2:$I$486,7,FALSE)</f>
        <v>Ja</v>
      </c>
    </row>
    <row r="340" spans="1:47" ht="15">
      <c r="A340" t="s">
        <v>138</v>
      </c>
      <c r="B340" t="s">
        <v>178</v>
      </c>
      <c r="C340" s="30">
        <f>VLOOKUP($B340,'[1]Tillförd energi'!$B$2:$AS$506,MATCH(C$3,'[1]Tillförd energi'!$B$1:$AQ$1,0),FALSE)</f>
        <v>0</v>
      </c>
      <c r="D340" s="30">
        <f>VLOOKUP($B340,'[1]Tillförd energi'!$B$2:$AS$506,MATCH(D$3,'[1]Tillförd energi'!$B$1:$AQ$1,0),FALSE)</f>
        <v>0</v>
      </c>
      <c r="E340" s="30">
        <f>VLOOKUP($B340,'[1]Tillförd energi'!$B$2:$AS$506,MATCH(E$3,'[1]Tillförd energi'!$B$1:$AQ$1,0),FALSE)</f>
        <v>0</v>
      </c>
      <c r="F340" s="30">
        <f>VLOOKUP($B340,'[1]Tillförd energi'!$B$2:$AS$506,MATCH(F$3,'[1]Tillförd energi'!$B$1:$AQ$1,0),FALSE)</f>
        <v>0</v>
      </c>
      <c r="G340" s="30">
        <f>VLOOKUP($B340,'[1]Tillförd energi'!$B$2:$AS$506,MATCH(G$3,'[1]Tillförd energi'!$B$1:$AQ$1,0),FALSE)</f>
        <v>0</v>
      </c>
      <c r="H340" s="30">
        <f>VLOOKUP($B340,'[1]Tillförd energi'!$B$2:$AS$506,MATCH(H$3,'[1]Tillförd energi'!$B$1:$AQ$1,0),FALSE)</f>
        <v>0</v>
      </c>
      <c r="I340" s="30">
        <f>VLOOKUP($B340,'[1]Tillförd energi'!$B$2:$AS$506,MATCH(I$3,'[1]Tillförd energi'!$B$1:$AQ$1,0),FALSE)</f>
        <v>0</v>
      </c>
      <c r="J340" s="30">
        <f>VLOOKUP($B340,'[1]Tillförd energi'!$B$2:$AS$506,MATCH(J$3,'[1]Tillförd energi'!$B$1:$AQ$1,0),FALSE)</f>
        <v>0</v>
      </c>
      <c r="K340" s="30">
        <f>VLOOKUP($B340,'[1]Tillförd energi'!$B$2:$AS$506,MATCH(K$3,'[1]Tillförd energi'!$B$1:$AQ$1,0),FALSE)</f>
        <v>0</v>
      </c>
      <c r="L340" s="30">
        <f>VLOOKUP($B340,'[1]Tillförd energi'!$B$2:$AS$506,MATCH(L$3,'[1]Tillförd energi'!$B$1:$AQ$1,0),FALSE)</f>
        <v>0</v>
      </c>
      <c r="M340" s="30">
        <f>VLOOKUP($B340,'[1]Tillförd energi'!$B$2:$AS$506,MATCH(M$3,'[1]Tillförd energi'!$B$1:$AQ$1,0),FALSE)</f>
        <v>0</v>
      </c>
      <c r="N340" s="30">
        <f>VLOOKUP($B340,'[1]Tillförd energi'!$B$2:$AS$506,MATCH(N$3,'[1]Tillförd energi'!$B$1:$AQ$1,0),FALSE)</f>
        <v>0</v>
      </c>
      <c r="O340" s="30">
        <f>VLOOKUP($B340,'[1]Tillförd energi'!$B$2:$AS$506,MATCH(O$3,'[1]Tillförd energi'!$B$1:$AQ$1,0),FALSE)</f>
        <v>0</v>
      </c>
      <c r="P340" s="30">
        <f>VLOOKUP($B340,'[1]Tillförd energi'!$B$2:$AS$506,MATCH(P$3,'[1]Tillförd energi'!$B$1:$AQ$1,0),FALSE)</f>
        <v>0</v>
      </c>
      <c r="Q340" s="30">
        <f>VLOOKUP($B340,'[1]Tillförd energi'!$B$2:$AS$506,MATCH(Q$3,'[1]Tillförd energi'!$B$1:$AQ$1,0),FALSE)</f>
        <v>0</v>
      </c>
      <c r="R340" s="30">
        <f>VLOOKUP($B340,'[1]Tillförd energi'!$B$2:$AS$506,MATCH(R$3,'[1]Tillförd energi'!$B$1:$AQ$1,0),FALSE)</f>
        <v>0</v>
      </c>
      <c r="S340" s="30">
        <f>VLOOKUP($B340,'[1]Tillförd energi'!$B$2:$AS$506,MATCH(S$3,'[1]Tillförd energi'!$B$1:$AQ$1,0),FALSE)</f>
        <v>0</v>
      </c>
      <c r="T340" s="30">
        <f>VLOOKUP($B340,'[1]Tillförd energi'!$B$2:$AS$506,MATCH(T$3,'[1]Tillförd energi'!$B$1:$AQ$1,0),FALSE)</f>
        <v>0</v>
      </c>
      <c r="U340" s="30">
        <f>VLOOKUP($B340,'[1]Tillförd energi'!$B$2:$AS$506,MATCH(U$3,'[1]Tillförd energi'!$B$1:$AQ$1,0),FALSE)</f>
        <v>0</v>
      </c>
      <c r="V340" s="30">
        <f>VLOOKUP($B340,'[1]Tillförd energi'!$B$2:$AS$506,MATCH(V$3,'[1]Tillförd energi'!$B$1:$AQ$1,0),FALSE)</f>
        <v>0</v>
      </c>
      <c r="W340" s="30">
        <f>VLOOKUP($B340,'[1]Tillförd energi'!$B$2:$AS$506,MATCH(W$3,'[1]Tillförd energi'!$B$1:$AQ$1,0),FALSE)</f>
        <v>0</v>
      </c>
      <c r="X340" s="30">
        <f>VLOOKUP($B340,'[1]Tillförd energi'!$B$2:$AS$506,MATCH(X$3,'[1]Tillförd energi'!$B$1:$AQ$1,0),FALSE)</f>
        <v>0</v>
      </c>
      <c r="Y340" s="30">
        <f>VLOOKUP($B340,'[1]Tillförd energi'!$B$2:$AS$506,MATCH(Y$3,'[1]Tillförd energi'!$B$1:$AQ$1,0),FALSE)</f>
        <v>0</v>
      </c>
      <c r="Z340" s="30">
        <f>VLOOKUP($B340,'[1]Tillförd energi'!$B$2:$AS$506,MATCH(Z$3,'[1]Tillförd energi'!$B$1:$AQ$1,0),FALSE)</f>
        <v>0</v>
      </c>
      <c r="AA340" s="30">
        <f>VLOOKUP($B340,'[1]Tillförd energi'!$B$2:$AS$506,MATCH(AA$3,'[1]Tillförd energi'!$B$1:$AQ$1,0),FALSE)</f>
        <v>0</v>
      </c>
      <c r="AB340" s="30">
        <f>VLOOKUP($B340,'[1]Tillförd energi'!$B$2:$AS$506,MATCH(AB$3,'[1]Tillförd energi'!$B$1:$AQ$1,0),FALSE)</f>
        <v>0</v>
      </c>
      <c r="AC340" s="30">
        <f>VLOOKUP($B340,'[1]Tillförd energi'!$B$2:$AS$506,MATCH(AC$3,'[1]Tillförd energi'!$B$1:$AQ$1,0),FALSE)</f>
        <v>0</v>
      </c>
      <c r="AD340" s="30">
        <f>VLOOKUP($B340,'[1]Tillförd energi'!$B$2:$AS$506,MATCH(AD$3,'[1]Tillförd energi'!$B$1:$AQ$1,0),FALSE)</f>
        <v>0</v>
      </c>
      <c r="AF340" s="30">
        <f>VLOOKUP($B340,'[1]Tillförd energi'!$B$2:$AS$506,MATCH(AF$3,'[1]Tillförd energi'!$B$1:$AQ$1,0),FALSE)</f>
        <v>0</v>
      </c>
      <c r="AH340" s="30">
        <f>IFERROR(VLOOKUP(B340,[1]Miljö!$B$1:$S$476,9,FALSE)/1,0)</f>
        <v>0</v>
      </c>
      <c r="AJ340" s="35" t="str">
        <f>IFERROR(VLOOKUP($B340,[1]Miljö!$B$1:$S$500,MATCH("hjälpel exklusive kraftvärme (GWh)",[1]Miljö!$B$1:$V$1,0),FALSE)/1,"")</f>
        <v/>
      </c>
      <c r="AK340" s="35">
        <f t="shared" si="20"/>
        <v>0</v>
      </c>
      <c r="AL340" s="35">
        <f>VLOOKUP($B340,'[1]Slutlig allokering'!$B$2:$AL$462,MATCH("Hjälpel kraftvärme",'[1]Slutlig allokering'!$B$2:$AL$2,0),FALSE)</f>
        <v>0</v>
      </c>
      <c r="AN340" s="30">
        <f t="shared" si="21"/>
        <v>0</v>
      </c>
      <c r="AO340" s="30">
        <f t="shared" si="22"/>
        <v>0</v>
      </c>
      <c r="AP340" s="30" t="str">
        <f>IF(ISERROR(1/VLOOKUP($B340,[1]Leveranser!$B$1:$S$500,MATCH("såld värme (gwh)",[1]Leveranser!$B$1:$S$1,0),FALSE)),"",VLOOKUP($B340,[1]Leveranser!$B$1:$S$500,MATCH("såld värme (gwh)",[1]Leveranser!$B$1:$S$1,0),FALSE))</f>
        <v/>
      </c>
      <c r="AQ340" s="30">
        <f>VLOOKUP($B340,[1]Leveranser!$B$1:$Y$500,MATCH("Totalt såld fjärrvärme till andra fjärrvärmeföretag",[1]Leveranser!$B$1:$AA$1,0),FALSE)</f>
        <v>0</v>
      </c>
      <c r="AR340" s="30">
        <f>IF(ISERROR(1/VLOOKUP($B340,[1]Miljö!$B$1:$S$500,MATCH("Såld mängd produktionsspecifik fjärrvärme (GWh)",[1]Miljö!$B$1:$R$1,0),FALSE)),0,VLOOKUP($B340,[1]Miljö!$B$1:$S$500,MATCH("Såld mängd produktionsspecifik fjärrvärme (GWh)",[1]Miljö!$B$1:$R$1,0),FALSE))</f>
        <v>0</v>
      </c>
      <c r="AS340" s="36" t="str">
        <f t="shared" si="23"/>
        <v/>
      </c>
      <c r="AU340" s="30" t="str">
        <f>VLOOKUP($B340,'[1]Miljövärden urval för publ'!$B$2:$I$486,7,FALSE)</f>
        <v>Nej</v>
      </c>
    </row>
    <row r="341" spans="1:47" ht="15">
      <c r="A341" t="s">
        <v>493</v>
      </c>
      <c r="B341" t="s">
        <v>494</v>
      </c>
      <c r="C341" s="30">
        <f>VLOOKUP($B341,'[1]Tillförd energi'!$B$2:$AS$506,MATCH(C$3,'[1]Tillförd energi'!$B$1:$AQ$1,0),FALSE)</f>
        <v>0</v>
      </c>
      <c r="D341" s="30">
        <f>VLOOKUP($B341,'[1]Tillförd energi'!$B$2:$AS$506,MATCH(D$3,'[1]Tillförd energi'!$B$1:$AQ$1,0),FALSE)</f>
        <v>2.5</v>
      </c>
      <c r="E341" s="30">
        <f>VLOOKUP($B341,'[1]Tillförd energi'!$B$2:$AS$506,MATCH(E$3,'[1]Tillförd energi'!$B$1:$AQ$1,0),FALSE)</f>
        <v>0</v>
      </c>
      <c r="F341" s="30">
        <f>VLOOKUP($B341,'[1]Tillförd energi'!$B$2:$AS$506,MATCH(F$3,'[1]Tillförd energi'!$B$1:$AQ$1,0),FALSE)</f>
        <v>0</v>
      </c>
      <c r="G341" s="30">
        <f>VLOOKUP($B341,'[1]Tillförd energi'!$B$2:$AS$506,MATCH(G$3,'[1]Tillförd energi'!$B$1:$AQ$1,0),FALSE)</f>
        <v>0</v>
      </c>
      <c r="H341" s="30">
        <f>VLOOKUP($B341,'[1]Tillförd energi'!$B$2:$AS$506,MATCH(H$3,'[1]Tillförd energi'!$B$1:$AQ$1,0),FALSE)</f>
        <v>0</v>
      </c>
      <c r="I341" s="30">
        <f>VLOOKUP($B341,'[1]Tillförd energi'!$B$2:$AS$506,MATCH(I$3,'[1]Tillförd energi'!$B$1:$AQ$1,0),FALSE)</f>
        <v>0</v>
      </c>
      <c r="J341" s="30">
        <f>VLOOKUP($B341,'[1]Tillförd energi'!$B$2:$AS$506,MATCH(J$3,'[1]Tillförd energi'!$B$1:$AQ$1,0),FALSE)</f>
        <v>0</v>
      </c>
      <c r="K341" s="30">
        <f>VLOOKUP($B341,'[1]Tillförd energi'!$B$2:$AS$506,MATCH(K$3,'[1]Tillförd energi'!$B$1:$AQ$1,0),FALSE)</f>
        <v>46.6</v>
      </c>
      <c r="L341" s="30">
        <f>VLOOKUP($B341,'[1]Tillförd energi'!$B$2:$AS$506,MATCH(L$3,'[1]Tillförd energi'!$B$1:$AQ$1,0),FALSE)</f>
        <v>0</v>
      </c>
      <c r="M341" s="30">
        <f>VLOOKUP($B341,'[1]Tillförd energi'!$B$2:$AS$506,MATCH(M$3,'[1]Tillförd energi'!$B$1:$AQ$1,0),FALSE)</f>
        <v>0</v>
      </c>
      <c r="N341" s="30">
        <f>VLOOKUP($B341,'[1]Tillförd energi'!$B$2:$AS$506,MATCH(N$3,'[1]Tillförd energi'!$B$1:$AQ$1,0),FALSE)</f>
        <v>0</v>
      </c>
      <c r="O341" s="30">
        <f>VLOOKUP($B341,'[1]Tillförd energi'!$B$2:$AS$506,MATCH(O$3,'[1]Tillförd energi'!$B$1:$AQ$1,0),FALSE)</f>
        <v>0</v>
      </c>
      <c r="P341" s="30">
        <f>VLOOKUP($B341,'[1]Tillförd energi'!$B$2:$AS$506,MATCH(P$3,'[1]Tillförd energi'!$B$1:$AQ$1,0),FALSE)</f>
        <v>0</v>
      </c>
      <c r="Q341" s="30">
        <f>VLOOKUP($B341,'[1]Tillförd energi'!$B$2:$AS$506,MATCH(Q$3,'[1]Tillförd energi'!$B$1:$AQ$1,0),FALSE)</f>
        <v>0</v>
      </c>
      <c r="R341" s="30">
        <f>VLOOKUP($B341,'[1]Tillförd energi'!$B$2:$AS$506,MATCH(R$3,'[1]Tillförd energi'!$B$1:$AQ$1,0),FALSE)</f>
        <v>0</v>
      </c>
      <c r="S341" s="30">
        <f>VLOOKUP($B341,'[1]Tillförd energi'!$B$2:$AS$506,MATCH(S$3,'[1]Tillförd energi'!$B$1:$AQ$1,0),FALSE)</f>
        <v>0</v>
      </c>
      <c r="T341" s="30">
        <f>VLOOKUP($B341,'[1]Tillförd energi'!$B$2:$AS$506,MATCH(T$3,'[1]Tillförd energi'!$B$1:$AQ$1,0),FALSE)</f>
        <v>0</v>
      </c>
      <c r="U341" s="30">
        <f>VLOOKUP($B341,'[1]Tillförd energi'!$B$2:$AS$506,MATCH(U$3,'[1]Tillförd energi'!$B$1:$AQ$1,0),FALSE)</f>
        <v>0</v>
      </c>
      <c r="V341" s="30">
        <f>VLOOKUP($B341,'[1]Tillförd energi'!$B$2:$AS$506,MATCH(V$3,'[1]Tillförd energi'!$B$1:$AQ$1,0),FALSE)</f>
        <v>0</v>
      </c>
      <c r="W341" s="30">
        <f>VLOOKUP($B341,'[1]Tillförd energi'!$B$2:$AS$506,MATCH(W$3,'[1]Tillförd energi'!$B$1:$AQ$1,0),FALSE)</f>
        <v>0</v>
      </c>
      <c r="X341" s="30">
        <f>VLOOKUP($B341,'[1]Tillförd energi'!$B$2:$AS$506,MATCH(X$3,'[1]Tillförd energi'!$B$1:$AQ$1,0),FALSE)</f>
        <v>0</v>
      </c>
      <c r="Y341" s="30">
        <f>VLOOKUP($B341,'[1]Tillförd energi'!$B$2:$AS$506,MATCH(Y$3,'[1]Tillförd energi'!$B$1:$AQ$1,0),FALSE)</f>
        <v>0.4</v>
      </c>
      <c r="Z341" s="30">
        <f>VLOOKUP($B341,'[1]Tillförd energi'!$B$2:$AS$506,MATCH(Z$3,'[1]Tillförd energi'!$B$1:$AQ$1,0),FALSE)</f>
        <v>0</v>
      </c>
      <c r="AA341" s="30">
        <f>VLOOKUP($B341,'[1]Tillförd energi'!$B$2:$AS$506,MATCH(AA$3,'[1]Tillförd energi'!$B$1:$AQ$1,0),FALSE)</f>
        <v>0</v>
      </c>
      <c r="AB341" s="30">
        <f>VLOOKUP($B341,'[1]Tillförd energi'!$B$2:$AS$506,MATCH(AB$3,'[1]Tillförd energi'!$B$1:$AQ$1,0),FALSE)</f>
        <v>0</v>
      </c>
      <c r="AC341" s="30">
        <f>VLOOKUP($B341,'[1]Tillförd energi'!$B$2:$AS$506,MATCH(AC$3,'[1]Tillförd energi'!$B$1:$AQ$1,0),FALSE)</f>
        <v>0</v>
      </c>
      <c r="AD341" s="30">
        <f>VLOOKUP($B341,'[1]Tillförd energi'!$B$2:$AS$506,MATCH(AD$3,'[1]Tillförd energi'!$B$1:$AQ$1,0),FALSE)</f>
        <v>0</v>
      </c>
      <c r="AF341" s="30">
        <f>VLOOKUP($B341,'[1]Tillförd energi'!$B$2:$AS$506,MATCH(AF$3,'[1]Tillförd energi'!$B$1:$AQ$1,0),FALSE)</f>
        <v>1.1000000000000001</v>
      </c>
      <c r="AH341" s="30">
        <f>IFERROR(VLOOKUP(B341,[1]Miljö!$B$1:$S$476,9,FALSE)/1,0)</f>
        <v>0</v>
      </c>
      <c r="AJ341" s="35">
        <f>IFERROR(VLOOKUP($B341,[1]Miljö!$B$1:$S$500,MATCH("hjälpel exklusive kraftvärme (GWh)",[1]Miljö!$B$1:$V$1,0),FALSE)/1,"")</f>
        <v>1.1000000000000001</v>
      </c>
      <c r="AK341" s="35">
        <f t="shared" si="20"/>
        <v>1.1000000000000001</v>
      </c>
      <c r="AL341" s="35">
        <f>VLOOKUP($B341,'[1]Slutlig allokering'!$B$2:$AL$462,MATCH("Hjälpel kraftvärme",'[1]Slutlig allokering'!$B$2:$AL$2,0),FALSE)</f>
        <v>0</v>
      </c>
      <c r="AN341" s="30">
        <f t="shared" si="21"/>
        <v>50.6</v>
      </c>
      <c r="AO341" s="30">
        <f t="shared" si="22"/>
        <v>50.6</v>
      </c>
      <c r="AP341" s="30">
        <f>IF(ISERROR(1/VLOOKUP($B341,[1]Leveranser!$B$1:$S$500,MATCH("såld värme (gwh)",[1]Leveranser!$B$1:$S$1,0),FALSE)),"",VLOOKUP($B341,[1]Leveranser!$B$1:$S$500,MATCH("såld värme (gwh)",[1]Leveranser!$B$1:$S$1,0),FALSE))</f>
        <v>38.045000000000002</v>
      </c>
      <c r="AQ341" s="30">
        <f>VLOOKUP($B341,[1]Leveranser!$B$1:$Y$500,MATCH("Totalt såld fjärrvärme till andra fjärrvärmeföretag",[1]Leveranser!$B$1:$AA$1,0),FALSE)</f>
        <v>0</v>
      </c>
      <c r="AR341" s="30">
        <f>IF(ISERROR(1/VLOOKUP($B341,[1]Miljö!$B$1:$S$500,MATCH("Såld mängd produktionsspecifik fjärrvärme (GWh)",[1]Miljö!$B$1:$R$1,0),FALSE)),0,VLOOKUP($B341,[1]Miljö!$B$1:$S$500,MATCH("Såld mängd produktionsspecifik fjärrvärme (GWh)",[1]Miljö!$B$1:$R$1,0),FALSE))</f>
        <v>0</v>
      </c>
      <c r="AS341" s="36">
        <f t="shared" si="23"/>
        <v>0.75187747035573127</v>
      </c>
      <c r="AU341" s="30" t="str">
        <f>VLOOKUP($B341,'[1]Miljövärden urval för publ'!$B$2:$I$486,7,FALSE)</f>
        <v>Ja</v>
      </c>
    </row>
    <row r="342" spans="1:47" ht="15">
      <c r="A342" t="s">
        <v>232</v>
      </c>
      <c r="B342" t="s">
        <v>236</v>
      </c>
      <c r="C342" s="30">
        <f>VLOOKUP($B342,'[1]Tillförd energi'!$B$2:$AS$506,MATCH(C$3,'[1]Tillförd energi'!$B$1:$AQ$1,0),FALSE)</f>
        <v>0</v>
      </c>
      <c r="D342" s="30">
        <f>VLOOKUP($B342,'[1]Tillförd energi'!$B$2:$AS$506,MATCH(D$3,'[1]Tillförd energi'!$B$1:$AQ$1,0),FALSE)</f>
        <v>0.27700000000000002</v>
      </c>
      <c r="E342" s="30">
        <f>VLOOKUP($B342,'[1]Tillförd energi'!$B$2:$AS$506,MATCH(E$3,'[1]Tillförd energi'!$B$1:$AQ$1,0),FALSE)</f>
        <v>0</v>
      </c>
      <c r="F342" s="30">
        <f>VLOOKUP($B342,'[1]Tillförd energi'!$B$2:$AS$506,MATCH(F$3,'[1]Tillförd energi'!$B$1:$AQ$1,0),FALSE)</f>
        <v>0</v>
      </c>
      <c r="G342" s="30">
        <f>VLOOKUP($B342,'[1]Tillförd energi'!$B$2:$AS$506,MATCH(G$3,'[1]Tillförd energi'!$B$1:$AQ$1,0),FALSE)</f>
        <v>0</v>
      </c>
      <c r="H342" s="30">
        <f>VLOOKUP($B342,'[1]Tillförd energi'!$B$2:$AS$506,MATCH(H$3,'[1]Tillförd energi'!$B$1:$AQ$1,0),FALSE)</f>
        <v>0</v>
      </c>
      <c r="I342" s="30">
        <f>VLOOKUP($B342,'[1]Tillförd energi'!$B$2:$AS$506,MATCH(I$3,'[1]Tillförd energi'!$B$1:$AQ$1,0),FALSE)</f>
        <v>0</v>
      </c>
      <c r="J342" s="30">
        <f>VLOOKUP($B342,'[1]Tillförd energi'!$B$2:$AS$506,MATCH(J$3,'[1]Tillförd energi'!$B$1:$AQ$1,0),FALSE)</f>
        <v>0</v>
      </c>
      <c r="K342" s="30">
        <f>VLOOKUP($B342,'[1]Tillförd energi'!$B$2:$AS$506,MATCH(K$3,'[1]Tillförd energi'!$B$1:$AQ$1,0),FALSE)</f>
        <v>0</v>
      </c>
      <c r="L342" s="30">
        <f>VLOOKUP($B342,'[1]Tillförd energi'!$B$2:$AS$506,MATCH(L$3,'[1]Tillförd energi'!$B$1:$AQ$1,0),FALSE)</f>
        <v>0</v>
      </c>
      <c r="M342" s="30">
        <f>VLOOKUP($B342,'[1]Tillförd energi'!$B$2:$AS$506,MATCH(M$3,'[1]Tillförd energi'!$B$1:$AQ$1,0),FALSE)</f>
        <v>0</v>
      </c>
      <c r="N342" s="30">
        <f>VLOOKUP($B342,'[1]Tillförd energi'!$B$2:$AS$506,MATCH(N$3,'[1]Tillförd energi'!$B$1:$AQ$1,0),FALSE)</f>
        <v>0</v>
      </c>
      <c r="O342" s="30">
        <f>VLOOKUP($B342,'[1]Tillförd energi'!$B$2:$AS$506,MATCH(O$3,'[1]Tillförd energi'!$B$1:$AQ$1,0),FALSE)</f>
        <v>0</v>
      </c>
      <c r="P342" s="30">
        <f>VLOOKUP($B342,'[1]Tillförd energi'!$B$2:$AS$506,MATCH(P$3,'[1]Tillförd energi'!$B$1:$AQ$1,0),FALSE)</f>
        <v>0</v>
      </c>
      <c r="Q342" s="30">
        <f>VLOOKUP($B342,'[1]Tillförd energi'!$B$2:$AS$506,MATCH(Q$3,'[1]Tillförd energi'!$B$1:$AQ$1,0),FALSE)</f>
        <v>6.0620000000000003</v>
      </c>
      <c r="R342" s="30">
        <f>VLOOKUP($B342,'[1]Tillförd energi'!$B$2:$AS$506,MATCH(R$3,'[1]Tillförd energi'!$B$1:$AQ$1,0),FALSE)</f>
        <v>0</v>
      </c>
      <c r="S342" s="30">
        <f>VLOOKUP($B342,'[1]Tillförd energi'!$B$2:$AS$506,MATCH(S$3,'[1]Tillförd energi'!$B$1:$AQ$1,0),FALSE)</f>
        <v>0</v>
      </c>
      <c r="T342" s="30">
        <f>VLOOKUP($B342,'[1]Tillförd energi'!$B$2:$AS$506,MATCH(T$3,'[1]Tillförd energi'!$B$1:$AQ$1,0),FALSE)</f>
        <v>0</v>
      </c>
      <c r="U342" s="30">
        <f>VLOOKUP($B342,'[1]Tillförd energi'!$B$2:$AS$506,MATCH(U$3,'[1]Tillförd energi'!$B$1:$AQ$1,0),FALSE)</f>
        <v>0</v>
      </c>
      <c r="V342" s="30">
        <f>VLOOKUP($B342,'[1]Tillförd energi'!$B$2:$AS$506,MATCH(V$3,'[1]Tillförd energi'!$B$1:$AQ$1,0),FALSE)</f>
        <v>0</v>
      </c>
      <c r="W342" s="30">
        <f>VLOOKUP($B342,'[1]Tillförd energi'!$B$2:$AS$506,MATCH(W$3,'[1]Tillförd energi'!$B$1:$AQ$1,0),FALSE)</f>
        <v>0</v>
      </c>
      <c r="X342" s="30">
        <f>VLOOKUP($B342,'[1]Tillförd energi'!$B$2:$AS$506,MATCH(X$3,'[1]Tillförd energi'!$B$1:$AQ$1,0),FALSE)</f>
        <v>0</v>
      </c>
      <c r="Y342" s="30">
        <f>VLOOKUP($B342,'[1]Tillförd energi'!$B$2:$AS$506,MATCH(Y$3,'[1]Tillförd energi'!$B$1:$AQ$1,0),FALSE)</f>
        <v>0</v>
      </c>
      <c r="Z342" s="30">
        <f>VLOOKUP($B342,'[1]Tillförd energi'!$B$2:$AS$506,MATCH(Z$3,'[1]Tillförd energi'!$B$1:$AQ$1,0),FALSE)</f>
        <v>0</v>
      </c>
      <c r="AA342" s="30">
        <f>VLOOKUP($B342,'[1]Tillförd energi'!$B$2:$AS$506,MATCH(AA$3,'[1]Tillförd energi'!$B$1:$AQ$1,0),FALSE)</f>
        <v>0</v>
      </c>
      <c r="AB342" s="30">
        <f>VLOOKUP($B342,'[1]Tillförd energi'!$B$2:$AS$506,MATCH(AB$3,'[1]Tillförd energi'!$B$1:$AQ$1,0),FALSE)</f>
        <v>0</v>
      </c>
      <c r="AC342" s="30">
        <f>VLOOKUP($B342,'[1]Tillförd energi'!$B$2:$AS$506,MATCH(AC$3,'[1]Tillförd energi'!$B$1:$AQ$1,0),FALSE)</f>
        <v>0</v>
      </c>
      <c r="AD342" s="30">
        <f>VLOOKUP($B342,'[1]Tillförd energi'!$B$2:$AS$506,MATCH(AD$3,'[1]Tillförd energi'!$B$1:$AQ$1,0),FALSE)</f>
        <v>0</v>
      </c>
      <c r="AF342" s="30">
        <f>VLOOKUP($B342,'[1]Tillförd energi'!$B$2:$AS$506,MATCH(AF$3,'[1]Tillförd energi'!$B$1:$AQ$1,0),FALSE)</f>
        <v>0.10100000000000001</v>
      </c>
      <c r="AH342" s="30">
        <f>IFERROR(VLOOKUP(B342,[1]Miljö!$B$1:$S$476,9,FALSE)/1,0)</f>
        <v>0</v>
      </c>
      <c r="AJ342" s="35">
        <f>IFERROR(VLOOKUP($B342,[1]Miljö!$B$1:$S$500,MATCH("hjälpel exklusive kraftvärme (GWh)",[1]Miljö!$B$1:$V$1,0),FALSE)/1,"")</f>
        <v>0.10100000000000001</v>
      </c>
      <c r="AK342" s="35">
        <f t="shared" si="20"/>
        <v>0.10100000000000001</v>
      </c>
      <c r="AL342" s="35">
        <f>VLOOKUP($B342,'[1]Slutlig allokering'!$B$2:$AL$462,MATCH("Hjälpel kraftvärme",'[1]Slutlig allokering'!$B$2:$AL$2,0),FALSE)</f>
        <v>0</v>
      </c>
      <c r="AN342" s="30">
        <f t="shared" si="21"/>
        <v>6.44</v>
      </c>
      <c r="AO342" s="30">
        <f t="shared" si="22"/>
        <v>6.44</v>
      </c>
      <c r="AP342" s="30">
        <f>IF(ISERROR(1/VLOOKUP($B342,[1]Leveranser!$B$1:$S$500,MATCH("såld värme (gwh)",[1]Leveranser!$B$1:$S$1,0),FALSE)),"",VLOOKUP($B342,[1]Leveranser!$B$1:$S$500,MATCH("såld värme (gwh)",[1]Leveranser!$B$1:$S$1,0),FALSE))</f>
        <v>4.7759999999999998</v>
      </c>
      <c r="AQ342" s="30">
        <f>VLOOKUP($B342,[1]Leveranser!$B$1:$Y$500,MATCH("Totalt såld fjärrvärme till andra fjärrvärmeföretag",[1]Leveranser!$B$1:$AA$1,0),FALSE)</f>
        <v>0</v>
      </c>
      <c r="AR342" s="30">
        <f>IF(ISERROR(1/VLOOKUP($B342,[1]Miljö!$B$1:$S$500,MATCH("Såld mängd produktionsspecifik fjärrvärme (GWh)",[1]Miljö!$B$1:$R$1,0),FALSE)),0,VLOOKUP($B342,[1]Miljö!$B$1:$S$500,MATCH("Såld mängd produktionsspecifik fjärrvärme (GWh)",[1]Miljö!$B$1:$R$1,0),FALSE))</f>
        <v>0</v>
      </c>
      <c r="AS342" s="36">
        <f t="shared" si="23"/>
        <v>0.74161490683229803</v>
      </c>
      <c r="AU342" s="30" t="str">
        <f>VLOOKUP($B342,'[1]Miljövärden urval för publ'!$B$2:$I$486,7,FALSE)</f>
        <v>Ja</v>
      </c>
    </row>
    <row r="343" spans="1:47" ht="15">
      <c r="A343" t="s">
        <v>610</v>
      </c>
      <c r="B343" t="s">
        <v>627</v>
      </c>
      <c r="C343" s="30">
        <f>VLOOKUP($B343,'[1]Tillförd energi'!$B$2:$AS$506,MATCH(C$3,'[1]Tillförd energi'!$B$1:$AQ$1,0),FALSE)</f>
        <v>0</v>
      </c>
      <c r="D343" s="30">
        <f>VLOOKUP($B343,'[1]Tillförd energi'!$B$2:$AS$506,MATCH(D$3,'[1]Tillförd energi'!$B$1:$AQ$1,0),FALSE)</f>
        <v>0.52700000000000002</v>
      </c>
      <c r="E343" s="30">
        <f>VLOOKUP($B343,'[1]Tillförd energi'!$B$2:$AS$506,MATCH(E$3,'[1]Tillförd energi'!$B$1:$AQ$1,0),FALSE)</f>
        <v>0</v>
      </c>
      <c r="F343" s="30">
        <f>VLOOKUP($B343,'[1]Tillförd energi'!$B$2:$AS$506,MATCH(F$3,'[1]Tillförd energi'!$B$1:$AQ$1,0),FALSE)</f>
        <v>0</v>
      </c>
      <c r="G343" s="30">
        <f>VLOOKUP($B343,'[1]Tillförd energi'!$B$2:$AS$506,MATCH(G$3,'[1]Tillförd energi'!$B$1:$AQ$1,0),FALSE)</f>
        <v>0</v>
      </c>
      <c r="H343" s="30">
        <f>VLOOKUP($B343,'[1]Tillförd energi'!$B$2:$AS$506,MATCH(H$3,'[1]Tillförd energi'!$B$1:$AQ$1,0),FALSE)</f>
        <v>0</v>
      </c>
      <c r="I343" s="30">
        <f>VLOOKUP($B343,'[1]Tillförd energi'!$B$2:$AS$506,MATCH(I$3,'[1]Tillförd energi'!$B$1:$AQ$1,0),FALSE)</f>
        <v>0</v>
      </c>
      <c r="J343" s="30">
        <f>VLOOKUP($B343,'[1]Tillförd energi'!$B$2:$AS$506,MATCH(J$3,'[1]Tillförd energi'!$B$1:$AQ$1,0),FALSE)</f>
        <v>0</v>
      </c>
      <c r="K343" s="30">
        <f>VLOOKUP($B343,'[1]Tillförd energi'!$B$2:$AS$506,MATCH(K$3,'[1]Tillförd energi'!$B$1:$AQ$1,0),FALSE)</f>
        <v>0</v>
      </c>
      <c r="L343" s="30">
        <f>VLOOKUP($B343,'[1]Tillförd energi'!$B$2:$AS$506,MATCH(L$3,'[1]Tillförd energi'!$B$1:$AQ$1,0),FALSE)</f>
        <v>0</v>
      </c>
      <c r="M343" s="30">
        <f>VLOOKUP($B343,'[1]Tillförd energi'!$B$2:$AS$506,MATCH(M$3,'[1]Tillförd energi'!$B$1:$AQ$1,0),FALSE)</f>
        <v>0</v>
      </c>
      <c r="N343" s="30">
        <f>VLOOKUP($B343,'[1]Tillförd energi'!$B$2:$AS$506,MATCH(N$3,'[1]Tillförd energi'!$B$1:$AQ$1,0),FALSE)</f>
        <v>0</v>
      </c>
      <c r="O343" s="30">
        <f>VLOOKUP($B343,'[1]Tillförd energi'!$B$2:$AS$506,MATCH(O$3,'[1]Tillförd energi'!$B$1:$AQ$1,0),FALSE)</f>
        <v>0</v>
      </c>
      <c r="P343" s="30">
        <f>VLOOKUP($B343,'[1]Tillförd energi'!$B$2:$AS$506,MATCH(P$3,'[1]Tillförd energi'!$B$1:$AQ$1,0),FALSE)</f>
        <v>0.90588199999999997</v>
      </c>
      <c r="Q343" s="30">
        <f>VLOOKUP($B343,'[1]Tillförd energi'!$B$2:$AS$506,MATCH(Q$3,'[1]Tillförd energi'!$B$1:$AQ$1,0),FALSE)</f>
        <v>28.346</v>
      </c>
      <c r="R343" s="30">
        <f>VLOOKUP($B343,'[1]Tillförd energi'!$B$2:$AS$506,MATCH(R$3,'[1]Tillförd energi'!$B$1:$AQ$1,0),FALSE)</f>
        <v>0</v>
      </c>
      <c r="S343" s="30">
        <f>VLOOKUP($B343,'[1]Tillförd energi'!$B$2:$AS$506,MATCH(S$3,'[1]Tillförd energi'!$B$1:$AQ$1,0),FALSE)</f>
        <v>0</v>
      </c>
      <c r="T343" s="30">
        <f>VLOOKUP($B343,'[1]Tillförd energi'!$B$2:$AS$506,MATCH(T$3,'[1]Tillförd energi'!$B$1:$AQ$1,0),FALSE)</f>
        <v>0</v>
      </c>
      <c r="U343" s="30">
        <f>VLOOKUP($B343,'[1]Tillförd energi'!$B$2:$AS$506,MATCH(U$3,'[1]Tillförd energi'!$B$1:$AQ$1,0),FALSE)</f>
        <v>0</v>
      </c>
      <c r="V343" s="30">
        <f>VLOOKUP($B343,'[1]Tillförd energi'!$B$2:$AS$506,MATCH(V$3,'[1]Tillförd energi'!$B$1:$AQ$1,0),FALSE)</f>
        <v>0</v>
      </c>
      <c r="W343" s="30">
        <f>VLOOKUP($B343,'[1]Tillförd energi'!$B$2:$AS$506,MATCH(W$3,'[1]Tillförd energi'!$B$1:$AQ$1,0),FALSE)</f>
        <v>0</v>
      </c>
      <c r="X343" s="30">
        <f>VLOOKUP($B343,'[1]Tillförd energi'!$B$2:$AS$506,MATCH(X$3,'[1]Tillförd energi'!$B$1:$AQ$1,0),FALSE)</f>
        <v>0</v>
      </c>
      <c r="Y343" s="30">
        <f>VLOOKUP($B343,'[1]Tillförd energi'!$B$2:$AS$506,MATCH(Y$3,'[1]Tillförd energi'!$B$1:$AQ$1,0),FALSE)</f>
        <v>0</v>
      </c>
      <c r="Z343" s="30">
        <f>VLOOKUP($B343,'[1]Tillförd energi'!$B$2:$AS$506,MATCH(Z$3,'[1]Tillförd energi'!$B$1:$AQ$1,0),FALSE)</f>
        <v>0</v>
      </c>
      <c r="AA343" s="30">
        <f>VLOOKUP($B343,'[1]Tillförd energi'!$B$2:$AS$506,MATCH(AA$3,'[1]Tillförd energi'!$B$1:$AQ$1,0),FALSE)</f>
        <v>0</v>
      </c>
      <c r="AB343" s="30">
        <f>VLOOKUP($B343,'[1]Tillförd energi'!$B$2:$AS$506,MATCH(AB$3,'[1]Tillförd energi'!$B$1:$AQ$1,0),FALSE)</f>
        <v>0</v>
      </c>
      <c r="AC343" s="30">
        <f>VLOOKUP($B343,'[1]Tillförd energi'!$B$2:$AS$506,MATCH(AC$3,'[1]Tillförd energi'!$B$1:$AQ$1,0),FALSE)</f>
        <v>29.928000000000001</v>
      </c>
      <c r="AD343" s="30">
        <f>VLOOKUP($B343,'[1]Tillförd energi'!$B$2:$AS$506,MATCH(AD$3,'[1]Tillförd energi'!$B$1:$AQ$1,0),FALSE)</f>
        <v>0</v>
      </c>
      <c r="AF343" s="30">
        <f>VLOOKUP($B343,'[1]Tillförd energi'!$B$2:$AS$506,MATCH(AF$3,'[1]Tillförd energi'!$B$1:$AQ$1,0),FALSE)</f>
        <v>0.69</v>
      </c>
      <c r="AH343" s="30">
        <f>IFERROR(VLOOKUP(B343,[1]Miljö!$B$1:$S$476,9,FALSE)/1,0)</f>
        <v>0</v>
      </c>
      <c r="AJ343" s="35">
        <f>IFERROR(VLOOKUP($B343,[1]Miljö!$B$1:$S$500,MATCH("hjälpel exklusive kraftvärme (GWh)",[1]Miljö!$B$1:$V$1,0),FALSE)/1,"")</f>
        <v>0.69</v>
      </c>
      <c r="AK343" s="35">
        <f t="shared" si="20"/>
        <v>0.69</v>
      </c>
      <c r="AL343" s="35">
        <f>VLOOKUP($B343,'[1]Slutlig allokering'!$B$2:$AL$462,MATCH("Hjälpel kraftvärme",'[1]Slutlig allokering'!$B$2:$AL$2,0),FALSE)</f>
        <v>0</v>
      </c>
      <c r="AN343" s="30">
        <f t="shared" si="21"/>
        <v>60.396881999999998</v>
      </c>
      <c r="AO343" s="30">
        <f t="shared" si="22"/>
        <v>60.396881999999998</v>
      </c>
      <c r="AP343" s="30">
        <f>IF(ISERROR(1/VLOOKUP($B343,[1]Leveranser!$B$1:$S$500,MATCH("såld värme (gwh)",[1]Leveranser!$B$1:$S$1,0),FALSE)),"",VLOOKUP($B343,[1]Leveranser!$B$1:$S$500,MATCH("såld värme (gwh)",[1]Leveranser!$B$1:$S$1,0),FALSE))</f>
        <v>53.790999999999997</v>
      </c>
      <c r="AQ343" s="30">
        <f>VLOOKUP($B343,[1]Leveranser!$B$1:$Y$500,MATCH("Totalt såld fjärrvärme till andra fjärrvärmeföretag",[1]Leveranser!$B$1:$AA$1,0),FALSE)</f>
        <v>0</v>
      </c>
      <c r="AR343" s="30">
        <f>IF(ISERROR(1/VLOOKUP($B343,[1]Miljö!$B$1:$S$500,MATCH("Såld mängd produktionsspecifik fjärrvärme (GWh)",[1]Miljö!$B$1:$R$1,0),FALSE)),0,VLOOKUP($B343,[1]Miljö!$B$1:$S$500,MATCH("Såld mängd produktionsspecifik fjärrvärme (GWh)",[1]Miljö!$B$1:$R$1,0),FALSE))</f>
        <v>0</v>
      </c>
      <c r="AS343" s="36">
        <f t="shared" si="23"/>
        <v>0.89062544652553421</v>
      </c>
      <c r="AU343" s="30" t="str">
        <f>VLOOKUP($B343,'[1]Miljövärden urval för publ'!$B$2:$I$486,7,FALSE)</f>
        <v>Ja</v>
      </c>
    </row>
    <row r="344" spans="1:47" ht="15">
      <c r="A344" t="s">
        <v>284</v>
      </c>
      <c r="B344" t="s">
        <v>289</v>
      </c>
      <c r="C344" s="30">
        <f>VLOOKUP($B344,'[1]Tillförd energi'!$B$2:$AS$506,MATCH(C$3,'[1]Tillförd energi'!$B$1:$AQ$1,0),FALSE)</f>
        <v>0</v>
      </c>
      <c r="D344" s="30">
        <f>VLOOKUP($B344,'[1]Tillförd energi'!$B$2:$AS$506,MATCH(D$3,'[1]Tillförd energi'!$B$1:$AQ$1,0),FALSE)</f>
        <v>1.5</v>
      </c>
      <c r="E344" s="30">
        <f>VLOOKUP($B344,'[1]Tillförd energi'!$B$2:$AS$506,MATCH(E$3,'[1]Tillförd energi'!$B$1:$AQ$1,0),FALSE)</f>
        <v>0</v>
      </c>
      <c r="F344" s="30">
        <f>VLOOKUP($B344,'[1]Tillförd energi'!$B$2:$AS$506,MATCH(F$3,'[1]Tillförd energi'!$B$1:$AQ$1,0),FALSE)</f>
        <v>0</v>
      </c>
      <c r="G344" s="30">
        <f>VLOOKUP($B344,'[1]Tillförd energi'!$B$2:$AS$506,MATCH(G$3,'[1]Tillförd energi'!$B$1:$AQ$1,0),FALSE)</f>
        <v>0</v>
      </c>
      <c r="H344" s="30">
        <f>VLOOKUP($B344,'[1]Tillförd energi'!$B$2:$AS$506,MATCH(H$3,'[1]Tillförd energi'!$B$1:$AQ$1,0),FALSE)</f>
        <v>0</v>
      </c>
      <c r="I344" s="30">
        <f>VLOOKUP($B344,'[1]Tillförd energi'!$B$2:$AS$506,MATCH(I$3,'[1]Tillförd energi'!$B$1:$AQ$1,0),FALSE)</f>
        <v>0</v>
      </c>
      <c r="J344" s="30">
        <f>VLOOKUP($B344,'[1]Tillförd energi'!$B$2:$AS$506,MATCH(J$3,'[1]Tillförd energi'!$B$1:$AQ$1,0),FALSE)</f>
        <v>0</v>
      </c>
      <c r="K344" s="30">
        <f>VLOOKUP($B344,'[1]Tillförd energi'!$B$2:$AS$506,MATCH(K$3,'[1]Tillförd energi'!$B$1:$AQ$1,0),FALSE)</f>
        <v>0</v>
      </c>
      <c r="L344" s="30">
        <f>VLOOKUP($B344,'[1]Tillförd energi'!$B$2:$AS$506,MATCH(L$3,'[1]Tillförd energi'!$B$1:$AQ$1,0),FALSE)</f>
        <v>10.344099999999999</v>
      </c>
      <c r="M344" s="30">
        <f>VLOOKUP($B344,'[1]Tillförd energi'!$B$2:$AS$506,MATCH(M$3,'[1]Tillförd energi'!$B$1:$AQ$1,0),FALSE)</f>
        <v>12.196300000000001</v>
      </c>
      <c r="N344" s="30">
        <f>VLOOKUP($B344,'[1]Tillförd energi'!$B$2:$AS$506,MATCH(N$3,'[1]Tillförd energi'!$B$1:$AQ$1,0),FALSE)</f>
        <v>10.344099999999999</v>
      </c>
      <c r="O344" s="30">
        <f>VLOOKUP($B344,'[1]Tillförd energi'!$B$2:$AS$506,MATCH(O$3,'[1]Tillförd energi'!$B$1:$AQ$1,0),FALSE)</f>
        <v>15.7683</v>
      </c>
      <c r="P344" s="30">
        <f>VLOOKUP($B344,'[1]Tillförd energi'!$B$2:$AS$506,MATCH(P$3,'[1]Tillförd energi'!$B$1:$AQ$1,0),FALSE)</f>
        <v>0</v>
      </c>
      <c r="Q344" s="30">
        <f>VLOOKUP($B344,'[1]Tillförd energi'!$B$2:$AS$506,MATCH(Q$3,'[1]Tillförd energi'!$B$1:$AQ$1,0),FALSE)</f>
        <v>0</v>
      </c>
      <c r="R344" s="30">
        <f>VLOOKUP($B344,'[1]Tillförd energi'!$B$2:$AS$506,MATCH(R$3,'[1]Tillförd energi'!$B$1:$AQ$1,0),FALSE)</f>
        <v>0</v>
      </c>
      <c r="S344" s="30">
        <f>VLOOKUP($B344,'[1]Tillförd energi'!$B$2:$AS$506,MATCH(S$3,'[1]Tillförd energi'!$B$1:$AQ$1,0),FALSE)</f>
        <v>0</v>
      </c>
      <c r="T344" s="30">
        <f>VLOOKUP($B344,'[1]Tillförd energi'!$B$2:$AS$506,MATCH(T$3,'[1]Tillförd energi'!$B$1:$AQ$1,0),FALSE)</f>
        <v>0</v>
      </c>
      <c r="U344" s="30">
        <f>VLOOKUP($B344,'[1]Tillförd energi'!$B$2:$AS$506,MATCH(U$3,'[1]Tillförd energi'!$B$1:$AQ$1,0),FALSE)</f>
        <v>0</v>
      </c>
      <c r="V344" s="30">
        <f>VLOOKUP($B344,'[1]Tillförd energi'!$B$2:$AS$506,MATCH(V$3,'[1]Tillförd energi'!$B$1:$AQ$1,0),FALSE)</f>
        <v>0</v>
      </c>
      <c r="W344" s="30">
        <f>VLOOKUP($B344,'[1]Tillförd energi'!$B$2:$AS$506,MATCH(W$3,'[1]Tillförd energi'!$B$1:$AQ$1,0),FALSE)</f>
        <v>0</v>
      </c>
      <c r="X344" s="30">
        <f>VLOOKUP($B344,'[1]Tillförd energi'!$B$2:$AS$506,MATCH(X$3,'[1]Tillförd energi'!$B$1:$AQ$1,0),FALSE)</f>
        <v>0</v>
      </c>
      <c r="Y344" s="30">
        <f>VLOOKUP($B344,'[1]Tillförd energi'!$B$2:$AS$506,MATCH(Y$3,'[1]Tillförd energi'!$B$1:$AQ$1,0),FALSE)</f>
        <v>0</v>
      </c>
      <c r="Z344" s="30">
        <f>VLOOKUP($B344,'[1]Tillförd energi'!$B$2:$AS$506,MATCH(Z$3,'[1]Tillförd energi'!$B$1:$AQ$1,0),FALSE)</f>
        <v>0</v>
      </c>
      <c r="AA344" s="30">
        <f>VLOOKUP($B344,'[1]Tillförd energi'!$B$2:$AS$506,MATCH(AA$3,'[1]Tillförd energi'!$B$1:$AQ$1,0),FALSE)</f>
        <v>0</v>
      </c>
      <c r="AB344" s="30">
        <f>VLOOKUP($B344,'[1]Tillförd energi'!$B$2:$AS$506,MATCH(AB$3,'[1]Tillförd energi'!$B$1:$AQ$1,0),FALSE)</f>
        <v>6.5</v>
      </c>
      <c r="AC344" s="30">
        <f>VLOOKUP($B344,'[1]Tillförd energi'!$B$2:$AS$506,MATCH(AC$3,'[1]Tillförd energi'!$B$1:$AQ$1,0),FALSE)</f>
        <v>0</v>
      </c>
      <c r="AD344" s="30">
        <f>VLOOKUP($B344,'[1]Tillförd energi'!$B$2:$AS$506,MATCH(AD$3,'[1]Tillförd energi'!$B$1:$AQ$1,0),FALSE)</f>
        <v>0</v>
      </c>
      <c r="AF344" s="30">
        <f>VLOOKUP($B344,'[1]Tillförd energi'!$B$2:$AS$506,MATCH(AF$3,'[1]Tillförd energi'!$B$1:$AQ$1,0),FALSE)</f>
        <v>1.518</v>
      </c>
      <c r="AH344" s="30">
        <f>IFERROR(VLOOKUP(B344,[1]Miljö!$B$1:$S$476,9,FALSE)/1,0)</f>
        <v>0</v>
      </c>
      <c r="AJ344" s="35" t="str">
        <f>IFERROR(VLOOKUP($B344,[1]Miljö!$B$1:$S$500,MATCH("hjälpel exklusive kraftvärme (GWh)",[1]Miljö!$B$1:$V$1,0),FALSE)/1,"")</f>
        <v/>
      </c>
      <c r="AK344" s="35">
        <f t="shared" si="20"/>
        <v>1.518</v>
      </c>
      <c r="AL344" s="35">
        <f>VLOOKUP($B344,'[1]Slutlig allokering'!$B$2:$AL$462,MATCH("Hjälpel kraftvärme",'[1]Slutlig allokering'!$B$2:$AL$2,0),FALSE)</f>
        <v>0</v>
      </c>
      <c r="AN344" s="30">
        <f t="shared" si="21"/>
        <v>58.1708</v>
      </c>
      <c r="AO344" s="30">
        <f t="shared" si="22"/>
        <v>58.1708</v>
      </c>
      <c r="AP344" s="30">
        <f>IF(ISERROR(1/VLOOKUP($B344,[1]Leveranser!$B$1:$S$500,MATCH("såld värme (gwh)",[1]Leveranser!$B$1:$S$1,0),FALSE)),"",VLOOKUP($B344,[1]Leveranser!$B$1:$S$500,MATCH("såld värme (gwh)",[1]Leveranser!$B$1:$S$1,0),FALSE))</f>
        <v>50.6</v>
      </c>
      <c r="AQ344" s="30">
        <f>VLOOKUP($B344,[1]Leveranser!$B$1:$Y$500,MATCH("Totalt såld fjärrvärme till andra fjärrvärmeföretag",[1]Leveranser!$B$1:$AA$1,0),FALSE)</f>
        <v>0</v>
      </c>
      <c r="AR344" s="30">
        <f>IF(ISERROR(1/VLOOKUP($B344,[1]Miljö!$B$1:$S$500,MATCH("Såld mängd produktionsspecifik fjärrvärme (GWh)",[1]Miljö!$B$1:$R$1,0),FALSE)),0,VLOOKUP($B344,[1]Miljö!$B$1:$S$500,MATCH("Såld mängd produktionsspecifik fjärrvärme (GWh)",[1]Miljö!$B$1:$R$1,0),FALSE))</f>
        <v>0</v>
      </c>
      <c r="AS344" s="36">
        <f t="shared" si="23"/>
        <v>0.86985222826572783</v>
      </c>
      <c r="AU344" s="30" t="str">
        <f>VLOOKUP($B344,'[1]Miljövärden urval för publ'!$B$2:$I$486,7,FALSE)</f>
        <v>Ja</v>
      </c>
    </row>
    <row r="345" spans="1:47" ht="15">
      <c r="A345" t="s">
        <v>564</v>
      </c>
      <c r="B345" t="s">
        <v>568</v>
      </c>
      <c r="C345" s="30">
        <f>VLOOKUP($B345,'[1]Tillförd energi'!$B$2:$AS$506,MATCH(C$3,'[1]Tillförd energi'!$B$1:$AQ$1,0),FALSE)</f>
        <v>0</v>
      </c>
      <c r="D345" s="30">
        <f>VLOOKUP($B345,'[1]Tillförd energi'!$B$2:$AS$506,MATCH(D$3,'[1]Tillförd energi'!$B$1:$AQ$1,0),FALSE)</f>
        <v>0.185</v>
      </c>
      <c r="E345" s="30">
        <f>VLOOKUP($B345,'[1]Tillförd energi'!$B$2:$AS$506,MATCH(E$3,'[1]Tillförd energi'!$B$1:$AQ$1,0),FALSE)</f>
        <v>0</v>
      </c>
      <c r="F345" s="30">
        <f>VLOOKUP($B345,'[1]Tillförd energi'!$B$2:$AS$506,MATCH(F$3,'[1]Tillförd energi'!$B$1:$AQ$1,0),FALSE)</f>
        <v>0</v>
      </c>
      <c r="G345" s="30">
        <f>VLOOKUP($B345,'[1]Tillförd energi'!$B$2:$AS$506,MATCH(G$3,'[1]Tillförd energi'!$B$1:$AQ$1,0),FALSE)</f>
        <v>0</v>
      </c>
      <c r="H345" s="30">
        <f>VLOOKUP($B345,'[1]Tillförd energi'!$B$2:$AS$506,MATCH(H$3,'[1]Tillförd energi'!$B$1:$AQ$1,0),FALSE)</f>
        <v>0</v>
      </c>
      <c r="I345" s="30">
        <f>VLOOKUP($B345,'[1]Tillförd energi'!$B$2:$AS$506,MATCH(I$3,'[1]Tillförd energi'!$B$1:$AQ$1,0),FALSE)</f>
        <v>0</v>
      </c>
      <c r="J345" s="30">
        <f>VLOOKUP($B345,'[1]Tillförd energi'!$B$2:$AS$506,MATCH(J$3,'[1]Tillförd energi'!$B$1:$AQ$1,0),FALSE)</f>
        <v>0</v>
      </c>
      <c r="K345" s="30">
        <f>VLOOKUP($B345,'[1]Tillförd energi'!$B$2:$AS$506,MATCH(K$3,'[1]Tillförd energi'!$B$1:$AQ$1,0),FALSE)</f>
        <v>0</v>
      </c>
      <c r="L345" s="30">
        <f>VLOOKUP($B345,'[1]Tillförd energi'!$B$2:$AS$506,MATCH(L$3,'[1]Tillförd energi'!$B$1:$AQ$1,0),FALSE)</f>
        <v>0</v>
      </c>
      <c r="M345" s="30">
        <f>VLOOKUP($B345,'[1]Tillförd energi'!$B$2:$AS$506,MATCH(M$3,'[1]Tillförd energi'!$B$1:$AQ$1,0),FALSE)</f>
        <v>0</v>
      </c>
      <c r="N345" s="30">
        <f>VLOOKUP($B345,'[1]Tillförd energi'!$B$2:$AS$506,MATCH(N$3,'[1]Tillförd energi'!$B$1:$AQ$1,0),FALSE)</f>
        <v>0</v>
      </c>
      <c r="O345" s="30">
        <f>VLOOKUP($B345,'[1]Tillförd energi'!$B$2:$AS$506,MATCH(O$3,'[1]Tillförd energi'!$B$1:$AQ$1,0),FALSE)</f>
        <v>0</v>
      </c>
      <c r="P345" s="30">
        <f>VLOOKUP($B345,'[1]Tillförd energi'!$B$2:$AS$506,MATCH(P$3,'[1]Tillförd energi'!$B$1:$AQ$1,0),FALSE)</f>
        <v>10.7882</v>
      </c>
      <c r="Q345" s="30">
        <f>VLOOKUP($B345,'[1]Tillförd energi'!$B$2:$AS$506,MATCH(Q$3,'[1]Tillförd energi'!$B$1:$AQ$1,0),FALSE)</f>
        <v>0</v>
      </c>
      <c r="R345" s="30">
        <f>VLOOKUP($B345,'[1]Tillförd energi'!$B$2:$AS$506,MATCH(R$3,'[1]Tillförd energi'!$B$1:$AQ$1,0),FALSE)</f>
        <v>0</v>
      </c>
      <c r="S345" s="30">
        <f>VLOOKUP($B345,'[1]Tillförd energi'!$B$2:$AS$506,MATCH(S$3,'[1]Tillförd energi'!$B$1:$AQ$1,0),FALSE)</f>
        <v>0</v>
      </c>
      <c r="T345" s="30">
        <f>VLOOKUP($B345,'[1]Tillförd energi'!$B$2:$AS$506,MATCH(T$3,'[1]Tillförd energi'!$B$1:$AQ$1,0),FALSE)</f>
        <v>0</v>
      </c>
      <c r="U345" s="30">
        <f>VLOOKUP($B345,'[1]Tillförd energi'!$B$2:$AS$506,MATCH(U$3,'[1]Tillförd energi'!$B$1:$AQ$1,0),FALSE)</f>
        <v>0</v>
      </c>
      <c r="V345" s="30">
        <f>VLOOKUP($B345,'[1]Tillförd energi'!$B$2:$AS$506,MATCH(V$3,'[1]Tillförd energi'!$B$1:$AQ$1,0),FALSE)</f>
        <v>0</v>
      </c>
      <c r="W345" s="30">
        <f>VLOOKUP($B345,'[1]Tillförd energi'!$B$2:$AS$506,MATCH(W$3,'[1]Tillförd energi'!$B$1:$AQ$1,0),FALSE)</f>
        <v>0</v>
      </c>
      <c r="X345" s="30">
        <f>VLOOKUP($B345,'[1]Tillförd energi'!$B$2:$AS$506,MATCH(X$3,'[1]Tillförd energi'!$B$1:$AQ$1,0),FALSE)</f>
        <v>0</v>
      </c>
      <c r="Y345" s="30">
        <f>VLOOKUP($B345,'[1]Tillförd energi'!$B$2:$AS$506,MATCH(Y$3,'[1]Tillförd energi'!$B$1:$AQ$1,0),FALSE)</f>
        <v>0</v>
      </c>
      <c r="Z345" s="30">
        <f>VLOOKUP($B345,'[1]Tillförd energi'!$B$2:$AS$506,MATCH(Z$3,'[1]Tillförd energi'!$B$1:$AQ$1,0),FALSE)</f>
        <v>0</v>
      </c>
      <c r="AA345" s="30">
        <f>VLOOKUP($B345,'[1]Tillförd energi'!$B$2:$AS$506,MATCH(AA$3,'[1]Tillförd energi'!$B$1:$AQ$1,0),FALSE)</f>
        <v>0</v>
      </c>
      <c r="AB345" s="30">
        <f>VLOOKUP($B345,'[1]Tillförd energi'!$B$2:$AS$506,MATCH(AB$3,'[1]Tillförd energi'!$B$1:$AQ$1,0),FALSE)</f>
        <v>0</v>
      </c>
      <c r="AC345" s="30">
        <f>VLOOKUP($B345,'[1]Tillförd energi'!$B$2:$AS$506,MATCH(AC$3,'[1]Tillförd energi'!$B$1:$AQ$1,0),FALSE)</f>
        <v>0</v>
      </c>
      <c r="AD345" s="30">
        <f>VLOOKUP($B345,'[1]Tillförd energi'!$B$2:$AS$506,MATCH(AD$3,'[1]Tillförd energi'!$B$1:$AQ$1,0),FALSE)</f>
        <v>0</v>
      </c>
      <c r="AF345" s="30">
        <f>VLOOKUP($B345,'[1]Tillförd energi'!$B$2:$AS$506,MATCH(AF$3,'[1]Tillförd energi'!$B$1:$AQ$1,0),FALSE)</f>
        <v>5.3999999999999999E-2</v>
      </c>
      <c r="AH345" s="30">
        <f>IFERROR(VLOOKUP(B345,[1]Miljö!$B$1:$S$476,9,FALSE)/1,0)</f>
        <v>0</v>
      </c>
      <c r="AJ345" s="35">
        <f>IFERROR(VLOOKUP($B345,[1]Miljö!$B$1:$S$500,MATCH("hjälpel exklusive kraftvärme (GWh)",[1]Miljö!$B$1:$V$1,0),FALSE)/1,"")</f>
        <v>5.3999999999999999E-2</v>
      </c>
      <c r="AK345" s="35">
        <f t="shared" si="20"/>
        <v>5.3999999999999999E-2</v>
      </c>
      <c r="AL345" s="35">
        <f>VLOOKUP($B345,'[1]Slutlig allokering'!$B$2:$AL$462,MATCH("Hjälpel kraftvärme",'[1]Slutlig allokering'!$B$2:$AL$2,0),FALSE)</f>
        <v>0</v>
      </c>
      <c r="AN345" s="30">
        <f t="shared" si="21"/>
        <v>11.027200000000001</v>
      </c>
      <c r="AO345" s="30">
        <f t="shared" si="22"/>
        <v>11.027200000000001</v>
      </c>
      <c r="AP345" s="30">
        <f>IF(ISERROR(1/VLOOKUP($B345,[1]Leveranser!$B$1:$S$500,MATCH("såld värme (gwh)",[1]Leveranser!$B$1:$S$1,0),FALSE)),"",VLOOKUP($B345,[1]Leveranser!$B$1:$S$500,MATCH("såld värme (gwh)",[1]Leveranser!$B$1:$S$1,0),FALSE))</f>
        <v>7.3250000000000002</v>
      </c>
      <c r="AQ345" s="30">
        <f>VLOOKUP($B345,[1]Leveranser!$B$1:$Y$500,MATCH("Totalt såld fjärrvärme till andra fjärrvärmeföretag",[1]Leveranser!$B$1:$AA$1,0),FALSE)</f>
        <v>0</v>
      </c>
      <c r="AR345" s="30">
        <f>IF(ISERROR(1/VLOOKUP($B345,[1]Miljö!$B$1:$S$500,MATCH("Såld mängd produktionsspecifik fjärrvärme (GWh)",[1]Miljö!$B$1:$R$1,0),FALSE)),0,VLOOKUP($B345,[1]Miljö!$B$1:$S$500,MATCH("Såld mängd produktionsspecifik fjärrvärme (GWh)",[1]Miljö!$B$1:$R$1,0),FALSE))</f>
        <v>0</v>
      </c>
      <c r="AS345" s="36">
        <f t="shared" si="23"/>
        <v>0.66426654091700521</v>
      </c>
      <c r="AU345" s="30" t="str">
        <f>VLOOKUP($B345,'[1]Miljövärden urval för publ'!$B$2:$I$486,7,FALSE)</f>
        <v>Ja</v>
      </c>
    </row>
    <row r="346" spans="1:47" ht="15">
      <c r="A346" t="s">
        <v>518</v>
      </c>
      <c r="B346" t="s">
        <v>520</v>
      </c>
      <c r="C346" s="30">
        <f>VLOOKUP($B346,'[1]Tillförd energi'!$B$2:$AS$506,MATCH(C$3,'[1]Tillförd energi'!$B$1:$AQ$1,0),FALSE)</f>
        <v>0</v>
      </c>
      <c r="D346" s="30">
        <f>VLOOKUP($B346,'[1]Tillförd energi'!$B$2:$AS$506,MATCH(D$3,'[1]Tillförd energi'!$B$1:$AQ$1,0),FALSE)</f>
        <v>0.7</v>
      </c>
      <c r="E346" s="30">
        <f>VLOOKUP($B346,'[1]Tillförd energi'!$B$2:$AS$506,MATCH(E$3,'[1]Tillförd energi'!$B$1:$AQ$1,0),FALSE)</f>
        <v>0</v>
      </c>
      <c r="F346" s="30">
        <f>VLOOKUP($B346,'[1]Tillförd energi'!$B$2:$AS$506,MATCH(F$3,'[1]Tillförd energi'!$B$1:$AQ$1,0),FALSE)</f>
        <v>0</v>
      </c>
      <c r="G346" s="30">
        <f>VLOOKUP($B346,'[1]Tillförd energi'!$B$2:$AS$506,MATCH(G$3,'[1]Tillförd energi'!$B$1:$AQ$1,0),FALSE)</f>
        <v>0</v>
      </c>
      <c r="H346" s="30">
        <f>VLOOKUP($B346,'[1]Tillförd energi'!$B$2:$AS$506,MATCH(H$3,'[1]Tillförd energi'!$B$1:$AQ$1,0),FALSE)</f>
        <v>2.8</v>
      </c>
      <c r="I346" s="30">
        <f>VLOOKUP($B346,'[1]Tillförd energi'!$B$2:$AS$506,MATCH(I$3,'[1]Tillförd energi'!$B$1:$AQ$1,0),FALSE)</f>
        <v>0</v>
      </c>
      <c r="J346" s="30">
        <f>VLOOKUP($B346,'[1]Tillförd energi'!$B$2:$AS$506,MATCH(J$3,'[1]Tillförd energi'!$B$1:$AQ$1,0),FALSE)</f>
        <v>0</v>
      </c>
      <c r="K346" s="30">
        <f>VLOOKUP($B346,'[1]Tillförd energi'!$B$2:$AS$506,MATCH(K$3,'[1]Tillförd energi'!$B$1:$AQ$1,0),FALSE)</f>
        <v>0</v>
      </c>
      <c r="L346" s="30">
        <f>VLOOKUP($B346,'[1]Tillförd energi'!$B$2:$AS$506,MATCH(L$3,'[1]Tillförd energi'!$B$1:$AQ$1,0),FALSE)</f>
        <v>0</v>
      </c>
      <c r="M346" s="30">
        <f>VLOOKUP($B346,'[1]Tillförd energi'!$B$2:$AS$506,MATCH(M$3,'[1]Tillförd energi'!$B$1:$AQ$1,0),FALSE)</f>
        <v>0</v>
      </c>
      <c r="N346" s="30">
        <f>VLOOKUP($B346,'[1]Tillförd energi'!$B$2:$AS$506,MATCH(N$3,'[1]Tillförd energi'!$B$1:$AQ$1,0),FALSE)</f>
        <v>0</v>
      </c>
      <c r="O346" s="30">
        <f>VLOOKUP($B346,'[1]Tillförd energi'!$B$2:$AS$506,MATCH(O$3,'[1]Tillförd energi'!$B$1:$AQ$1,0),FALSE)</f>
        <v>20.100000000000001</v>
      </c>
      <c r="P346" s="30">
        <f>VLOOKUP($B346,'[1]Tillförd energi'!$B$2:$AS$506,MATCH(P$3,'[1]Tillförd energi'!$B$1:$AQ$1,0),FALSE)</f>
        <v>0</v>
      </c>
      <c r="Q346" s="30">
        <f>VLOOKUP($B346,'[1]Tillförd energi'!$B$2:$AS$506,MATCH(Q$3,'[1]Tillförd energi'!$B$1:$AQ$1,0),FALSE)</f>
        <v>4.2</v>
      </c>
      <c r="R346" s="30">
        <f>VLOOKUP($B346,'[1]Tillförd energi'!$B$2:$AS$506,MATCH(R$3,'[1]Tillförd energi'!$B$1:$AQ$1,0),FALSE)</f>
        <v>22</v>
      </c>
      <c r="S346" s="30">
        <f>VLOOKUP($B346,'[1]Tillförd energi'!$B$2:$AS$506,MATCH(S$3,'[1]Tillförd energi'!$B$1:$AQ$1,0),FALSE)</f>
        <v>0</v>
      </c>
      <c r="T346" s="30">
        <f>VLOOKUP($B346,'[1]Tillförd energi'!$B$2:$AS$506,MATCH(T$3,'[1]Tillförd energi'!$B$1:$AQ$1,0),FALSE)</f>
        <v>0</v>
      </c>
      <c r="U346" s="30">
        <f>VLOOKUP($B346,'[1]Tillförd energi'!$B$2:$AS$506,MATCH(U$3,'[1]Tillförd energi'!$B$1:$AQ$1,0),FALSE)</f>
        <v>0</v>
      </c>
      <c r="V346" s="30">
        <f>VLOOKUP($B346,'[1]Tillförd energi'!$B$2:$AS$506,MATCH(V$3,'[1]Tillförd energi'!$B$1:$AQ$1,0),FALSE)</f>
        <v>0</v>
      </c>
      <c r="W346" s="30">
        <f>VLOOKUP($B346,'[1]Tillförd energi'!$B$2:$AS$506,MATCH(W$3,'[1]Tillförd energi'!$B$1:$AQ$1,0),FALSE)</f>
        <v>0</v>
      </c>
      <c r="X346" s="30">
        <f>VLOOKUP($B346,'[1]Tillförd energi'!$B$2:$AS$506,MATCH(X$3,'[1]Tillförd energi'!$B$1:$AQ$1,0),FALSE)</f>
        <v>0</v>
      </c>
      <c r="Y346" s="30">
        <f>VLOOKUP($B346,'[1]Tillförd energi'!$B$2:$AS$506,MATCH(Y$3,'[1]Tillförd energi'!$B$1:$AQ$1,0),FALSE)</f>
        <v>0</v>
      </c>
      <c r="Z346" s="30">
        <f>VLOOKUP($B346,'[1]Tillförd energi'!$B$2:$AS$506,MATCH(Z$3,'[1]Tillförd energi'!$B$1:$AQ$1,0),FALSE)</f>
        <v>0</v>
      </c>
      <c r="AA346" s="30">
        <f>VLOOKUP($B346,'[1]Tillförd energi'!$B$2:$AS$506,MATCH(AA$3,'[1]Tillförd energi'!$B$1:$AQ$1,0),FALSE)</f>
        <v>0</v>
      </c>
      <c r="AB346" s="30">
        <f>VLOOKUP($B346,'[1]Tillförd energi'!$B$2:$AS$506,MATCH(AB$3,'[1]Tillförd energi'!$B$1:$AQ$1,0),FALSE)</f>
        <v>2.5</v>
      </c>
      <c r="AC346" s="30">
        <f>VLOOKUP($B346,'[1]Tillförd energi'!$B$2:$AS$506,MATCH(AC$3,'[1]Tillförd energi'!$B$1:$AQ$1,0),FALSE)</f>
        <v>0</v>
      </c>
      <c r="AD346" s="30">
        <f>VLOOKUP($B346,'[1]Tillförd energi'!$B$2:$AS$506,MATCH(AD$3,'[1]Tillförd energi'!$B$1:$AQ$1,0),FALSE)</f>
        <v>0</v>
      </c>
      <c r="AF346" s="30">
        <f>VLOOKUP($B346,'[1]Tillförd energi'!$B$2:$AS$506,MATCH(AF$3,'[1]Tillförd energi'!$B$1:$AQ$1,0),FALSE)</f>
        <v>0.8</v>
      </c>
      <c r="AH346" s="30">
        <f>IFERROR(VLOOKUP(B346,[1]Miljö!$B$1:$S$476,9,FALSE)/1,0)</f>
        <v>0</v>
      </c>
      <c r="AJ346" s="35">
        <f>IFERROR(VLOOKUP($B346,[1]Miljö!$B$1:$S$500,MATCH("hjälpel exklusive kraftvärme (GWh)",[1]Miljö!$B$1:$V$1,0),FALSE)/1,"")</f>
        <v>0.8</v>
      </c>
      <c r="AK346" s="35">
        <f t="shared" si="20"/>
        <v>0.8</v>
      </c>
      <c r="AL346" s="35">
        <f>VLOOKUP($B346,'[1]Slutlig allokering'!$B$2:$AL$462,MATCH("Hjälpel kraftvärme",'[1]Slutlig allokering'!$B$2:$AL$2,0),FALSE)</f>
        <v>0</v>
      </c>
      <c r="AN346" s="30">
        <f t="shared" si="21"/>
        <v>53.099999999999994</v>
      </c>
      <c r="AO346" s="30">
        <f t="shared" si="22"/>
        <v>53.099999999999994</v>
      </c>
      <c r="AP346" s="30">
        <f>IF(ISERROR(1/VLOOKUP($B346,[1]Leveranser!$B$1:$S$500,MATCH("såld värme (gwh)",[1]Leveranser!$B$1:$S$1,0),FALSE)),"",VLOOKUP($B346,[1]Leveranser!$B$1:$S$500,MATCH("såld värme (gwh)",[1]Leveranser!$B$1:$S$1,0),FALSE))</f>
        <v>41.9</v>
      </c>
      <c r="AQ346" s="30">
        <f>VLOOKUP($B346,[1]Leveranser!$B$1:$Y$500,MATCH("Totalt såld fjärrvärme till andra fjärrvärmeföretag",[1]Leveranser!$B$1:$AA$1,0),FALSE)</f>
        <v>0</v>
      </c>
      <c r="AR346" s="30">
        <f>IF(ISERROR(1/VLOOKUP($B346,[1]Miljö!$B$1:$S$500,MATCH("Såld mängd produktionsspecifik fjärrvärme (GWh)",[1]Miljö!$B$1:$R$1,0),FALSE)),0,VLOOKUP($B346,[1]Miljö!$B$1:$S$500,MATCH("Såld mängd produktionsspecifik fjärrvärme (GWh)",[1]Miljö!$B$1:$R$1,0),FALSE))</f>
        <v>0</v>
      </c>
      <c r="AS346" s="36">
        <f t="shared" si="23"/>
        <v>0.78907721280602638</v>
      </c>
      <c r="AU346" s="30" t="str">
        <f>VLOOKUP($B346,'[1]Miljövärden urval för publ'!$B$2:$I$486,7,FALSE)</f>
        <v>Ja</v>
      </c>
    </row>
    <row r="347" spans="1:47" ht="15">
      <c r="A347" t="s">
        <v>488</v>
      </c>
      <c r="B347" t="s">
        <v>490</v>
      </c>
      <c r="C347" s="30">
        <f>VLOOKUP($B347,'[1]Tillförd energi'!$B$2:$AS$506,MATCH(C$3,'[1]Tillförd energi'!$B$1:$AQ$1,0),FALSE)</f>
        <v>0</v>
      </c>
      <c r="D347" s="30">
        <f>VLOOKUP($B347,'[1]Tillförd energi'!$B$2:$AS$506,MATCH(D$3,'[1]Tillförd energi'!$B$1:$AQ$1,0),FALSE)</f>
        <v>0</v>
      </c>
      <c r="E347" s="30">
        <f>VLOOKUP($B347,'[1]Tillförd energi'!$B$2:$AS$506,MATCH(E$3,'[1]Tillförd energi'!$B$1:$AQ$1,0),FALSE)</f>
        <v>0</v>
      </c>
      <c r="F347" s="30">
        <f>VLOOKUP($B347,'[1]Tillförd energi'!$B$2:$AS$506,MATCH(F$3,'[1]Tillförd energi'!$B$1:$AQ$1,0),FALSE)</f>
        <v>0</v>
      </c>
      <c r="G347" s="30">
        <f>VLOOKUP($B347,'[1]Tillförd energi'!$B$2:$AS$506,MATCH(G$3,'[1]Tillförd energi'!$B$1:$AQ$1,0),FALSE)</f>
        <v>0</v>
      </c>
      <c r="H347" s="30">
        <f>VLOOKUP($B347,'[1]Tillförd energi'!$B$2:$AS$506,MATCH(H$3,'[1]Tillförd energi'!$B$1:$AQ$1,0),FALSE)</f>
        <v>0</v>
      </c>
      <c r="I347" s="30">
        <f>VLOOKUP($B347,'[1]Tillförd energi'!$B$2:$AS$506,MATCH(I$3,'[1]Tillförd energi'!$B$1:$AQ$1,0),FALSE)</f>
        <v>0</v>
      </c>
      <c r="J347" s="30">
        <f>VLOOKUP($B347,'[1]Tillförd energi'!$B$2:$AS$506,MATCH(J$3,'[1]Tillförd energi'!$B$1:$AQ$1,0),FALSE)</f>
        <v>0</v>
      </c>
      <c r="K347" s="30">
        <f>VLOOKUP($B347,'[1]Tillförd energi'!$B$2:$AS$506,MATCH(K$3,'[1]Tillförd energi'!$B$1:$AQ$1,0),FALSE)</f>
        <v>0</v>
      </c>
      <c r="L347" s="30">
        <f>VLOOKUP($B347,'[1]Tillförd energi'!$B$2:$AS$506,MATCH(L$3,'[1]Tillförd energi'!$B$1:$AQ$1,0),FALSE)</f>
        <v>0</v>
      </c>
      <c r="M347" s="30">
        <f>VLOOKUP($B347,'[1]Tillförd energi'!$B$2:$AS$506,MATCH(M$3,'[1]Tillförd energi'!$B$1:$AQ$1,0),FALSE)</f>
        <v>0</v>
      </c>
      <c r="N347" s="30">
        <f>VLOOKUP($B347,'[1]Tillförd energi'!$B$2:$AS$506,MATCH(N$3,'[1]Tillförd energi'!$B$1:$AQ$1,0),FALSE)</f>
        <v>0</v>
      </c>
      <c r="O347" s="30">
        <f>VLOOKUP($B347,'[1]Tillförd energi'!$B$2:$AS$506,MATCH(O$3,'[1]Tillförd energi'!$B$1:$AQ$1,0),FALSE)</f>
        <v>0</v>
      </c>
      <c r="P347" s="30">
        <f>VLOOKUP($B347,'[1]Tillförd energi'!$B$2:$AS$506,MATCH(P$3,'[1]Tillförd energi'!$B$1:$AQ$1,0),FALSE)</f>
        <v>0</v>
      </c>
      <c r="Q347" s="30">
        <f>VLOOKUP($B347,'[1]Tillförd energi'!$B$2:$AS$506,MATCH(Q$3,'[1]Tillförd energi'!$B$1:$AQ$1,0),FALSE)</f>
        <v>0</v>
      </c>
      <c r="R347" s="30">
        <f>VLOOKUP($B347,'[1]Tillförd energi'!$B$2:$AS$506,MATCH(R$3,'[1]Tillförd energi'!$B$1:$AQ$1,0),FALSE)</f>
        <v>0</v>
      </c>
      <c r="S347" s="30">
        <f>VLOOKUP($B347,'[1]Tillförd energi'!$B$2:$AS$506,MATCH(S$3,'[1]Tillförd energi'!$B$1:$AQ$1,0),FALSE)</f>
        <v>0</v>
      </c>
      <c r="T347" s="30">
        <f>VLOOKUP($B347,'[1]Tillförd energi'!$B$2:$AS$506,MATCH(T$3,'[1]Tillförd energi'!$B$1:$AQ$1,0),FALSE)</f>
        <v>0</v>
      </c>
      <c r="U347" s="30">
        <f>VLOOKUP($B347,'[1]Tillförd energi'!$B$2:$AS$506,MATCH(U$3,'[1]Tillförd energi'!$B$1:$AQ$1,0),FALSE)</f>
        <v>0</v>
      </c>
      <c r="V347" s="30">
        <f>VLOOKUP($B347,'[1]Tillförd energi'!$B$2:$AS$506,MATCH(V$3,'[1]Tillförd energi'!$B$1:$AQ$1,0),FALSE)</f>
        <v>0</v>
      </c>
      <c r="W347" s="30">
        <f>VLOOKUP($B347,'[1]Tillförd energi'!$B$2:$AS$506,MATCH(W$3,'[1]Tillförd energi'!$B$1:$AQ$1,0),FALSE)</f>
        <v>0</v>
      </c>
      <c r="X347" s="30">
        <f>VLOOKUP($B347,'[1]Tillförd energi'!$B$2:$AS$506,MATCH(X$3,'[1]Tillförd energi'!$B$1:$AQ$1,0),FALSE)</f>
        <v>0</v>
      </c>
      <c r="Y347" s="30">
        <f>VLOOKUP($B347,'[1]Tillförd energi'!$B$2:$AS$506,MATCH(Y$3,'[1]Tillförd energi'!$B$1:$AQ$1,0),FALSE)</f>
        <v>0</v>
      </c>
      <c r="Z347" s="30">
        <f>VLOOKUP($B347,'[1]Tillförd energi'!$B$2:$AS$506,MATCH(Z$3,'[1]Tillförd energi'!$B$1:$AQ$1,0),FALSE)</f>
        <v>0</v>
      </c>
      <c r="AA347" s="30">
        <f>VLOOKUP($B347,'[1]Tillförd energi'!$B$2:$AS$506,MATCH(AA$3,'[1]Tillförd energi'!$B$1:$AQ$1,0),FALSE)</f>
        <v>0</v>
      </c>
      <c r="AB347" s="30">
        <f>VLOOKUP($B347,'[1]Tillförd energi'!$B$2:$AS$506,MATCH(AB$3,'[1]Tillförd energi'!$B$1:$AQ$1,0),FALSE)</f>
        <v>0</v>
      </c>
      <c r="AC347" s="30">
        <f>VLOOKUP($B347,'[1]Tillförd energi'!$B$2:$AS$506,MATCH(AC$3,'[1]Tillförd energi'!$B$1:$AQ$1,0),FALSE)</f>
        <v>0</v>
      </c>
      <c r="AD347" s="30">
        <f>VLOOKUP($B347,'[1]Tillförd energi'!$B$2:$AS$506,MATCH(AD$3,'[1]Tillförd energi'!$B$1:$AQ$1,0),FALSE)</f>
        <v>0</v>
      </c>
      <c r="AF347" s="30">
        <f>VLOOKUP($B347,'[1]Tillförd energi'!$B$2:$AS$506,MATCH(AF$3,'[1]Tillförd energi'!$B$1:$AQ$1,0),FALSE)</f>
        <v>0</v>
      </c>
      <c r="AH347" s="30">
        <f>IFERROR(VLOOKUP(B347,[1]Miljö!$B$1:$S$476,9,FALSE)/1,0)</f>
        <v>0</v>
      </c>
      <c r="AJ347" s="35" t="str">
        <f>IFERROR(VLOOKUP($B347,[1]Miljö!$B$1:$S$500,MATCH("hjälpel exklusive kraftvärme (GWh)",[1]Miljö!$B$1:$V$1,0),FALSE)/1,"")</f>
        <v/>
      </c>
      <c r="AK347" s="35">
        <f t="shared" si="20"/>
        <v>0</v>
      </c>
      <c r="AL347" s="35">
        <f>VLOOKUP($B347,'[1]Slutlig allokering'!$B$2:$AL$462,MATCH("Hjälpel kraftvärme",'[1]Slutlig allokering'!$B$2:$AL$2,0),FALSE)</f>
        <v>0</v>
      </c>
      <c r="AN347" s="30">
        <f t="shared" si="21"/>
        <v>0</v>
      </c>
      <c r="AO347" s="30">
        <f t="shared" si="22"/>
        <v>0</v>
      </c>
      <c r="AP347" s="30" t="str">
        <f>IF(ISERROR(1/VLOOKUP($B347,[1]Leveranser!$B$1:$S$500,MATCH("såld värme (gwh)",[1]Leveranser!$B$1:$S$1,0),FALSE)),"",VLOOKUP($B347,[1]Leveranser!$B$1:$S$500,MATCH("såld värme (gwh)",[1]Leveranser!$B$1:$S$1,0),FALSE))</f>
        <v/>
      </c>
      <c r="AQ347" s="30">
        <f>VLOOKUP($B347,[1]Leveranser!$B$1:$Y$500,MATCH("Totalt såld fjärrvärme till andra fjärrvärmeföretag",[1]Leveranser!$B$1:$AA$1,0),FALSE)</f>
        <v>0</v>
      </c>
      <c r="AR347" s="30">
        <f>IF(ISERROR(1/VLOOKUP($B347,[1]Miljö!$B$1:$S$500,MATCH("Såld mängd produktionsspecifik fjärrvärme (GWh)",[1]Miljö!$B$1:$R$1,0),FALSE)),0,VLOOKUP($B347,[1]Miljö!$B$1:$S$500,MATCH("Såld mängd produktionsspecifik fjärrvärme (GWh)",[1]Miljö!$B$1:$R$1,0),FALSE))</f>
        <v>0</v>
      </c>
      <c r="AS347" s="36" t="str">
        <f t="shared" si="23"/>
        <v/>
      </c>
      <c r="AU347" s="30" t="str">
        <f>VLOOKUP($B347,'[1]Miljövärden urval för publ'!$B$2:$I$486,7,FALSE)</f>
        <v>Nej</v>
      </c>
    </row>
    <row r="348" spans="1:47" ht="15">
      <c r="A348" t="s">
        <v>521</v>
      </c>
      <c r="B348" t="s">
        <v>522</v>
      </c>
      <c r="C348" s="30">
        <f>VLOOKUP($B348,'[1]Tillförd energi'!$B$2:$AS$506,MATCH(C$3,'[1]Tillförd energi'!$B$1:$AQ$1,0),FALSE)</f>
        <v>0</v>
      </c>
      <c r="D348" s="30">
        <f>VLOOKUP($B348,'[1]Tillförd energi'!$B$2:$AS$506,MATCH(D$3,'[1]Tillförd energi'!$B$1:$AQ$1,0),FALSE)</f>
        <v>4.2251300000000001</v>
      </c>
      <c r="E348" s="30">
        <f>VLOOKUP($B348,'[1]Tillförd energi'!$B$2:$AS$506,MATCH(E$3,'[1]Tillförd energi'!$B$1:$AQ$1,0),FALSE)</f>
        <v>0</v>
      </c>
      <c r="F348" s="30">
        <f>VLOOKUP($B348,'[1]Tillförd energi'!$B$2:$AS$506,MATCH(F$3,'[1]Tillförd energi'!$B$1:$AQ$1,0),FALSE)</f>
        <v>26</v>
      </c>
      <c r="G348" s="30">
        <f>VLOOKUP($B348,'[1]Tillförd energi'!$B$2:$AS$506,MATCH(G$3,'[1]Tillförd energi'!$B$1:$AQ$1,0),FALSE)</f>
        <v>0</v>
      </c>
      <c r="H348" s="30">
        <f>VLOOKUP($B348,'[1]Tillförd energi'!$B$2:$AS$506,MATCH(H$3,'[1]Tillförd energi'!$B$1:$AQ$1,0),FALSE)</f>
        <v>0</v>
      </c>
      <c r="I348" s="30">
        <f>VLOOKUP($B348,'[1]Tillförd energi'!$B$2:$AS$506,MATCH(I$3,'[1]Tillförd energi'!$B$1:$AQ$1,0),FALSE)</f>
        <v>466.04599999999999</v>
      </c>
      <c r="J348" s="30">
        <f>VLOOKUP($B348,'[1]Tillförd energi'!$B$2:$AS$506,MATCH(J$3,'[1]Tillförd energi'!$B$1:$AQ$1,0),FALSE)</f>
        <v>0</v>
      </c>
      <c r="K348" s="30">
        <f>VLOOKUP($B348,'[1]Tillförd energi'!$B$2:$AS$506,MATCH(K$3,'[1]Tillförd energi'!$B$1:$AQ$1,0),FALSE)</f>
        <v>624.42700000000002</v>
      </c>
      <c r="L348" s="30">
        <f>VLOOKUP($B348,'[1]Tillförd energi'!$B$2:$AS$506,MATCH(L$3,'[1]Tillförd energi'!$B$1:$AQ$1,0),FALSE)</f>
        <v>53.123699999999999</v>
      </c>
      <c r="M348" s="30">
        <f>VLOOKUP($B348,'[1]Tillförd energi'!$B$2:$AS$506,MATCH(M$3,'[1]Tillförd energi'!$B$1:$AQ$1,0),FALSE)</f>
        <v>210.32</v>
      </c>
      <c r="N348" s="30">
        <f>VLOOKUP($B348,'[1]Tillförd energi'!$B$2:$AS$506,MATCH(N$3,'[1]Tillförd energi'!$B$1:$AQ$1,0),FALSE)</f>
        <v>111.367</v>
      </c>
      <c r="O348" s="30">
        <f>VLOOKUP($B348,'[1]Tillförd energi'!$B$2:$AS$506,MATCH(O$3,'[1]Tillförd energi'!$B$1:$AQ$1,0),FALSE)</f>
        <v>100.968</v>
      </c>
      <c r="P348" s="30">
        <f>VLOOKUP($B348,'[1]Tillförd energi'!$B$2:$AS$506,MATCH(P$3,'[1]Tillförd energi'!$B$1:$AQ$1,0),FALSE)</f>
        <v>0</v>
      </c>
      <c r="Q348" s="30">
        <f>VLOOKUP($B348,'[1]Tillförd energi'!$B$2:$AS$506,MATCH(Q$3,'[1]Tillförd energi'!$B$1:$AQ$1,0),FALSE)</f>
        <v>214.41</v>
      </c>
      <c r="R348" s="30">
        <f>VLOOKUP($B348,'[1]Tillförd energi'!$B$2:$AS$506,MATCH(R$3,'[1]Tillförd energi'!$B$1:$AQ$1,0),FALSE)</f>
        <v>0</v>
      </c>
      <c r="S348" s="30">
        <f>VLOOKUP($B348,'[1]Tillförd energi'!$B$2:$AS$506,MATCH(S$3,'[1]Tillförd energi'!$B$1:$AQ$1,0),FALSE)</f>
        <v>0</v>
      </c>
      <c r="T348" s="30">
        <f>VLOOKUP($B348,'[1]Tillförd energi'!$B$2:$AS$506,MATCH(T$3,'[1]Tillförd energi'!$B$1:$AQ$1,0),FALSE)</f>
        <v>0</v>
      </c>
      <c r="U348" s="30">
        <f>VLOOKUP($B348,'[1]Tillförd energi'!$B$2:$AS$506,MATCH(U$3,'[1]Tillförd energi'!$B$1:$AQ$1,0),FALSE)</f>
        <v>10.78</v>
      </c>
      <c r="V348" s="30">
        <f>VLOOKUP($B348,'[1]Tillförd energi'!$B$2:$AS$506,MATCH(V$3,'[1]Tillförd energi'!$B$1:$AQ$1,0),FALSE)</f>
        <v>0</v>
      </c>
      <c r="W348" s="30">
        <f>VLOOKUP($B348,'[1]Tillförd energi'!$B$2:$AS$506,MATCH(W$3,'[1]Tillförd energi'!$B$1:$AQ$1,0),FALSE)</f>
        <v>1.2147300000000001</v>
      </c>
      <c r="X348" s="30">
        <f>VLOOKUP($B348,'[1]Tillförd energi'!$B$2:$AS$506,MATCH(X$3,'[1]Tillförd energi'!$B$1:$AQ$1,0),FALSE)</f>
        <v>280.39</v>
      </c>
      <c r="Y348" s="30">
        <f>VLOOKUP($B348,'[1]Tillförd energi'!$B$2:$AS$506,MATCH(Y$3,'[1]Tillförd energi'!$B$1:$AQ$1,0),FALSE)</f>
        <v>0</v>
      </c>
      <c r="Z348" s="30">
        <f>VLOOKUP($B348,'[1]Tillförd energi'!$B$2:$AS$506,MATCH(Z$3,'[1]Tillförd energi'!$B$1:$AQ$1,0),FALSE)</f>
        <v>0</v>
      </c>
      <c r="AA348" s="30">
        <f>VLOOKUP($B348,'[1]Tillförd energi'!$B$2:$AS$506,MATCH(AA$3,'[1]Tillförd energi'!$B$1:$AQ$1,0),FALSE)</f>
        <v>0</v>
      </c>
      <c r="AB348" s="30">
        <f>VLOOKUP($B348,'[1]Tillförd energi'!$B$2:$AS$506,MATCH(AB$3,'[1]Tillförd energi'!$B$1:$AQ$1,0),FALSE)</f>
        <v>401.99</v>
      </c>
      <c r="AC348" s="30">
        <f>VLOOKUP($B348,'[1]Tillförd energi'!$B$2:$AS$506,MATCH(AC$3,'[1]Tillförd energi'!$B$1:$AQ$1,0),FALSE)</f>
        <v>2.7</v>
      </c>
      <c r="AD348" s="30">
        <f>VLOOKUP($B348,'[1]Tillförd energi'!$B$2:$AS$506,MATCH(AD$3,'[1]Tillförd energi'!$B$1:$AQ$1,0),FALSE)</f>
        <v>0</v>
      </c>
      <c r="AF348" s="30">
        <f>VLOOKUP($B348,'[1]Tillförd energi'!$B$2:$AS$506,MATCH(AF$3,'[1]Tillförd energi'!$B$1:$AQ$1,0),FALSE)</f>
        <v>95.337299999999999</v>
      </c>
      <c r="AH348" s="30">
        <f>IFERROR(VLOOKUP(B348,[1]Miljö!$B$1:$S$476,9,FALSE)/1,0)</f>
        <v>20.515999999999998</v>
      </c>
      <c r="AJ348" s="35">
        <f>IFERROR(VLOOKUP($B348,[1]Miljö!$B$1:$S$500,MATCH("hjälpel exklusive kraftvärme (GWh)",[1]Miljö!$B$1:$V$1,0),FALSE)/1,"")</f>
        <v>72.69</v>
      </c>
      <c r="AK348" s="35">
        <f t="shared" si="20"/>
        <v>72.69</v>
      </c>
      <c r="AL348" s="35">
        <f>VLOOKUP($B348,'[1]Slutlig allokering'!$B$2:$AL$462,MATCH("Hjälpel kraftvärme",'[1]Slutlig allokering'!$B$2:$AL$2,0),FALSE)</f>
        <v>22.647300000000001</v>
      </c>
      <c r="AN348" s="30">
        <f t="shared" si="21"/>
        <v>2603.2988599999999</v>
      </c>
      <c r="AO348" s="30">
        <f t="shared" si="22"/>
        <v>2623.81486</v>
      </c>
      <c r="AP348" s="30">
        <f>IF(ISERROR(1/VLOOKUP($B348,[1]Leveranser!$B$1:$S$500,MATCH("såld värme (gwh)",[1]Leveranser!$B$1:$S$1,0),FALSE)),"",VLOOKUP($B348,[1]Leveranser!$B$1:$S$500,MATCH("såld värme (gwh)",[1]Leveranser!$B$1:$S$1,0),FALSE))</f>
        <v>2497</v>
      </c>
      <c r="AQ348" s="30">
        <f>VLOOKUP($B348,[1]Leveranser!$B$1:$Y$500,MATCH("Totalt såld fjärrvärme till andra fjärrvärmeföretag",[1]Leveranser!$B$1:$AA$1,0),FALSE)</f>
        <v>2497</v>
      </c>
      <c r="AR348" s="30">
        <f>IF(ISERROR(1/VLOOKUP($B348,[1]Miljö!$B$1:$S$500,MATCH("Såld mängd produktionsspecifik fjärrvärme (GWh)",[1]Miljö!$B$1:$R$1,0),FALSE)),0,VLOOKUP($B348,[1]Miljö!$B$1:$S$500,MATCH("Såld mängd produktionsspecifik fjärrvärme (GWh)",[1]Miljö!$B$1:$R$1,0),FALSE))</f>
        <v>2497</v>
      </c>
      <c r="AS348" s="36">
        <f t="shared" si="23"/>
        <v>0.95166775600927878</v>
      </c>
      <c r="AU348" s="30" t="str">
        <f>VLOOKUP($B348,'[1]Miljövärden urval för publ'!$B$2:$I$486,7,FALSE)</f>
        <v>Ja</v>
      </c>
    </row>
    <row r="349" spans="1:47" ht="15">
      <c r="A349" t="s">
        <v>89</v>
      </c>
      <c r="B349" t="s">
        <v>101</v>
      </c>
      <c r="C349" s="30">
        <f>VLOOKUP($B349,'[1]Tillförd energi'!$B$2:$AS$506,MATCH(C$3,'[1]Tillförd energi'!$B$1:$AQ$1,0),FALSE)</f>
        <v>0</v>
      </c>
      <c r="D349" s="30">
        <f>VLOOKUP($B349,'[1]Tillförd energi'!$B$2:$AS$506,MATCH(D$3,'[1]Tillförd energi'!$B$1:$AQ$1,0),FALSE)</f>
        <v>0.1</v>
      </c>
      <c r="E349" s="30">
        <f>VLOOKUP($B349,'[1]Tillförd energi'!$B$2:$AS$506,MATCH(E$3,'[1]Tillförd energi'!$B$1:$AQ$1,0),FALSE)</f>
        <v>0</v>
      </c>
      <c r="F349" s="30">
        <f>VLOOKUP($B349,'[1]Tillförd energi'!$B$2:$AS$506,MATCH(F$3,'[1]Tillförd energi'!$B$1:$AQ$1,0),FALSE)</f>
        <v>0</v>
      </c>
      <c r="G349" s="30">
        <f>VLOOKUP($B349,'[1]Tillförd energi'!$B$2:$AS$506,MATCH(G$3,'[1]Tillförd energi'!$B$1:$AQ$1,0),FALSE)</f>
        <v>0</v>
      </c>
      <c r="H349" s="30">
        <f>VLOOKUP($B349,'[1]Tillförd energi'!$B$2:$AS$506,MATCH(H$3,'[1]Tillförd energi'!$B$1:$AQ$1,0),FALSE)</f>
        <v>0</v>
      </c>
      <c r="I349" s="30">
        <f>VLOOKUP($B349,'[1]Tillförd energi'!$B$2:$AS$506,MATCH(I$3,'[1]Tillförd energi'!$B$1:$AQ$1,0),FALSE)</f>
        <v>0</v>
      </c>
      <c r="J349" s="30">
        <f>VLOOKUP($B349,'[1]Tillförd energi'!$B$2:$AS$506,MATCH(J$3,'[1]Tillförd energi'!$B$1:$AQ$1,0),FALSE)</f>
        <v>0</v>
      </c>
      <c r="K349" s="30">
        <f>VLOOKUP($B349,'[1]Tillförd energi'!$B$2:$AS$506,MATCH(K$3,'[1]Tillförd energi'!$B$1:$AQ$1,0),FALSE)</f>
        <v>0</v>
      </c>
      <c r="L349" s="30">
        <f>VLOOKUP($B349,'[1]Tillförd energi'!$B$2:$AS$506,MATCH(L$3,'[1]Tillförd energi'!$B$1:$AQ$1,0),FALSE)</f>
        <v>0</v>
      </c>
      <c r="M349" s="30">
        <f>VLOOKUP($B349,'[1]Tillförd energi'!$B$2:$AS$506,MATCH(M$3,'[1]Tillförd energi'!$B$1:$AQ$1,0),FALSE)</f>
        <v>0</v>
      </c>
      <c r="N349" s="30">
        <f>VLOOKUP($B349,'[1]Tillförd energi'!$B$2:$AS$506,MATCH(N$3,'[1]Tillförd energi'!$B$1:$AQ$1,0),FALSE)</f>
        <v>0</v>
      </c>
      <c r="O349" s="30">
        <f>VLOOKUP($B349,'[1]Tillförd energi'!$B$2:$AS$506,MATCH(O$3,'[1]Tillförd energi'!$B$1:$AQ$1,0),FALSE)</f>
        <v>0</v>
      </c>
      <c r="P349" s="30">
        <f>VLOOKUP($B349,'[1]Tillförd energi'!$B$2:$AS$506,MATCH(P$3,'[1]Tillförd energi'!$B$1:$AQ$1,0),FALSE)</f>
        <v>0</v>
      </c>
      <c r="Q349" s="30">
        <f>VLOOKUP($B349,'[1]Tillförd energi'!$B$2:$AS$506,MATCH(Q$3,'[1]Tillförd energi'!$B$1:$AQ$1,0),FALSE)</f>
        <v>7.7</v>
      </c>
      <c r="R349" s="30">
        <f>VLOOKUP($B349,'[1]Tillförd energi'!$B$2:$AS$506,MATCH(R$3,'[1]Tillförd energi'!$B$1:$AQ$1,0),FALSE)</f>
        <v>0</v>
      </c>
      <c r="S349" s="30">
        <f>VLOOKUP($B349,'[1]Tillförd energi'!$B$2:$AS$506,MATCH(S$3,'[1]Tillförd energi'!$B$1:$AQ$1,0),FALSE)</f>
        <v>0</v>
      </c>
      <c r="T349" s="30">
        <f>VLOOKUP($B349,'[1]Tillförd energi'!$B$2:$AS$506,MATCH(T$3,'[1]Tillförd energi'!$B$1:$AQ$1,0),FALSE)</f>
        <v>0</v>
      </c>
      <c r="U349" s="30">
        <f>VLOOKUP($B349,'[1]Tillförd energi'!$B$2:$AS$506,MATCH(U$3,'[1]Tillförd energi'!$B$1:$AQ$1,0),FALSE)</f>
        <v>0</v>
      </c>
      <c r="V349" s="30">
        <f>VLOOKUP($B349,'[1]Tillförd energi'!$B$2:$AS$506,MATCH(V$3,'[1]Tillförd energi'!$B$1:$AQ$1,0),FALSE)</f>
        <v>0</v>
      </c>
      <c r="W349" s="30">
        <f>VLOOKUP($B349,'[1]Tillförd energi'!$B$2:$AS$506,MATCH(W$3,'[1]Tillförd energi'!$B$1:$AQ$1,0),FALSE)</f>
        <v>0</v>
      </c>
      <c r="X349" s="30">
        <f>VLOOKUP($B349,'[1]Tillförd energi'!$B$2:$AS$506,MATCH(X$3,'[1]Tillförd energi'!$B$1:$AQ$1,0),FALSE)</f>
        <v>0</v>
      </c>
      <c r="Y349" s="30">
        <f>VLOOKUP($B349,'[1]Tillförd energi'!$B$2:$AS$506,MATCH(Y$3,'[1]Tillförd energi'!$B$1:$AQ$1,0),FALSE)</f>
        <v>0</v>
      </c>
      <c r="Z349" s="30">
        <f>VLOOKUP($B349,'[1]Tillförd energi'!$B$2:$AS$506,MATCH(Z$3,'[1]Tillförd energi'!$B$1:$AQ$1,0),FALSE)</f>
        <v>0</v>
      </c>
      <c r="AA349" s="30">
        <f>VLOOKUP($B349,'[1]Tillförd energi'!$B$2:$AS$506,MATCH(AA$3,'[1]Tillförd energi'!$B$1:$AQ$1,0),FALSE)</f>
        <v>0</v>
      </c>
      <c r="AB349" s="30">
        <f>VLOOKUP($B349,'[1]Tillförd energi'!$B$2:$AS$506,MATCH(AB$3,'[1]Tillförd energi'!$B$1:$AQ$1,0),FALSE)</f>
        <v>0</v>
      </c>
      <c r="AC349" s="30">
        <f>VLOOKUP($B349,'[1]Tillförd energi'!$B$2:$AS$506,MATCH(AC$3,'[1]Tillförd energi'!$B$1:$AQ$1,0),FALSE)</f>
        <v>0</v>
      </c>
      <c r="AD349" s="30">
        <f>VLOOKUP($B349,'[1]Tillförd energi'!$B$2:$AS$506,MATCH(AD$3,'[1]Tillförd energi'!$B$1:$AQ$1,0),FALSE)</f>
        <v>0</v>
      </c>
      <c r="AF349" s="30">
        <f>VLOOKUP($B349,'[1]Tillförd energi'!$B$2:$AS$506,MATCH(AF$3,'[1]Tillförd energi'!$B$1:$AQ$1,0),FALSE)</f>
        <v>0.2</v>
      </c>
      <c r="AH349" s="30">
        <f>IFERROR(VLOOKUP(B349,[1]Miljö!$B$1:$S$476,9,FALSE)/1,0)</f>
        <v>0</v>
      </c>
      <c r="AJ349" s="35">
        <f>IFERROR(VLOOKUP($B349,[1]Miljö!$B$1:$S$500,MATCH("hjälpel exklusive kraftvärme (GWh)",[1]Miljö!$B$1:$V$1,0),FALSE)/1,"")</f>
        <v>0.2</v>
      </c>
      <c r="AK349" s="35">
        <f t="shared" si="20"/>
        <v>0.2</v>
      </c>
      <c r="AL349" s="35">
        <f>VLOOKUP($B349,'[1]Slutlig allokering'!$B$2:$AL$462,MATCH("Hjälpel kraftvärme",'[1]Slutlig allokering'!$B$2:$AL$2,0),FALSE)</f>
        <v>0</v>
      </c>
      <c r="AN349" s="30">
        <f t="shared" si="21"/>
        <v>8</v>
      </c>
      <c r="AO349" s="30">
        <f t="shared" si="22"/>
        <v>8</v>
      </c>
      <c r="AP349" s="30">
        <f>IF(ISERROR(1/VLOOKUP($B349,[1]Leveranser!$B$1:$S$500,MATCH("såld värme (gwh)",[1]Leveranser!$B$1:$S$1,0),FALSE)),"",VLOOKUP($B349,[1]Leveranser!$B$1:$S$500,MATCH("såld värme (gwh)",[1]Leveranser!$B$1:$S$1,0),FALSE))</f>
        <v>6.1</v>
      </c>
      <c r="AQ349" s="30">
        <f>VLOOKUP($B349,[1]Leveranser!$B$1:$Y$500,MATCH("Totalt såld fjärrvärme till andra fjärrvärmeföretag",[1]Leveranser!$B$1:$AA$1,0),FALSE)</f>
        <v>0</v>
      </c>
      <c r="AR349" s="30">
        <f>IF(ISERROR(1/VLOOKUP($B349,[1]Miljö!$B$1:$S$500,MATCH("Såld mängd produktionsspecifik fjärrvärme (GWh)",[1]Miljö!$B$1:$R$1,0),FALSE)),0,VLOOKUP($B349,[1]Miljö!$B$1:$S$500,MATCH("Såld mängd produktionsspecifik fjärrvärme (GWh)",[1]Miljö!$B$1:$R$1,0),FALSE))</f>
        <v>0</v>
      </c>
      <c r="AS349" s="36">
        <f t="shared" si="23"/>
        <v>0.76249999999999996</v>
      </c>
      <c r="AU349" s="30" t="str">
        <f>VLOOKUP($B349,'[1]Miljövärden urval för publ'!$B$2:$I$486,7,FALSE)</f>
        <v>Ja</v>
      </c>
    </row>
    <row r="350" spans="1:47" ht="15">
      <c r="A350" t="s">
        <v>523</v>
      </c>
      <c r="B350" t="s">
        <v>526</v>
      </c>
      <c r="C350" s="30">
        <f>VLOOKUP($B350,'[1]Tillförd energi'!$B$2:$AS$506,MATCH(C$3,'[1]Tillförd energi'!$B$1:$AQ$1,0),FALSE)</f>
        <v>0</v>
      </c>
      <c r="D350" s="30">
        <f>VLOOKUP($B350,'[1]Tillförd energi'!$B$2:$AS$506,MATCH(D$3,'[1]Tillförd energi'!$B$1:$AQ$1,0),FALSE)</f>
        <v>0.266177</v>
      </c>
      <c r="E350" s="30">
        <f>VLOOKUP($B350,'[1]Tillförd energi'!$B$2:$AS$506,MATCH(E$3,'[1]Tillförd energi'!$B$1:$AQ$1,0),FALSE)</f>
        <v>0</v>
      </c>
      <c r="F350" s="30">
        <f>VLOOKUP($B350,'[1]Tillförd energi'!$B$2:$AS$506,MATCH(F$3,'[1]Tillförd energi'!$B$1:$AQ$1,0),FALSE)</f>
        <v>0</v>
      </c>
      <c r="G350" s="30">
        <f>VLOOKUP($B350,'[1]Tillförd energi'!$B$2:$AS$506,MATCH(G$3,'[1]Tillförd energi'!$B$1:$AQ$1,0),FALSE)</f>
        <v>0</v>
      </c>
      <c r="H350" s="30">
        <f>VLOOKUP($B350,'[1]Tillförd energi'!$B$2:$AS$506,MATCH(H$3,'[1]Tillförd energi'!$B$1:$AQ$1,0),FALSE)</f>
        <v>0.193</v>
      </c>
      <c r="I350" s="30">
        <f>VLOOKUP($B350,'[1]Tillförd energi'!$B$2:$AS$506,MATCH(I$3,'[1]Tillförd energi'!$B$1:$AQ$1,0),FALSE)</f>
        <v>0</v>
      </c>
      <c r="J350" s="30">
        <f>VLOOKUP($B350,'[1]Tillförd energi'!$B$2:$AS$506,MATCH(J$3,'[1]Tillförd energi'!$B$1:$AQ$1,0),FALSE)</f>
        <v>0</v>
      </c>
      <c r="K350" s="30">
        <f>VLOOKUP($B350,'[1]Tillförd energi'!$B$2:$AS$506,MATCH(K$3,'[1]Tillförd energi'!$B$1:$AQ$1,0),FALSE)</f>
        <v>0</v>
      </c>
      <c r="L350" s="30">
        <f>VLOOKUP($B350,'[1]Tillförd energi'!$B$2:$AS$506,MATCH(L$3,'[1]Tillförd energi'!$B$1:$AQ$1,0),FALSE)</f>
        <v>0</v>
      </c>
      <c r="M350" s="30">
        <f>VLOOKUP($B350,'[1]Tillförd energi'!$B$2:$AS$506,MATCH(M$3,'[1]Tillförd energi'!$B$1:$AQ$1,0),FALSE)</f>
        <v>0</v>
      </c>
      <c r="N350" s="30">
        <f>VLOOKUP($B350,'[1]Tillförd energi'!$B$2:$AS$506,MATCH(N$3,'[1]Tillförd energi'!$B$1:$AQ$1,0),FALSE)</f>
        <v>0</v>
      </c>
      <c r="O350" s="30">
        <f>VLOOKUP($B350,'[1]Tillförd energi'!$B$2:$AS$506,MATCH(O$3,'[1]Tillförd energi'!$B$1:$AQ$1,0),FALSE)</f>
        <v>0</v>
      </c>
      <c r="P350" s="30">
        <f>VLOOKUP($B350,'[1]Tillförd energi'!$B$2:$AS$506,MATCH(P$3,'[1]Tillförd energi'!$B$1:$AQ$1,0),FALSE)</f>
        <v>97.516599999999997</v>
      </c>
      <c r="Q350" s="30">
        <f>VLOOKUP($B350,'[1]Tillförd energi'!$B$2:$AS$506,MATCH(Q$3,'[1]Tillförd energi'!$B$1:$AQ$1,0),FALSE)</f>
        <v>25.651</v>
      </c>
      <c r="R350" s="30">
        <f>VLOOKUP($B350,'[1]Tillförd energi'!$B$2:$AS$506,MATCH(R$3,'[1]Tillförd energi'!$B$1:$AQ$1,0),FALSE)</f>
        <v>0</v>
      </c>
      <c r="S350" s="30">
        <f>VLOOKUP($B350,'[1]Tillförd energi'!$B$2:$AS$506,MATCH(S$3,'[1]Tillförd energi'!$B$1:$AQ$1,0),FALSE)</f>
        <v>0</v>
      </c>
      <c r="T350" s="30">
        <f>VLOOKUP($B350,'[1]Tillförd energi'!$B$2:$AS$506,MATCH(T$3,'[1]Tillförd energi'!$B$1:$AQ$1,0),FALSE)</f>
        <v>0</v>
      </c>
      <c r="U350" s="30">
        <f>VLOOKUP($B350,'[1]Tillförd energi'!$B$2:$AS$506,MATCH(U$3,'[1]Tillförd energi'!$B$1:$AQ$1,0),FALSE)</f>
        <v>0</v>
      </c>
      <c r="V350" s="30">
        <f>VLOOKUP($B350,'[1]Tillförd energi'!$B$2:$AS$506,MATCH(V$3,'[1]Tillförd energi'!$B$1:$AQ$1,0),FALSE)</f>
        <v>0</v>
      </c>
      <c r="W350" s="30">
        <f>VLOOKUP($B350,'[1]Tillförd energi'!$B$2:$AS$506,MATCH(W$3,'[1]Tillförd energi'!$B$1:$AQ$1,0),FALSE)</f>
        <v>0</v>
      </c>
      <c r="X350" s="30">
        <f>VLOOKUP($B350,'[1]Tillförd energi'!$B$2:$AS$506,MATCH(X$3,'[1]Tillförd energi'!$B$1:$AQ$1,0),FALSE)</f>
        <v>0</v>
      </c>
      <c r="Y350" s="30">
        <f>VLOOKUP($B350,'[1]Tillförd energi'!$B$2:$AS$506,MATCH(Y$3,'[1]Tillförd energi'!$B$1:$AQ$1,0),FALSE)</f>
        <v>0</v>
      </c>
      <c r="Z350" s="30">
        <f>VLOOKUP($B350,'[1]Tillförd energi'!$B$2:$AS$506,MATCH(Z$3,'[1]Tillförd energi'!$B$1:$AQ$1,0),FALSE)</f>
        <v>0</v>
      </c>
      <c r="AA350" s="30">
        <f>VLOOKUP($B350,'[1]Tillförd energi'!$B$2:$AS$506,MATCH(AA$3,'[1]Tillförd energi'!$B$1:$AQ$1,0),FALSE)</f>
        <v>0</v>
      </c>
      <c r="AB350" s="30">
        <f>VLOOKUP($B350,'[1]Tillförd energi'!$B$2:$AS$506,MATCH(AB$3,'[1]Tillförd energi'!$B$1:$AQ$1,0),FALSE)</f>
        <v>0</v>
      </c>
      <c r="AC350" s="30">
        <f>VLOOKUP($B350,'[1]Tillförd energi'!$B$2:$AS$506,MATCH(AC$3,'[1]Tillförd energi'!$B$1:$AQ$1,0),FALSE)</f>
        <v>0</v>
      </c>
      <c r="AD350" s="30">
        <f>VLOOKUP($B350,'[1]Tillförd energi'!$B$2:$AS$506,MATCH(AD$3,'[1]Tillförd energi'!$B$1:$AQ$1,0),FALSE)</f>
        <v>0</v>
      </c>
      <c r="AF350" s="30">
        <f>VLOOKUP($B350,'[1]Tillförd energi'!$B$2:$AS$506,MATCH(AF$3,'[1]Tillförd energi'!$B$1:$AQ$1,0),FALSE)</f>
        <v>11.3545</v>
      </c>
      <c r="AH350" s="30">
        <f>IFERROR(VLOOKUP(B350,[1]Miljö!$B$1:$S$476,9,FALSE)/1,0)</f>
        <v>0</v>
      </c>
      <c r="AJ350" s="35">
        <f>IFERROR(VLOOKUP($B350,[1]Miljö!$B$1:$S$500,MATCH("hjälpel exklusive kraftvärme (GWh)",[1]Miljö!$B$1:$V$1,0),FALSE)/1,"")</f>
        <v>8.1820000000000004</v>
      </c>
      <c r="AK350" s="35">
        <f t="shared" si="20"/>
        <v>8.1820000000000004</v>
      </c>
      <c r="AL350" s="35">
        <f>VLOOKUP($B350,'[1]Slutlig allokering'!$B$2:$AL$462,MATCH("Hjälpel kraftvärme",'[1]Slutlig allokering'!$B$2:$AL$2,0),FALSE)</f>
        <v>3.1724700000000001</v>
      </c>
      <c r="AN350" s="30">
        <f t="shared" si="21"/>
        <v>134.98127699999998</v>
      </c>
      <c r="AO350" s="30">
        <f t="shared" si="22"/>
        <v>134.98127699999998</v>
      </c>
      <c r="AP350" s="30">
        <f>IF(ISERROR(1/VLOOKUP($B350,[1]Leveranser!$B$1:$S$500,MATCH("såld värme (gwh)",[1]Leveranser!$B$1:$S$1,0),FALSE)),"",VLOOKUP($B350,[1]Leveranser!$B$1:$S$500,MATCH("såld värme (gwh)",[1]Leveranser!$B$1:$S$1,0),FALSE))</f>
        <v>125.948592</v>
      </c>
      <c r="AQ350" s="30">
        <f>VLOOKUP($B350,[1]Leveranser!$B$1:$Y$500,MATCH("Totalt såld fjärrvärme till andra fjärrvärmeföretag",[1]Leveranser!$B$1:$AA$1,0),FALSE)</f>
        <v>0</v>
      </c>
      <c r="AR350" s="30">
        <f>IF(ISERROR(1/VLOOKUP($B350,[1]Miljö!$B$1:$S$500,MATCH("Såld mängd produktionsspecifik fjärrvärme (GWh)",[1]Miljö!$B$1:$R$1,0),FALSE)),0,VLOOKUP($B350,[1]Miljö!$B$1:$S$500,MATCH("Såld mängd produktionsspecifik fjärrvärme (GWh)",[1]Miljö!$B$1:$R$1,0),FALSE))</f>
        <v>0</v>
      </c>
      <c r="AS350" s="36">
        <f t="shared" si="23"/>
        <v>0.93308194143103285</v>
      </c>
      <c r="AU350" s="30" t="str">
        <f>VLOOKUP($B350,'[1]Miljövärden urval för publ'!$B$2:$I$486,7,FALSE)</f>
        <v>Ja</v>
      </c>
    </row>
    <row r="351" spans="1:47" ht="15">
      <c r="A351" t="s">
        <v>138</v>
      </c>
      <c r="B351" t="s">
        <v>179</v>
      </c>
      <c r="C351" s="30">
        <f>VLOOKUP($B351,'[1]Tillförd energi'!$B$2:$AS$506,MATCH(C$3,'[1]Tillförd energi'!$B$1:$AQ$1,0),FALSE)</f>
        <v>0</v>
      </c>
      <c r="D351" s="30">
        <f>VLOOKUP($B351,'[1]Tillförd energi'!$B$2:$AS$506,MATCH(D$3,'[1]Tillförd energi'!$B$1:$AQ$1,0),FALSE)</f>
        <v>0</v>
      </c>
      <c r="E351" s="30">
        <f>VLOOKUP($B351,'[1]Tillförd energi'!$B$2:$AS$506,MATCH(E$3,'[1]Tillförd energi'!$B$1:$AQ$1,0),FALSE)</f>
        <v>0</v>
      </c>
      <c r="F351" s="30">
        <f>VLOOKUP($B351,'[1]Tillförd energi'!$B$2:$AS$506,MATCH(F$3,'[1]Tillförd energi'!$B$1:$AQ$1,0),FALSE)</f>
        <v>0</v>
      </c>
      <c r="G351" s="30">
        <f>VLOOKUP($B351,'[1]Tillförd energi'!$B$2:$AS$506,MATCH(G$3,'[1]Tillförd energi'!$B$1:$AQ$1,0),FALSE)</f>
        <v>0</v>
      </c>
      <c r="H351" s="30">
        <f>VLOOKUP($B351,'[1]Tillförd energi'!$B$2:$AS$506,MATCH(H$3,'[1]Tillförd energi'!$B$1:$AQ$1,0),FALSE)</f>
        <v>0</v>
      </c>
      <c r="I351" s="30">
        <f>VLOOKUP($B351,'[1]Tillförd energi'!$B$2:$AS$506,MATCH(I$3,'[1]Tillförd energi'!$B$1:$AQ$1,0),FALSE)</f>
        <v>0</v>
      </c>
      <c r="J351" s="30">
        <f>VLOOKUP($B351,'[1]Tillförd energi'!$B$2:$AS$506,MATCH(J$3,'[1]Tillförd energi'!$B$1:$AQ$1,0),FALSE)</f>
        <v>0</v>
      </c>
      <c r="K351" s="30">
        <f>VLOOKUP($B351,'[1]Tillförd energi'!$B$2:$AS$506,MATCH(K$3,'[1]Tillförd energi'!$B$1:$AQ$1,0),FALSE)</f>
        <v>0</v>
      </c>
      <c r="L351" s="30">
        <f>VLOOKUP($B351,'[1]Tillförd energi'!$B$2:$AS$506,MATCH(L$3,'[1]Tillförd energi'!$B$1:$AQ$1,0),FALSE)</f>
        <v>0</v>
      </c>
      <c r="M351" s="30">
        <f>VLOOKUP($B351,'[1]Tillförd energi'!$B$2:$AS$506,MATCH(M$3,'[1]Tillförd energi'!$B$1:$AQ$1,0),FALSE)</f>
        <v>0</v>
      </c>
      <c r="N351" s="30">
        <f>VLOOKUP($B351,'[1]Tillförd energi'!$B$2:$AS$506,MATCH(N$3,'[1]Tillförd energi'!$B$1:$AQ$1,0),FALSE)</f>
        <v>0</v>
      </c>
      <c r="O351" s="30">
        <f>VLOOKUP($B351,'[1]Tillförd energi'!$B$2:$AS$506,MATCH(O$3,'[1]Tillförd energi'!$B$1:$AQ$1,0),FALSE)</f>
        <v>0</v>
      </c>
      <c r="P351" s="30">
        <f>VLOOKUP($B351,'[1]Tillförd energi'!$B$2:$AS$506,MATCH(P$3,'[1]Tillförd energi'!$B$1:$AQ$1,0),FALSE)</f>
        <v>0</v>
      </c>
      <c r="Q351" s="30">
        <f>VLOOKUP($B351,'[1]Tillförd energi'!$B$2:$AS$506,MATCH(Q$3,'[1]Tillförd energi'!$B$1:$AQ$1,0),FALSE)</f>
        <v>0</v>
      </c>
      <c r="R351" s="30">
        <f>VLOOKUP($B351,'[1]Tillförd energi'!$B$2:$AS$506,MATCH(R$3,'[1]Tillförd energi'!$B$1:$AQ$1,0),FALSE)</f>
        <v>0</v>
      </c>
      <c r="S351" s="30">
        <f>VLOOKUP($B351,'[1]Tillförd energi'!$B$2:$AS$506,MATCH(S$3,'[1]Tillförd energi'!$B$1:$AQ$1,0),FALSE)</f>
        <v>0</v>
      </c>
      <c r="T351" s="30">
        <f>VLOOKUP($B351,'[1]Tillförd energi'!$B$2:$AS$506,MATCH(T$3,'[1]Tillförd energi'!$B$1:$AQ$1,0),FALSE)</f>
        <v>0</v>
      </c>
      <c r="U351" s="30">
        <f>VLOOKUP($B351,'[1]Tillförd energi'!$B$2:$AS$506,MATCH(U$3,'[1]Tillförd energi'!$B$1:$AQ$1,0),FALSE)</f>
        <v>0</v>
      </c>
      <c r="V351" s="30">
        <f>VLOOKUP($B351,'[1]Tillförd energi'!$B$2:$AS$506,MATCH(V$3,'[1]Tillförd energi'!$B$1:$AQ$1,0),FALSE)</f>
        <v>0</v>
      </c>
      <c r="W351" s="30">
        <f>VLOOKUP($B351,'[1]Tillförd energi'!$B$2:$AS$506,MATCH(W$3,'[1]Tillförd energi'!$B$1:$AQ$1,0),FALSE)</f>
        <v>0</v>
      </c>
      <c r="X351" s="30">
        <f>VLOOKUP($B351,'[1]Tillförd energi'!$B$2:$AS$506,MATCH(X$3,'[1]Tillförd energi'!$B$1:$AQ$1,0),FALSE)</f>
        <v>0</v>
      </c>
      <c r="Y351" s="30">
        <f>VLOOKUP($B351,'[1]Tillförd energi'!$B$2:$AS$506,MATCH(Y$3,'[1]Tillförd energi'!$B$1:$AQ$1,0),FALSE)</f>
        <v>0</v>
      </c>
      <c r="Z351" s="30">
        <f>VLOOKUP($B351,'[1]Tillförd energi'!$B$2:$AS$506,MATCH(Z$3,'[1]Tillförd energi'!$B$1:$AQ$1,0),FALSE)</f>
        <v>0</v>
      </c>
      <c r="AA351" s="30">
        <f>VLOOKUP($B351,'[1]Tillförd energi'!$B$2:$AS$506,MATCH(AA$3,'[1]Tillförd energi'!$B$1:$AQ$1,0),FALSE)</f>
        <v>0</v>
      </c>
      <c r="AB351" s="30">
        <f>VLOOKUP($B351,'[1]Tillförd energi'!$B$2:$AS$506,MATCH(AB$3,'[1]Tillförd energi'!$B$1:$AQ$1,0),FALSE)</f>
        <v>0</v>
      </c>
      <c r="AC351" s="30">
        <f>VLOOKUP($B351,'[1]Tillförd energi'!$B$2:$AS$506,MATCH(AC$3,'[1]Tillförd energi'!$B$1:$AQ$1,0),FALSE)</f>
        <v>0</v>
      </c>
      <c r="AD351" s="30">
        <f>VLOOKUP($B351,'[1]Tillförd energi'!$B$2:$AS$506,MATCH(AD$3,'[1]Tillförd energi'!$B$1:$AQ$1,0),FALSE)</f>
        <v>0</v>
      </c>
      <c r="AF351" s="30">
        <f>VLOOKUP($B351,'[1]Tillförd energi'!$B$2:$AS$506,MATCH(AF$3,'[1]Tillförd energi'!$B$1:$AQ$1,0),FALSE)</f>
        <v>0</v>
      </c>
      <c r="AH351" s="30">
        <f>IFERROR(VLOOKUP(B351,[1]Miljö!$B$1:$S$476,9,FALSE)/1,0)</f>
        <v>0</v>
      </c>
      <c r="AJ351" s="35" t="str">
        <f>IFERROR(VLOOKUP($B351,[1]Miljö!$B$1:$S$500,MATCH("hjälpel exklusive kraftvärme (GWh)",[1]Miljö!$B$1:$V$1,0),FALSE)/1,"")</f>
        <v/>
      </c>
      <c r="AK351" s="35">
        <f t="shared" si="20"/>
        <v>0</v>
      </c>
      <c r="AL351" s="35">
        <f>VLOOKUP($B351,'[1]Slutlig allokering'!$B$2:$AL$462,MATCH("Hjälpel kraftvärme",'[1]Slutlig allokering'!$B$2:$AL$2,0),FALSE)</f>
        <v>0</v>
      </c>
      <c r="AN351" s="30">
        <f t="shared" si="21"/>
        <v>0</v>
      </c>
      <c r="AO351" s="30">
        <f t="shared" si="22"/>
        <v>0</v>
      </c>
      <c r="AP351" s="30" t="str">
        <f>IF(ISERROR(1/VLOOKUP($B351,[1]Leveranser!$B$1:$S$500,MATCH("såld värme (gwh)",[1]Leveranser!$B$1:$S$1,0),FALSE)),"",VLOOKUP($B351,[1]Leveranser!$B$1:$S$500,MATCH("såld värme (gwh)",[1]Leveranser!$B$1:$S$1,0),FALSE))</f>
        <v/>
      </c>
      <c r="AQ351" s="30">
        <f>VLOOKUP($B351,[1]Leveranser!$B$1:$Y$500,MATCH("Totalt såld fjärrvärme till andra fjärrvärmeföretag",[1]Leveranser!$B$1:$AA$1,0),FALSE)</f>
        <v>0</v>
      </c>
      <c r="AR351" s="30">
        <f>IF(ISERROR(1/VLOOKUP($B351,[1]Miljö!$B$1:$S$500,MATCH("Såld mängd produktionsspecifik fjärrvärme (GWh)",[1]Miljö!$B$1:$R$1,0),FALSE)),0,VLOOKUP($B351,[1]Miljö!$B$1:$S$500,MATCH("Såld mängd produktionsspecifik fjärrvärme (GWh)",[1]Miljö!$B$1:$R$1,0),FALSE))</f>
        <v>0</v>
      </c>
      <c r="AS351" s="36" t="str">
        <f t="shared" si="23"/>
        <v/>
      </c>
      <c r="AU351" s="30" t="str">
        <f>VLOOKUP($B351,'[1]Miljövärden urval för publ'!$B$2:$I$486,7,FALSE)</f>
        <v>Nej</v>
      </c>
    </row>
    <row r="352" spans="1:47" ht="15">
      <c r="A352" t="s">
        <v>540</v>
      </c>
      <c r="B352" t="s">
        <v>543</v>
      </c>
      <c r="C352" s="30">
        <f>VLOOKUP($B352,'[1]Tillförd energi'!$B$2:$AS$506,MATCH(C$3,'[1]Tillförd energi'!$B$1:$AQ$1,0),FALSE)</f>
        <v>0</v>
      </c>
      <c r="D352" s="30">
        <f>VLOOKUP($B352,'[1]Tillförd energi'!$B$2:$AS$506,MATCH(D$3,'[1]Tillförd energi'!$B$1:$AQ$1,0),FALSE)</f>
        <v>0</v>
      </c>
      <c r="E352" s="30">
        <f>VLOOKUP($B352,'[1]Tillförd energi'!$B$2:$AS$506,MATCH(E$3,'[1]Tillförd energi'!$B$1:$AQ$1,0),FALSE)</f>
        <v>0</v>
      </c>
      <c r="F352" s="30">
        <f>VLOOKUP($B352,'[1]Tillförd energi'!$B$2:$AS$506,MATCH(F$3,'[1]Tillförd energi'!$B$1:$AQ$1,0),FALSE)</f>
        <v>0</v>
      </c>
      <c r="G352" s="30">
        <f>VLOOKUP($B352,'[1]Tillförd energi'!$B$2:$AS$506,MATCH(G$3,'[1]Tillförd energi'!$B$1:$AQ$1,0),FALSE)</f>
        <v>0</v>
      </c>
      <c r="H352" s="30">
        <f>VLOOKUP($B352,'[1]Tillförd energi'!$B$2:$AS$506,MATCH(H$3,'[1]Tillförd energi'!$B$1:$AQ$1,0),FALSE)</f>
        <v>0</v>
      </c>
      <c r="I352" s="30">
        <f>VLOOKUP($B352,'[1]Tillförd energi'!$B$2:$AS$506,MATCH(I$3,'[1]Tillförd energi'!$B$1:$AQ$1,0),FALSE)</f>
        <v>0</v>
      </c>
      <c r="J352" s="30">
        <f>VLOOKUP($B352,'[1]Tillförd energi'!$B$2:$AS$506,MATCH(J$3,'[1]Tillförd energi'!$B$1:$AQ$1,0),FALSE)</f>
        <v>0</v>
      </c>
      <c r="K352" s="30">
        <f>VLOOKUP($B352,'[1]Tillförd energi'!$B$2:$AS$506,MATCH(K$3,'[1]Tillförd energi'!$B$1:$AQ$1,0),FALSE)</f>
        <v>0</v>
      </c>
      <c r="L352" s="30">
        <f>VLOOKUP($B352,'[1]Tillförd energi'!$B$2:$AS$506,MATCH(L$3,'[1]Tillförd energi'!$B$1:$AQ$1,0),FALSE)</f>
        <v>0</v>
      </c>
      <c r="M352" s="30">
        <f>VLOOKUP($B352,'[1]Tillförd energi'!$B$2:$AS$506,MATCH(M$3,'[1]Tillförd energi'!$B$1:$AQ$1,0),FALSE)</f>
        <v>0</v>
      </c>
      <c r="N352" s="30">
        <f>VLOOKUP($B352,'[1]Tillförd energi'!$B$2:$AS$506,MATCH(N$3,'[1]Tillförd energi'!$B$1:$AQ$1,0),FALSE)</f>
        <v>0</v>
      </c>
      <c r="O352" s="30">
        <f>VLOOKUP($B352,'[1]Tillförd energi'!$B$2:$AS$506,MATCH(O$3,'[1]Tillförd energi'!$B$1:$AQ$1,0),FALSE)</f>
        <v>0</v>
      </c>
      <c r="P352" s="30">
        <f>VLOOKUP($B352,'[1]Tillförd energi'!$B$2:$AS$506,MATCH(P$3,'[1]Tillförd energi'!$B$1:$AQ$1,0),FALSE)</f>
        <v>0</v>
      </c>
      <c r="Q352" s="30">
        <f>VLOOKUP($B352,'[1]Tillförd energi'!$B$2:$AS$506,MATCH(Q$3,'[1]Tillförd energi'!$B$1:$AQ$1,0),FALSE)</f>
        <v>0</v>
      </c>
      <c r="R352" s="30">
        <f>VLOOKUP($B352,'[1]Tillförd energi'!$B$2:$AS$506,MATCH(R$3,'[1]Tillförd energi'!$B$1:$AQ$1,0),FALSE)</f>
        <v>0</v>
      </c>
      <c r="S352" s="30">
        <f>VLOOKUP($B352,'[1]Tillförd energi'!$B$2:$AS$506,MATCH(S$3,'[1]Tillförd energi'!$B$1:$AQ$1,0),FALSE)</f>
        <v>0</v>
      </c>
      <c r="T352" s="30">
        <f>VLOOKUP($B352,'[1]Tillförd energi'!$B$2:$AS$506,MATCH(T$3,'[1]Tillförd energi'!$B$1:$AQ$1,0),FALSE)</f>
        <v>0</v>
      </c>
      <c r="U352" s="30">
        <f>VLOOKUP($B352,'[1]Tillförd energi'!$B$2:$AS$506,MATCH(U$3,'[1]Tillförd energi'!$B$1:$AQ$1,0),FALSE)</f>
        <v>0</v>
      </c>
      <c r="V352" s="30">
        <f>VLOOKUP($B352,'[1]Tillförd energi'!$B$2:$AS$506,MATCH(V$3,'[1]Tillförd energi'!$B$1:$AQ$1,0),FALSE)</f>
        <v>0</v>
      </c>
      <c r="W352" s="30">
        <f>VLOOKUP($B352,'[1]Tillförd energi'!$B$2:$AS$506,MATCH(W$3,'[1]Tillförd energi'!$B$1:$AQ$1,0),FALSE)</f>
        <v>0</v>
      </c>
      <c r="X352" s="30">
        <f>VLOOKUP($B352,'[1]Tillförd energi'!$B$2:$AS$506,MATCH(X$3,'[1]Tillförd energi'!$B$1:$AQ$1,0),FALSE)</f>
        <v>0</v>
      </c>
      <c r="Y352" s="30">
        <f>VLOOKUP($B352,'[1]Tillförd energi'!$B$2:$AS$506,MATCH(Y$3,'[1]Tillförd energi'!$B$1:$AQ$1,0),FALSE)</f>
        <v>0</v>
      </c>
      <c r="Z352" s="30">
        <f>VLOOKUP($B352,'[1]Tillförd energi'!$B$2:$AS$506,MATCH(Z$3,'[1]Tillförd energi'!$B$1:$AQ$1,0),FALSE)</f>
        <v>0</v>
      </c>
      <c r="AA352" s="30">
        <f>VLOOKUP($B352,'[1]Tillförd energi'!$B$2:$AS$506,MATCH(AA$3,'[1]Tillförd energi'!$B$1:$AQ$1,0),FALSE)</f>
        <v>0</v>
      </c>
      <c r="AB352" s="30">
        <f>VLOOKUP($B352,'[1]Tillförd energi'!$B$2:$AS$506,MATCH(AB$3,'[1]Tillförd energi'!$B$1:$AQ$1,0),FALSE)</f>
        <v>0</v>
      </c>
      <c r="AC352" s="30">
        <f>VLOOKUP($B352,'[1]Tillförd energi'!$B$2:$AS$506,MATCH(AC$3,'[1]Tillförd energi'!$B$1:$AQ$1,0),FALSE)</f>
        <v>0</v>
      </c>
      <c r="AD352" s="30">
        <f>VLOOKUP($B352,'[1]Tillförd energi'!$B$2:$AS$506,MATCH(AD$3,'[1]Tillförd energi'!$B$1:$AQ$1,0),FALSE)</f>
        <v>0</v>
      </c>
      <c r="AF352" s="30">
        <f>VLOOKUP($B352,'[1]Tillförd energi'!$B$2:$AS$506,MATCH(AF$3,'[1]Tillförd energi'!$B$1:$AQ$1,0),FALSE)</f>
        <v>23.1</v>
      </c>
      <c r="AH352" s="30">
        <f>IFERROR(VLOOKUP(B352,[1]Miljö!$B$1:$S$476,9,FALSE)/1,0)</f>
        <v>744</v>
      </c>
      <c r="AJ352" s="35" t="str">
        <f>IFERROR(VLOOKUP($B352,[1]Miljö!$B$1:$S$500,MATCH("hjälpel exklusive kraftvärme (GWh)",[1]Miljö!$B$1:$V$1,0),FALSE)/1,"")</f>
        <v/>
      </c>
      <c r="AK352" s="35">
        <f t="shared" si="20"/>
        <v>23.099999999999998</v>
      </c>
      <c r="AL352" s="35">
        <f>VLOOKUP($B352,'[1]Slutlig allokering'!$B$2:$AL$462,MATCH("Hjälpel kraftvärme",'[1]Slutlig allokering'!$B$2:$AL$2,0),FALSE)</f>
        <v>0</v>
      </c>
      <c r="AN352" s="30">
        <f t="shared" si="21"/>
        <v>23.1</v>
      </c>
      <c r="AO352" s="30">
        <f t="shared" si="22"/>
        <v>767.1</v>
      </c>
      <c r="AP352" s="30">
        <f>IF(ISERROR(1/VLOOKUP($B352,[1]Leveranser!$B$1:$S$500,MATCH("såld värme (gwh)",[1]Leveranser!$B$1:$S$1,0),FALSE)),"",VLOOKUP($B352,[1]Leveranser!$B$1:$S$500,MATCH("såld värme (gwh)",[1]Leveranser!$B$1:$S$1,0),FALSE))</f>
        <v>770</v>
      </c>
      <c r="AQ352" s="30">
        <f>VLOOKUP($B352,[1]Leveranser!$B$1:$Y$500,MATCH("Totalt såld fjärrvärme till andra fjärrvärmeföretag",[1]Leveranser!$B$1:$AA$1,0),FALSE)</f>
        <v>0</v>
      </c>
      <c r="AR352" s="30">
        <f>IF(ISERROR(1/VLOOKUP($B352,[1]Miljö!$B$1:$S$500,MATCH("Såld mängd produktionsspecifik fjärrvärme (GWh)",[1]Miljö!$B$1:$R$1,0),FALSE)),0,VLOOKUP($B352,[1]Miljö!$B$1:$S$500,MATCH("Såld mängd produktionsspecifik fjärrvärme (GWh)",[1]Miljö!$B$1:$R$1,0),FALSE))</f>
        <v>0</v>
      </c>
      <c r="AS352" s="36">
        <f t="shared" si="23"/>
        <v>1.0037804719071828</v>
      </c>
      <c r="AU352" s="30" t="str">
        <f>VLOOKUP($B352,'[1]Miljövärden urval för publ'!$B$2:$I$486,7,FALSE)</f>
        <v>Ja</v>
      </c>
    </row>
    <row r="353" spans="1:47" ht="15">
      <c r="A353" t="s">
        <v>527</v>
      </c>
      <c r="B353" t="s">
        <v>529</v>
      </c>
      <c r="C353" s="30">
        <f>VLOOKUP($B353,'[1]Tillförd energi'!$B$2:$AS$506,MATCH(C$3,'[1]Tillförd energi'!$B$1:$AQ$1,0),FALSE)</f>
        <v>0</v>
      </c>
      <c r="D353" s="30">
        <f>VLOOKUP($B353,'[1]Tillförd energi'!$B$2:$AS$506,MATCH(D$3,'[1]Tillförd energi'!$B$1:$AQ$1,0),FALSE)</f>
        <v>0</v>
      </c>
      <c r="E353" s="30">
        <f>VLOOKUP($B353,'[1]Tillförd energi'!$B$2:$AS$506,MATCH(E$3,'[1]Tillförd energi'!$B$1:$AQ$1,0),FALSE)</f>
        <v>0</v>
      </c>
      <c r="F353" s="30">
        <f>VLOOKUP($B353,'[1]Tillförd energi'!$B$2:$AS$506,MATCH(F$3,'[1]Tillförd energi'!$B$1:$AQ$1,0),FALSE)</f>
        <v>3.9</v>
      </c>
      <c r="G353" s="30">
        <f>VLOOKUP($B353,'[1]Tillförd energi'!$B$2:$AS$506,MATCH(G$3,'[1]Tillförd energi'!$B$1:$AQ$1,0),FALSE)</f>
        <v>0</v>
      </c>
      <c r="H353" s="30">
        <f>VLOOKUP($B353,'[1]Tillförd energi'!$B$2:$AS$506,MATCH(H$3,'[1]Tillförd energi'!$B$1:$AQ$1,0),FALSE)</f>
        <v>0</v>
      </c>
      <c r="I353" s="30">
        <f>VLOOKUP($B353,'[1]Tillförd energi'!$B$2:$AS$506,MATCH(I$3,'[1]Tillförd energi'!$B$1:$AQ$1,0),FALSE)</f>
        <v>0</v>
      </c>
      <c r="J353" s="30">
        <f>VLOOKUP($B353,'[1]Tillförd energi'!$B$2:$AS$506,MATCH(J$3,'[1]Tillförd energi'!$B$1:$AQ$1,0),FALSE)</f>
        <v>8.6999999999999993</v>
      </c>
      <c r="K353" s="30">
        <f>VLOOKUP($B353,'[1]Tillförd energi'!$B$2:$AS$506,MATCH(K$3,'[1]Tillförd energi'!$B$1:$AQ$1,0),FALSE)</f>
        <v>0</v>
      </c>
      <c r="L353" s="30">
        <f>VLOOKUP($B353,'[1]Tillförd energi'!$B$2:$AS$506,MATCH(L$3,'[1]Tillförd energi'!$B$1:$AQ$1,0),FALSE)</f>
        <v>0</v>
      </c>
      <c r="M353" s="30">
        <f>VLOOKUP($B353,'[1]Tillförd energi'!$B$2:$AS$506,MATCH(M$3,'[1]Tillförd energi'!$B$1:$AQ$1,0),FALSE)</f>
        <v>0</v>
      </c>
      <c r="N353" s="30">
        <f>VLOOKUP($B353,'[1]Tillförd energi'!$B$2:$AS$506,MATCH(N$3,'[1]Tillförd energi'!$B$1:$AQ$1,0),FALSE)</f>
        <v>0</v>
      </c>
      <c r="O353" s="30">
        <f>VLOOKUP($B353,'[1]Tillförd energi'!$B$2:$AS$506,MATCH(O$3,'[1]Tillförd energi'!$B$1:$AQ$1,0),FALSE)</f>
        <v>0</v>
      </c>
      <c r="P353" s="30">
        <f>VLOOKUP($B353,'[1]Tillförd energi'!$B$2:$AS$506,MATCH(P$3,'[1]Tillförd energi'!$B$1:$AQ$1,0),FALSE)</f>
        <v>0</v>
      </c>
      <c r="Q353" s="30">
        <f>VLOOKUP($B353,'[1]Tillförd energi'!$B$2:$AS$506,MATCH(Q$3,'[1]Tillförd energi'!$B$1:$AQ$1,0),FALSE)</f>
        <v>0</v>
      </c>
      <c r="R353" s="30">
        <f>VLOOKUP($B353,'[1]Tillförd energi'!$B$2:$AS$506,MATCH(R$3,'[1]Tillförd energi'!$B$1:$AQ$1,0),FALSE)</f>
        <v>0</v>
      </c>
      <c r="S353" s="30">
        <f>VLOOKUP($B353,'[1]Tillförd energi'!$B$2:$AS$506,MATCH(S$3,'[1]Tillförd energi'!$B$1:$AQ$1,0),FALSE)</f>
        <v>0</v>
      </c>
      <c r="T353" s="30">
        <f>VLOOKUP($B353,'[1]Tillförd energi'!$B$2:$AS$506,MATCH(T$3,'[1]Tillförd energi'!$B$1:$AQ$1,0),FALSE)</f>
        <v>0</v>
      </c>
      <c r="U353" s="30">
        <f>VLOOKUP($B353,'[1]Tillförd energi'!$B$2:$AS$506,MATCH(U$3,'[1]Tillförd energi'!$B$1:$AQ$1,0),FALSE)</f>
        <v>44.2</v>
      </c>
      <c r="V353" s="30">
        <f>VLOOKUP($B353,'[1]Tillförd energi'!$B$2:$AS$506,MATCH(V$3,'[1]Tillförd energi'!$B$1:$AQ$1,0),FALSE)</f>
        <v>0</v>
      </c>
      <c r="W353" s="30">
        <f>VLOOKUP($B353,'[1]Tillförd energi'!$B$2:$AS$506,MATCH(W$3,'[1]Tillförd energi'!$B$1:$AQ$1,0),FALSE)</f>
        <v>0</v>
      </c>
      <c r="X353" s="30">
        <f>VLOOKUP($B353,'[1]Tillförd energi'!$B$2:$AS$506,MATCH(X$3,'[1]Tillförd energi'!$B$1:$AQ$1,0),FALSE)</f>
        <v>0</v>
      </c>
      <c r="Y353" s="30">
        <f>VLOOKUP($B353,'[1]Tillförd energi'!$B$2:$AS$506,MATCH(Y$3,'[1]Tillförd energi'!$B$1:$AQ$1,0),FALSE)</f>
        <v>0</v>
      </c>
      <c r="Z353" s="30">
        <f>VLOOKUP($B353,'[1]Tillförd energi'!$B$2:$AS$506,MATCH(Z$3,'[1]Tillförd energi'!$B$1:$AQ$1,0),FALSE)</f>
        <v>0</v>
      </c>
      <c r="AA353" s="30">
        <f>VLOOKUP($B353,'[1]Tillförd energi'!$B$2:$AS$506,MATCH(AA$3,'[1]Tillförd energi'!$B$1:$AQ$1,0),FALSE)</f>
        <v>0</v>
      </c>
      <c r="AB353" s="30">
        <f>VLOOKUP($B353,'[1]Tillförd energi'!$B$2:$AS$506,MATCH(AB$3,'[1]Tillförd energi'!$B$1:$AQ$1,0),FALSE)</f>
        <v>0</v>
      </c>
      <c r="AC353" s="30">
        <f>VLOOKUP($B353,'[1]Tillförd energi'!$B$2:$AS$506,MATCH(AC$3,'[1]Tillförd energi'!$B$1:$AQ$1,0),FALSE)</f>
        <v>0</v>
      </c>
      <c r="AD353" s="30">
        <f>VLOOKUP($B353,'[1]Tillförd energi'!$B$2:$AS$506,MATCH(AD$3,'[1]Tillförd energi'!$B$1:$AQ$1,0),FALSE)</f>
        <v>0</v>
      </c>
      <c r="AF353" s="30">
        <f>VLOOKUP($B353,'[1]Tillförd energi'!$B$2:$AS$506,MATCH(AF$3,'[1]Tillförd energi'!$B$1:$AQ$1,0),FALSE)</f>
        <v>30.363</v>
      </c>
      <c r="AH353" s="30">
        <f>IFERROR(VLOOKUP(B353,[1]Miljö!$B$1:$S$476,9,FALSE)/1,0)</f>
        <v>1104.46</v>
      </c>
      <c r="AJ353" s="35" t="str">
        <f>IFERROR(VLOOKUP($B353,[1]Miljö!$B$1:$S$500,MATCH("hjälpel exklusive kraftvärme (GWh)",[1]Miljö!$B$1:$V$1,0),FALSE)/1,"")</f>
        <v/>
      </c>
      <c r="AK353" s="35">
        <f t="shared" si="20"/>
        <v>30.363</v>
      </c>
      <c r="AL353" s="35">
        <f>VLOOKUP($B353,'[1]Slutlig allokering'!$B$2:$AL$462,MATCH("Hjälpel kraftvärme",'[1]Slutlig allokering'!$B$2:$AL$2,0),FALSE)</f>
        <v>0</v>
      </c>
      <c r="AN353" s="30">
        <f t="shared" si="21"/>
        <v>87.163000000000011</v>
      </c>
      <c r="AO353" s="30">
        <f t="shared" si="22"/>
        <v>1191.623</v>
      </c>
      <c r="AP353" s="30">
        <f>IF(ISERROR(1/VLOOKUP($B353,[1]Leveranser!$B$1:$S$500,MATCH("såld värme (gwh)",[1]Leveranser!$B$1:$S$1,0),FALSE)),"",VLOOKUP($B353,[1]Leveranser!$B$1:$S$500,MATCH("såld värme (gwh)",[1]Leveranser!$B$1:$S$1,0),FALSE))</f>
        <v>1012.1</v>
      </c>
      <c r="AQ353" s="30">
        <f>VLOOKUP($B353,[1]Leveranser!$B$1:$Y$500,MATCH("Totalt såld fjärrvärme till andra fjärrvärmeföretag",[1]Leveranser!$B$1:$AA$1,0),FALSE)</f>
        <v>0</v>
      </c>
      <c r="AR353" s="30">
        <f>IF(ISERROR(1/VLOOKUP($B353,[1]Miljö!$B$1:$S$500,MATCH("Såld mängd produktionsspecifik fjärrvärme (GWh)",[1]Miljö!$B$1:$R$1,0),FALSE)),0,VLOOKUP($B353,[1]Miljö!$B$1:$S$500,MATCH("Såld mängd produktionsspecifik fjärrvärme (GWh)",[1]Miljö!$B$1:$R$1,0),FALSE))</f>
        <v>0</v>
      </c>
      <c r="AS353" s="36">
        <f t="shared" si="23"/>
        <v>0.84934580819604855</v>
      </c>
      <c r="AU353" s="30" t="str">
        <f>VLOOKUP($B353,'[1]Miljövärden urval för publ'!$B$2:$I$486,7,FALSE)</f>
        <v>Ja</v>
      </c>
    </row>
    <row r="354" spans="1:47" ht="15">
      <c r="A354" t="s">
        <v>600</v>
      </c>
      <c r="B354" t="s">
        <v>604</v>
      </c>
      <c r="C354" s="30">
        <f>VLOOKUP($B354,'[1]Tillförd energi'!$B$2:$AS$506,MATCH(C$3,'[1]Tillförd energi'!$B$1:$AQ$1,0),FALSE)</f>
        <v>0</v>
      </c>
      <c r="D354" s="30">
        <f>VLOOKUP($B354,'[1]Tillförd energi'!$B$2:$AS$506,MATCH(D$3,'[1]Tillförd energi'!$B$1:$AQ$1,0),FALSE)</f>
        <v>0</v>
      </c>
      <c r="E354" s="30">
        <f>VLOOKUP($B354,'[1]Tillförd energi'!$B$2:$AS$506,MATCH(E$3,'[1]Tillförd energi'!$B$1:$AQ$1,0),FALSE)</f>
        <v>0</v>
      </c>
      <c r="F354" s="30">
        <f>VLOOKUP($B354,'[1]Tillförd energi'!$B$2:$AS$506,MATCH(F$3,'[1]Tillförd energi'!$B$1:$AQ$1,0),FALSE)</f>
        <v>0</v>
      </c>
      <c r="G354" s="30">
        <f>VLOOKUP($B354,'[1]Tillförd energi'!$B$2:$AS$506,MATCH(G$3,'[1]Tillförd energi'!$B$1:$AQ$1,0),FALSE)</f>
        <v>0</v>
      </c>
      <c r="H354" s="30">
        <f>VLOOKUP($B354,'[1]Tillförd energi'!$B$2:$AS$506,MATCH(H$3,'[1]Tillförd energi'!$B$1:$AQ$1,0),FALSE)</f>
        <v>0</v>
      </c>
      <c r="I354" s="30">
        <f>VLOOKUP($B354,'[1]Tillförd energi'!$B$2:$AS$506,MATCH(I$3,'[1]Tillförd energi'!$B$1:$AQ$1,0),FALSE)</f>
        <v>0</v>
      </c>
      <c r="J354" s="30">
        <f>VLOOKUP($B354,'[1]Tillförd energi'!$B$2:$AS$506,MATCH(J$3,'[1]Tillförd energi'!$B$1:$AQ$1,0),FALSE)</f>
        <v>0</v>
      </c>
      <c r="K354" s="30">
        <f>VLOOKUP($B354,'[1]Tillförd energi'!$B$2:$AS$506,MATCH(K$3,'[1]Tillförd energi'!$B$1:$AQ$1,0),FALSE)</f>
        <v>0</v>
      </c>
      <c r="L354" s="30">
        <f>VLOOKUP($B354,'[1]Tillförd energi'!$B$2:$AS$506,MATCH(L$3,'[1]Tillförd energi'!$B$1:$AQ$1,0),FALSE)</f>
        <v>0</v>
      </c>
      <c r="M354" s="30">
        <f>VLOOKUP($B354,'[1]Tillförd energi'!$B$2:$AS$506,MATCH(M$3,'[1]Tillförd energi'!$B$1:$AQ$1,0),FALSE)</f>
        <v>0</v>
      </c>
      <c r="N354" s="30">
        <f>VLOOKUP($B354,'[1]Tillförd energi'!$B$2:$AS$506,MATCH(N$3,'[1]Tillförd energi'!$B$1:$AQ$1,0),FALSE)</f>
        <v>0</v>
      </c>
      <c r="O354" s="30">
        <f>VLOOKUP($B354,'[1]Tillförd energi'!$B$2:$AS$506,MATCH(O$3,'[1]Tillförd energi'!$B$1:$AQ$1,0),FALSE)</f>
        <v>0</v>
      </c>
      <c r="P354" s="30">
        <f>VLOOKUP($B354,'[1]Tillförd energi'!$B$2:$AS$506,MATCH(P$3,'[1]Tillförd energi'!$B$1:$AQ$1,0),FALSE)</f>
        <v>13.494</v>
      </c>
      <c r="Q354" s="30">
        <f>VLOOKUP($B354,'[1]Tillförd energi'!$B$2:$AS$506,MATCH(Q$3,'[1]Tillförd energi'!$B$1:$AQ$1,0),FALSE)</f>
        <v>0</v>
      </c>
      <c r="R354" s="30">
        <f>VLOOKUP($B354,'[1]Tillförd energi'!$B$2:$AS$506,MATCH(R$3,'[1]Tillförd energi'!$B$1:$AQ$1,0),FALSE)</f>
        <v>0</v>
      </c>
      <c r="S354" s="30">
        <f>VLOOKUP($B354,'[1]Tillförd energi'!$B$2:$AS$506,MATCH(S$3,'[1]Tillförd energi'!$B$1:$AQ$1,0),FALSE)</f>
        <v>0</v>
      </c>
      <c r="T354" s="30">
        <f>VLOOKUP($B354,'[1]Tillförd energi'!$B$2:$AS$506,MATCH(T$3,'[1]Tillförd energi'!$B$1:$AQ$1,0),FALSE)</f>
        <v>0</v>
      </c>
      <c r="U354" s="30">
        <f>VLOOKUP($B354,'[1]Tillförd energi'!$B$2:$AS$506,MATCH(U$3,'[1]Tillförd energi'!$B$1:$AQ$1,0),FALSE)</f>
        <v>0</v>
      </c>
      <c r="V354" s="30">
        <f>VLOOKUP($B354,'[1]Tillförd energi'!$B$2:$AS$506,MATCH(V$3,'[1]Tillförd energi'!$B$1:$AQ$1,0),FALSE)</f>
        <v>0.36</v>
      </c>
      <c r="W354" s="30">
        <f>VLOOKUP($B354,'[1]Tillförd energi'!$B$2:$AS$506,MATCH(W$3,'[1]Tillförd energi'!$B$1:$AQ$1,0),FALSE)</f>
        <v>0</v>
      </c>
      <c r="X354" s="30">
        <f>VLOOKUP($B354,'[1]Tillförd energi'!$B$2:$AS$506,MATCH(X$3,'[1]Tillförd energi'!$B$1:$AQ$1,0),FALSE)</f>
        <v>0</v>
      </c>
      <c r="Y354" s="30">
        <f>VLOOKUP($B354,'[1]Tillförd energi'!$B$2:$AS$506,MATCH(Y$3,'[1]Tillförd energi'!$B$1:$AQ$1,0),FALSE)</f>
        <v>0</v>
      </c>
      <c r="Z354" s="30">
        <f>VLOOKUP($B354,'[1]Tillförd energi'!$B$2:$AS$506,MATCH(Z$3,'[1]Tillförd energi'!$B$1:$AQ$1,0),FALSE)</f>
        <v>0</v>
      </c>
      <c r="AA354" s="30">
        <f>VLOOKUP($B354,'[1]Tillförd energi'!$B$2:$AS$506,MATCH(AA$3,'[1]Tillförd energi'!$B$1:$AQ$1,0),FALSE)</f>
        <v>0</v>
      </c>
      <c r="AB354" s="30">
        <f>VLOOKUP($B354,'[1]Tillförd energi'!$B$2:$AS$506,MATCH(AB$3,'[1]Tillförd energi'!$B$1:$AQ$1,0),FALSE)</f>
        <v>0</v>
      </c>
      <c r="AC354" s="30">
        <f>VLOOKUP($B354,'[1]Tillförd energi'!$B$2:$AS$506,MATCH(AC$3,'[1]Tillförd energi'!$B$1:$AQ$1,0),FALSE)</f>
        <v>0</v>
      </c>
      <c r="AD354" s="30">
        <f>VLOOKUP($B354,'[1]Tillförd energi'!$B$2:$AS$506,MATCH(AD$3,'[1]Tillförd energi'!$B$1:$AQ$1,0),FALSE)</f>
        <v>0</v>
      </c>
      <c r="AF354" s="30">
        <f>VLOOKUP($B354,'[1]Tillförd energi'!$B$2:$AS$506,MATCH(AF$3,'[1]Tillförd energi'!$B$1:$AQ$1,0),FALSE)</f>
        <v>0.20899999999999999</v>
      </c>
      <c r="AH354" s="30">
        <f>IFERROR(VLOOKUP(B354,[1]Miljö!$B$1:$S$476,9,FALSE)/1,0)</f>
        <v>0</v>
      </c>
      <c r="AJ354" s="35">
        <f>IFERROR(VLOOKUP($B354,[1]Miljö!$B$1:$S$500,MATCH("hjälpel exklusive kraftvärme (GWh)",[1]Miljö!$B$1:$V$1,0),FALSE)/1,"")</f>
        <v>0.20899999999999999</v>
      </c>
      <c r="AK354" s="35">
        <f t="shared" si="20"/>
        <v>0.20899999999999999</v>
      </c>
      <c r="AL354" s="35">
        <f>VLOOKUP($B354,'[1]Slutlig allokering'!$B$2:$AL$462,MATCH("Hjälpel kraftvärme",'[1]Slutlig allokering'!$B$2:$AL$2,0),FALSE)</f>
        <v>0</v>
      </c>
      <c r="AN354" s="30">
        <f t="shared" si="21"/>
        <v>14.062999999999999</v>
      </c>
      <c r="AO354" s="30">
        <f t="shared" si="22"/>
        <v>14.062999999999999</v>
      </c>
      <c r="AP354" s="30">
        <f>IF(ISERROR(1/VLOOKUP($B354,[1]Leveranser!$B$1:$S$500,MATCH("såld värme (gwh)",[1]Leveranser!$B$1:$S$1,0),FALSE)),"",VLOOKUP($B354,[1]Leveranser!$B$1:$S$500,MATCH("såld värme (gwh)",[1]Leveranser!$B$1:$S$1,0),FALSE))</f>
        <v>9.9320000000000004</v>
      </c>
      <c r="AQ354" s="30">
        <f>VLOOKUP($B354,[1]Leveranser!$B$1:$Y$500,MATCH("Totalt såld fjärrvärme till andra fjärrvärmeföretag",[1]Leveranser!$B$1:$AA$1,0),FALSE)</f>
        <v>0</v>
      </c>
      <c r="AR354" s="30">
        <f>IF(ISERROR(1/VLOOKUP($B354,[1]Miljö!$B$1:$S$500,MATCH("Såld mängd produktionsspecifik fjärrvärme (GWh)",[1]Miljö!$B$1:$R$1,0),FALSE)),0,VLOOKUP($B354,[1]Miljö!$B$1:$S$500,MATCH("Såld mängd produktionsspecifik fjärrvärme (GWh)",[1]Miljö!$B$1:$R$1,0),FALSE))</f>
        <v>0</v>
      </c>
      <c r="AS354" s="36">
        <f t="shared" si="23"/>
        <v>0.7062504444286426</v>
      </c>
      <c r="AU354" s="30" t="str">
        <f>VLOOKUP($B354,'[1]Miljövärden urval för publ'!$B$2:$I$486,7,FALSE)</f>
        <v>Ja</v>
      </c>
    </row>
    <row r="355" spans="1:47" ht="15">
      <c r="A355" t="s">
        <v>610</v>
      </c>
      <c r="B355" t="s">
        <v>628</v>
      </c>
      <c r="C355" s="30">
        <f>VLOOKUP($B355,'[1]Tillförd energi'!$B$2:$AS$506,MATCH(C$3,'[1]Tillförd energi'!$B$1:$AQ$1,0),FALSE)</f>
        <v>0</v>
      </c>
      <c r="D355" s="30">
        <f>VLOOKUP($B355,'[1]Tillförd energi'!$B$2:$AS$506,MATCH(D$3,'[1]Tillförd energi'!$B$1:$AQ$1,0),FALSE)</f>
        <v>0.45100000000000001</v>
      </c>
      <c r="E355" s="30">
        <f>VLOOKUP($B355,'[1]Tillförd energi'!$B$2:$AS$506,MATCH(E$3,'[1]Tillförd energi'!$B$1:$AQ$1,0),FALSE)</f>
        <v>0</v>
      </c>
      <c r="F355" s="30">
        <f>VLOOKUP($B355,'[1]Tillförd energi'!$B$2:$AS$506,MATCH(F$3,'[1]Tillförd energi'!$B$1:$AQ$1,0),FALSE)</f>
        <v>0</v>
      </c>
      <c r="G355" s="30">
        <f>VLOOKUP($B355,'[1]Tillförd energi'!$B$2:$AS$506,MATCH(G$3,'[1]Tillförd energi'!$B$1:$AQ$1,0),FALSE)</f>
        <v>0</v>
      </c>
      <c r="H355" s="30">
        <f>VLOOKUP($B355,'[1]Tillförd energi'!$B$2:$AS$506,MATCH(H$3,'[1]Tillförd energi'!$B$1:$AQ$1,0),FALSE)</f>
        <v>0</v>
      </c>
      <c r="I355" s="30">
        <f>VLOOKUP($B355,'[1]Tillförd energi'!$B$2:$AS$506,MATCH(I$3,'[1]Tillförd energi'!$B$1:$AQ$1,0),FALSE)</f>
        <v>0</v>
      </c>
      <c r="J355" s="30">
        <f>VLOOKUP($B355,'[1]Tillförd energi'!$B$2:$AS$506,MATCH(J$3,'[1]Tillförd energi'!$B$1:$AQ$1,0),FALSE)</f>
        <v>0</v>
      </c>
      <c r="K355" s="30">
        <f>VLOOKUP($B355,'[1]Tillförd energi'!$B$2:$AS$506,MATCH(K$3,'[1]Tillförd energi'!$B$1:$AQ$1,0),FALSE)</f>
        <v>0</v>
      </c>
      <c r="L355" s="30">
        <f>VLOOKUP($B355,'[1]Tillförd energi'!$B$2:$AS$506,MATCH(L$3,'[1]Tillförd energi'!$B$1:$AQ$1,0),FALSE)</f>
        <v>0</v>
      </c>
      <c r="M355" s="30">
        <f>VLOOKUP($B355,'[1]Tillförd energi'!$B$2:$AS$506,MATCH(M$3,'[1]Tillförd energi'!$B$1:$AQ$1,0),FALSE)</f>
        <v>0</v>
      </c>
      <c r="N355" s="30">
        <f>VLOOKUP($B355,'[1]Tillförd energi'!$B$2:$AS$506,MATCH(N$3,'[1]Tillförd energi'!$B$1:$AQ$1,0),FALSE)</f>
        <v>0.51800000000000002</v>
      </c>
      <c r="O355" s="30">
        <f>VLOOKUP($B355,'[1]Tillförd energi'!$B$2:$AS$506,MATCH(O$3,'[1]Tillförd energi'!$B$1:$AQ$1,0),FALSE)</f>
        <v>0</v>
      </c>
      <c r="P355" s="30">
        <f>VLOOKUP($B355,'[1]Tillförd energi'!$B$2:$AS$506,MATCH(P$3,'[1]Tillförd energi'!$B$1:$AQ$1,0),FALSE)</f>
        <v>7.0469999999999997</v>
      </c>
      <c r="Q355" s="30">
        <f>VLOOKUP($B355,'[1]Tillförd energi'!$B$2:$AS$506,MATCH(Q$3,'[1]Tillförd energi'!$B$1:$AQ$1,0),FALSE)</f>
        <v>0</v>
      </c>
      <c r="R355" s="30">
        <f>VLOOKUP($B355,'[1]Tillförd energi'!$B$2:$AS$506,MATCH(R$3,'[1]Tillförd energi'!$B$1:$AQ$1,0),FALSE)</f>
        <v>0</v>
      </c>
      <c r="S355" s="30">
        <f>VLOOKUP($B355,'[1]Tillförd energi'!$B$2:$AS$506,MATCH(S$3,'[1]Tillförd energi'!$B$1:$AQ$1,0),FALSE)</f>
        <v>0</v>
      </c>
      <c r="T355" s="30">
        <f>VLOOKUP($B355,'[1]Tillförd energi'!$B$2:$AS$506,MATCH(T$3,'[1]Tillförd energi'!$B$1:$AQ$1,0),FALSE)</f>
        <v>0</v>
      </c>
      <c r="U355" s="30">
        <f>VLOOKUP($B355,'[1]Tillförd energi'!$B$2:$AS$506,MATCH(U$3,'[1]Tillförd energi'!$B$1:$AQ$1,0),FALSE)</f>
        <v>0</v>
      </c>
      <c r="V355" s="30">
        <f>VLOOKUP($B355,'[1]Tillförd energi'!$B$2:$AS$506,MATCH(V$3,'[1]Tillförd energi'!$B$1:$AQ$1,0),FALSE)</f>
        <v>0</v>
      </c>
      <c r="W355" s="30">
        <f>VLOOKUP($B355,'[1]Tillförd energi'!$B$2:$AS$506,MATCH(W$3,'[1]Tillförd energi'!$B$1:$AQ$1,0),FALSE)</f>
        <v>0</v>
      </c>
      <c r="X355" s="30">
        <f>VLOOKUP($B355,'[1]Tillförd energi'!$B$2:$AS$506,MATCH(X$3,'[1]Tillförd energi'!$B$1:$AQ$1,0),FALSE)</f>
        <v>0</v>
      </c>
      <c r="Y355" s="30">
        <f>VLOOKUP($B355,'[1]Tillförd energi'!$B$2:$AS$506,MATCH(Y$3,'[1]Tillförd energi'!$B$1:$AQ$1,0),FALSE)</f>
        <v>0</v>
      </c>
      <c r="Z355" s="30">
        <f>VLOOKUP($B355,'[1]Tillförd energi'!$B$2:$AS$506,MATCH(Z$3,'[1]Tillförd energi'!$B$1:$AQ$1,0),FALSE)</f>
        <v>0</v>
      </c>
      <c r="AA355" s="30">
        <f>VLOOKUP($B355,'[1]Tillförd energi'!$B$2:$AS$506,MATCH(AA$3,'[1]Tillförd energi'!$B$1:$AQ$1,0),FALSE)</f>
        <v>0</v>
      </c>
      <c r="AB355" s="30">
        <f>VLOOKUP($B355,'[1]Tillförd energi'!$B$2:$AS$506,MATCH(AB$3,'[1]Tillförd energi'!$B$1:$AQ$1,0),FALSE)</f>
        <v>0</v>
      </c>
      <c r="AC355" s="30">
        <f>VLOOKUP($B355,'[1]Tillförd energi'!$B$2:$AS$506,MATCH(AC$3,'[1]Tillförd energi'!$B$1:$AQ$1,0),FALSE)</f>
        <v>0</v>
      </c>
      <c r="AD355" s="30">
        <f>VLOOKUP($B355,'[1]Tillförd energi'!$B$2:$AS$506,MATCH(AD$3,'[1]Tillförd energi'!$B$1:$AQ$1,0),FALSE)</f>
        <v>0</v>
      </c>
      <c r="AF355" s="30">
        <f>VLOOKUP($B355,'[1]Tillförd energi'!$B$2:$AS$506,MATCH(AF$3,'[1]Tillförd energi'!$B$1:$AQ$1,0),FALSE)</f>
        <v>0.1</v>
      </c>
      <c r="AH355" s="30">
        <f>IFERROR(VLOOKUP(B355,[1]Miljö!$B$1:$S$476,9,FALSE)/1,0)</f>
        <v>0</v>
      </c>
      <c r="AJ355" s="35">
        <f>IFERROR(VLOOKUP($B355,[1]Miljö!$B$1:$S$500,MATCH("hjälpel exklusive kraftvärme (GWh)",[1]Miljö!$B$1:$V$1,0),FALSE)/1,"")</f>
        <v>0.1</v>
      </c>
      <c r="AK355" s="35">
        <f t="shared" si="20"/>
        <v>0.1</v>
      </c>
      <c r="AL355" s="35">
        <f>VLOOKUP($B355,'[1]Slutlig allokering'!$B$2:$AL$462,MATCH("Hjälpel kraftvärme",'[1]Slutlig allokering'!$B$2:$AL$2,0),FALSE)</f>
        <v>0</v>
      </c>
      <c r="AN355" s="30">
        <f t="shared" si="21"/>
        <v>8.1159999999999997</v>
      </c>
      <c r="AO355" s="30">
        <f t="shared" si="22"/>
        <v>8.1159999999999997</v>
      </c>
      <c r="AP355" s="30">
        <f>IF(ISERROR(1/VLOOKUP($B355,[1]Leveranser!$B$1:$S$500,MATCH("såld värme (gwh)",[1]Leveranser!$B$1:$S$1,0),FALSE)),"",VLOOKUP($B355,[1]Leveranser!$B$1:$S$500,MATCH("såld värme (gwh)",[1]Leveranser!$B$1:$S$1,0),FALSE))</f>
        <v>7.1159999999999997</v>
      </c>
      <c r="AQ355" s="30">
        <f>VLOOKUP($B355,[1]Leveranser!$B$1:$Y$500,MATCH("Totalt såld fjärrvärme till andra fjärrvärmeföretag",[1]Leveranser!$B$1:$AA$1,0),FALSE)</f>
        <v>0</v>
      </c>
      <c r="AR355" s="30">
        <f>IF(ISERROR(1/VLOOKUP($B355,[1]Miljö!$B$1:$S$500,MATCH("Såld mängd produktionsspecifik fjärrvärme (GWh)",[1]Miljö!$B$1:$R$1,0),FALSE)),0,VLOOKUP($B355,[1]Miljö!$B$1:$S$500,MATCH("Såld mängd produktionsspecifik fjärrvärme (GWh)",[1]Miljö!$B$1:$R$1,0),FALSE))</f>
        <v>0</v>
      </c>
      <c r="AS355" s="36">
        <f t="shared" si="23"/>
        <v>0.87678659438146866</v>
      </c>
      <c r="AU355" s="30" t="str">
        <f>VLOOKUP($B355,'[1]Miljövärden urval för publ'!$B$2:$I$486,7,FALSE)</f>
        <v>Ja</v>
      </c>
    </row>
    <row r="356" spans="1:47" ht="15">
      <c r="A356" t="s">
        <v>544</v>
      </c>
      <c r="B356" t="s">
        <v>545</v>
      </c>
      <c r="C356" s="30">
        <f>VLOOKUP($B356,'[1]Tillförd energi'!$B$2:$AS$506,MATCH(C$3,'[1]Tillförd energi'!$B$1:$AQ$1,0),FALSE)</f>
        <v>0</v>
      </c>
      <c r="D356" s="30">
        <f>VLOOKUP($B356,'[1]Tillförd energi'!$B$2:$AS$506,MATCH(D$3,'[1]Tillförd energi'!$B$1:$AQ$1,0),FALSE)</f>
        <v>0.9</v>
      </c>
      <c r="E356" s="30">
        <f>VLOOKUP($B356,'[1]Tillförd energi'!$B$2:$AS$506,MATCH(E$3,'[1]Tillförd energi'!$B$1:$AQ$1,0),FALSE)</f>
        <v>0</v>
      </c>
      <c r="F356" s="30">
        <f>VLOOKUP($B356,'[1]Tillförd energi'!$B$2:$AS$506,MATCH(F$3,'[1]Tillförd energi'!$B$1:$AQ$1,0),FALSE)</f>
        <v>0</v>
      </c>
      <c r="G356" s="30">
        <f>VLOOKUP($B356,'[1]Tillförd energi'!$B$2:$AS$506,MATCH(G$3,'[1]Tillförd energi'!$B$1:$AQ$1,0),FALSE)</f>
        <v>0</v>
      </c>
      <c r="H356" s="30">
        <f>VLOOKUP($B356,'[1]Tillförd energi'!$B$2:$AS$506,MATCH(H$3,'[1]Tillförd energi'!$B$1:$AQ$1,0),FALSE)</f>
        <v>0</v>
      </c>
      <c r="I356" s="30">
        <f>VLOOKUP($B356,'[1]Tillförd energi'!$B$2:$AS$506,MATCH(I$3,'[1]Tillförd energi'!$B$1:$AQ$1,0),FALSE)</f>
        <v>22.995999999999999</v>
      </c>
      <c r="J356" s="30">
        <f>VLOOKUP($B356,'[1]Tillförd energi'!$B$2:$AS$506,MATCH(J$3,'[1]Tillförd energi'!$B$1:$AQ$1,0),FALSE)</f>
        <v>0</v>
      </c>
      <c r="K356" s="30">
        <f>VLOOKUP($B356,'[1]Tillförd energi'!$B$2:$AS$506,MATCH(K$3,'[1]Tillförd energi'!$B$1:$AQ$1,0),FALSE)</f>
        <v>2.5794199999999998</v>
      </c>
      <c r="L356" s="30">
        <f>VLOOKUP($B356,'[1]Tillförd energi'!$B$2:$AS$506,MATCH(L$3,'[1]Tillförd energi'!$B$1:$AQ$1,0),FALSE)</f>
        <v>0</v>
      </c>
      <c r="M356" s="30">
        <f>VLOOKUP($B356,'[1]Tillförd energi'!$B$2:$AS$506,MATCH(M$3,'[1]Tillförd energi'!$B$1:$AQ$1,0),FALSE)</f>
        <v>0.77382700000000004</v>
      </c>
      <c r="N356" s="30">
        <f>VLOOKUP($B356,'[1]Tillförd energi'!$B$2:$AS$506,MATCH(N$3,'[1]Tillförd energi'!$B$1:$AQ$1,0),FALSE)</f>
        <v>0</v>
      </c>
      <c r="O356" s="30">
        <f>VLOOKUP($B356,'[1]Tillförd energi'!$B$2:$AS$506,MATCH(O$3,'[1]Tillförd energi'!$B$1:$AQ$1,0),FALSE)</f>
        <v>0</v>
      </c>
      <c r="P356" s="30">
        <f>VLOOKUP($B356,'[1]Tillförd energi'!$B$2:$AS$506,MATCH(P$3,'[1]Tillförd energi'!$B$1:$AQ$1,0),FALSE)</f>
        <v>10</v>
      </c>
      <c r="Q356" s="30">
        <f>VLOOKUP($B356,'[1]Tillförd energi'!$B$2:$AS$506,MATCH(Q$3,'[1]Tillförd energi'!$B$1:$AQ$1,0),FALSE)</f>
        <v>3.2</v>
      </c>
      <c r="R356" s="30">
        <f>VLOOKUP($B356,'[1]Tillförd energi'!$B$2:$AS$506,MATCH(R$3,'[1]Tillförd energi'!$B$1:$AQ$1,0),FALSE)</f>
        <v>0</v>
      </c>
      <c r="S356" s="30">
        <f>VLOOKUP($B356,'[1]Tillförd energi'!$B$2:$AS$506,MATCH(S$3,'[1]Tillförd energi'!$B$1:$AQ$1,0),FALSE)</f>
        <v>0</v>
      </c>
      <c r="T356" s="30">
        <f>VLOOKUP($B356,'[1]Tillförd energi'!$B$2:$AS$506,MATCH(T$3,'[1]Tillförd energi'!$B$1:$AQ$1,0),FALSE)</f>
        <v>25.7942</v>
      </c>
      <c r="U356" s="30">
        <f>VLOOKUP($B356,'[1]Tillförd energi'!$B$2:$AS$506,MATCH(U$3,'[1]Tillförd energi'!$B$1:$AQ$1,0),FALSE)</f>
        <v>0</v>
      </c>
      <c r="V356" s="30">
        <f>VLOOKUP($B356,'[1]Tillförd energi'!$B$2:$AS$506,MATCH(V$3,'[1]Tillförd energi'!$B$1:$AQ$1,0),FALSE)</f>
        <v>0</v>
      </c>
      <c r="W356" s="30">
        <f>VLOOKUP($B356,'[1]Tillförd energi'!$B$2:$AS$506,MATCH(W$3,'[1]Tillförd energi'!$B$1:$AQ$1,0),FALSE)</f>
        <v>0</v>
      </c>
      <c r="X356" s="30">
        <f>VLOOKUP($B356,'[1]Tillförd energi'!$B$2:$AS$506,MATCH(X$3,'[1]Tillförd energi'!$B$1:$AQ$1,0),FALSE)</f>
        <v>0</v>
      </c>
      <c r="Y356" s="30">
        <f>VLOOKUP($B356,'[1]Tillförd energi'!$B$2:$AS$506,MATCH(Y$3,'[1]Tillförd energi'!$B$1:$AQ$1,0),FALSE)</f>
        <v>0</v>
      </c>
      <c r="Z356" s="30">
        <f>VLOOKUP($B356,'[1]Tillförd energi'!$B$2:$AS$506,MATCH(Z$3,'[1]Tillförd energi'!$B$1:$AQ$1,0),FALSE)</f>
        <v>0</v>
      </c>
      <c r="AA356" s="30">
        <f>VLOOKUP($B356,'[1]Tillförd energi'!$B$2:$AS$506,MATCH(AA$3,'[1]Tillförd energi'!$B$1:$AQ$1,0),FALSE)</f>
        <v>0</v>
      </c>
      <c r="AB356" s="30">
        <f>VLOOKUP($B356,'[1]Tillförd energi'!$B$2:$AS$506,MATCH(AB$3,'[1]Tillförd energi'!$B$1:$AQ$1,0),FALSE)</f>
        <v>0</v>
      </c>
      <c r="AC356" s="30">
        <f>VLOOKUP($B356,'[1]Tillförd energi'!$B$2:$AS$506,MATCH(AC$3,'[1]Tillförd energi'!$B$1:$AQ$1,0),FALSE)</f>
        <v>0</v>
      </c>
      <c r="AD356" s="30">
        <f>VLOOKUP($B356,'[1]Tillförd energi'!$B$2:$AS$506,MATCH(AD$3,'[1]Tillförd energi'!$B$1:$AQ$1,0),FALSE)</f>
        <v>0</v>
      </c>
      <c r="AF356" s="30">
        <f>VLOOKUP($B356,'[1]Tillförd energi'!$B$2:$AS$506,MATCH(AF$3,'[1]Tillförd energi'!$B$1:$AQ$1,0),FALSE)</f>
        <v>2.1109399999999998</v>
      </c>
      <c r="AH356" s="30">
        <f>IFERROR(VLOOKUP(B356,[1]Miljö!$B$1:$S$476,9,FALSE)/1,0)</f>
        <v>0</v>
      </c>
      <c r="AJ356" s="35">
        <f>IFERROR(VLOOKUP($B356,[1]Miljö!$B$1:$S$500,MATCH("hjälpel exklusive kraftvärme (GWh)",[1]Miljö!$B$1:$V$1,0),FALSE)/1,"")</f>
        <v>0.5</v>
      </c>
      <c r="AK356" s="35">
        <f t="shared" si="20"/>
        <v>0.5</v>
      </c>
      <c r="AL356" s="35">
        <f>VLOOKUP($B356,'[1]Slutlig allokering'!$B$2:$AL$462,MATCH("Hjälpel kraftvärme",'[1]Slutlig allokering'!$B$2:$AL$2,0),FALSE)</f>
        <v>1.61094</v>
      </c>
      <c r="AN356" s="30">
        <f t="shared" si="21"/>
        <v>68.354387000000003</v>
      </c>
      <c r="AO356" s="30">
        <f t="shared" si="22"/>
        <v>68.354387000000003</v>
      </c>
      <c r="AP356" s="30">
        <f>IF(ISERROR(1/VLOOKUP($B356,[1]Leveranser!$B$1:$S$500,MATCH("såld värme (gwh)",[1]Leveranser!$B$1:$S$1,0),FALSE)),"",VLOOKUP($B356,[1]Leveranser!$B$1:$S$500,MATCH("såld värme (gwh)",[1]Leveranser!$B$1:$S$1,0),FALSE))</f>
        <v>57.831000000000003</v>
      </c>
      <c r="AQ356" s="30">
        <f>VLOOKUP($B356,[1]Leveranser!$B$1:$Y$500,MATCH("Totalt såld fjärrvärme till andra fjärrvärmeföretag",[1]Leveranser!$B$1:$AA$1,0),FALSE)</f>
        <v>0</v>
      </c>
      <c r="AR356" s="30">
        <f>IF(ISERROR(1/VLOOKUP($B356,[1]Miljö!$B$1:$S$500,MATCH("Såld mängd produktionsspecifik fjärrvärme (GWh)",[1]Miljö!$B$1:$R$1,0),FALSE)),0,VLOOKUP($B356,[1]Miljö!$B$1:$S$500,MATCH("Såld mängd produktionsspecifik fjärrvärme (GWh)",[1]Miljö!$B$1:$R$1,0),FALSE))</f>
        <v>0</v>
      </c>
      <c r="AS356" s="36">
        <f t="shared" si="23"/>
        <v>0.84604664803738205</v>
      </c>
      <c r="AU356" s="30" t="str">
        <f>VLOOKUP($B356,'[1]Miljövärden urval för publ'!$B$2:$I$486,7,FALSE)</f>
        <v>Ja</v>
      </c>
    </row>
    <row r="357" spans="1:47" ht="15">
      <c r="A357" t="s">
        <v>482</v>
      </c>
      <c r="B357" t="s">
        <v>486</v>
      </c>
      <c r="C357" s="30">
        <f>VLOOKUP($B357,'[1]Tillförd energi'!$B$2:$AS$506,MATCH(C$3,'[1]Tillförd energi'!$B$1:$AQ$1,0),FALSE)</f>
        <v>0</v>
      </c>
      <c r="D357" s="30">
        <f>VLOOKUP($B357,'[1]Tillförd energi'!$B$2:$AS$506,MATCH(D$3,'[1]Tillförd energi'!$B$1:$AQ$1,0),FALSE)</f>
        <v>6.8999999999999999E-3</v>
      </c>
      <c r="E357" s="30">
        <f>VLOOKUP($B357,'[1]Tillförd energi'!$B$2:$AS$506,MATCH(E$3,'[1]Tillförd energi'!$B$1:$AQ$1,0),FALSE)</f>
        <v>0</v>
      </c>
      <c r="F357" s="30">
        <f>VLOOKUP($B357,'[1]Tillförd energi'!$B$2:$AS$506,MATCH(F$3,'[1]Tillförd energi'!$B$1:$AQ$1,0),FALSE)</f>
        <v>0</v>
      </c>
      <c r="G357" s="30">
        <f>VLOOKUP($B357,'[1]Tillförd energi'!$B$2:$AS$506,MATCH(G$3,'[1]Tillförd energi'!$B$1:$AQ$1,0),FALSE)</f>
        <v>0</v>
      </c>
      <c r="H357" s="30">
        <f>VLOOKUP($B357,'[1]Tillförd energi'!$B$2:$AS$506,MATCH(H$3,'[1]Tillförd energi'!$B$1:$AQ$1,0),FALSE)</f>
        <v>0</v>
      </c>
      <c r="I357" s="30">
        <f>VLOOKUP($B357,'[1]Tillförd energi'!$B$2:$AS$506,MATCH(I$3,'[1]Tillförd energi'!$B$1:$AQ$1,0),FALSE)</f>
        <v>0</v>
      </c>
      <c r="J357" s="30">
        <f>VLOOKUP($B357,'[1]Tillförd energi'!$B$2:$AS$506,MATCH(J$3,'[1]Tillförd energi'!$B$1:$AQ$1,0),FALSE)</f>
        <v>0</v>
      </c>
      <c r="K357" s="30">
        <f>VLOOKUP($B357,'[1]Tillförd energi'!$B$2:$AS$506,MATCH(K$3,'[1]Tillförd energi'!$B$1:$AQ$1,0),FALSE)</f>
        <v>0</v>
      </c>
      <c r="L357" s="30">
        <f>VLOOKUP($B357,'[1]Tillförd energi'!$B$2:$AS$506,MATCH(L$3,'[1]Tillförd energi'!$B$1:$AQ$1,0),FALSE)</f>
        <v>0</v>
      </c>
      <c r="M357" s="30">
        <f>VLOOKUP($B357,'[1]Tillförd energi'!$B$2:$AS$506,MATCH(M$3,'[1]Tillförd energi'!$B$1:$AQ$1,0),FALSE)</f>
        <v>0</v>
      </c>
      <c r="N357" s="30">
        <f>VLOOKUP($B357,'[1]Tillförd energi'!$B$2:$AS$506,MATCH(N$3,'[1]Tillförd energi'!$B$1:$AQ$1,0),FALSE)</f>
        <v>0</v>
      </c>
      <c r="O357" s="30">
        <f>VLOOKUP($B357,'[1]Tillförd energi'!$B$2:$AS$506,MATCH(O$3,'[1]Tillförd energi'!$B$1:$AQ$1,0),FALSE)</f>
        <v>0</v>
      </c>
      <c r="P357" s="30">
        <f>VLOOKUP($B357,'[1]Tillförd energi'!$B$2:$AS$506,MATCH(P$3,'[1]Tillförd energi'!$B$1:$AQ$1,0),FALSE)</f>
        <v>0</v>
      </c>
      <c r="Q357" s="30">
        <f>VLOOKUP($B357,'[1]Tillförd energi'!$B$2:$AS$506,MATCH(Q$3,'[1]Tillförd energi'!$B$1:$AQ$1,0),FALSE)</f>
        <v>2.2320000000000002</v>
      </c>
      <c r="R357" s="30">
        <f>VLOOKUP($B357,'[1]Tillförd energi'!$B$2:$AS$506,MATCH(R$3,'[1]Tillförd energi'!$B$1:$AQ$1,0),FALSE)</f>
        <v>0</v>
      </c>
      <c r="S357" s="30">
        <f>VLOOKUP($B357,'[1]Tillförd energi'!$B$2:$AS$506,MATCH(S$3,'[1]Tillförd energi'!$B$1:$AQ$1,0),FALSE)</f>
        <v>0</v>
      </c>
      <c r="T357" s="30">
        <f>VLOOKUP($B357,'[1]Tillförd energi'!$B$2:$AS$506,MATCH(T$3,'[1]Tillförd energi'!$B$1:$AQ$1,0),FALSE)</f>
        <v>0</v>
      </c>
      <c r="U357" s="30">
        <f>VLOOKUP($B357,'[1]Tillförd energi'!$B$2:$AS$506,MATCH(U$3,'[1]Tillförd energi'!$B$1:$AQ$1,0),FALSE)</f>
        <v>0</v>
      </c>
      <c r="V357" s="30">
        <f>VLOOKUP($B357,'[1]Tillförd energi'!$B$2:$AS$506,MATCH(V$3,'[1]Tillförd energi'!$B$1:$AQ$1,0),FALSE)</f>
        <v>0</v>
      </c>
      <c r="W357" s="30">
        <f>VLOOKUP($B357,'[1]Tillförd energi'!$B$2:$AS$506,MATCH(W$3,'[1]Tillförd energi'!$B$1:$AQ$1,0),FALSE)</f>
        <v>0</v>
      </c>
      <c r="X357" s="30">
        <f>VLOOKUP($B357,'[1]Tillförd energi'!$B$2:$AS$506,MATCH(X$3,'[1]Tillförd energi'!$B$1:$AQ$1,0),FALSE)</f>
        <v>0</v>
      </c>
      <c r="Y357" s="30">
        <f>VLOOKUP($B357,'[1]Tillförd energi'!$B$2:$AS$506,MATCH(Y$3,'[1]Tillförd energi'!$B$1:$AQ$1,0),FALSE)</f>
        <v>0</v>
      </c>
      <c r="Z357" s="30">
        <f>VLOOKUP($B357,'[1]Tillförd energi'!$B$2:$AS$506,MATCH(Z$3,'[1]Tillförd energi'!$B$1:$AQ$1,0),FALSE)</f>
        <v>0</v>
      </c>
      <c r="AA357" s="30">
        <f>VLOOKUP($B357,'[1]Tillförd energi'!$B$2:$AS$506,MATCH(AA$3,'[1]Tillförd energi'!$B$1:$AQ$1,0),FALSE)</f>
        <v>0</v>
      </c>
      <c r="AB357" s="30">
        <f>VLOOKUP($B357,'[1]Tillförd energi'!$B$2:$AS$506,MATCH(AB$3,'[1]Tillförd energi'!$B$1:$AQ$1,0),FALSE)</f>
        <v>0</v>
      </c>
      <c r="AC357" s="30">
        <f>VLOOKUP($B357,'[1]Tillförd energi'!$B$2:$AS$506,MATCH(AC$3,'[1]Tillförd energi'!$B$1:$AQ$1,0),FALSE)</f>
        <v>0</v>
      </c>
      <c r="AD357" s="30">
        <f>VLOOKUP($B357,'[1]Tillförd energi'!$B$2:$AS$506,MATCH(AD$3,'[1]Tillförd energi'!$B$1:$AQ$1,0),FALSE)</f>
        <v>0</v>
      </c>
      <c r="AF357" s="30">
        <f>VLOOKUP($B357,'[1]Tillförd energi'!$B$2:$AS$506,MATCH(AF$3,'[1]Tillförd energi'!$B$1:$AQ$1,0),FALSE)</f>
        <v>2.9000000000000001E-2</v>
      </c>
      <c r="AH357" s="30">
        <f>IFERROR(VLOOKUP(B357,[1]Miljö!$B$1:$S$476,9,FALSE)/1,0)</f>
        <v>0</v>
      </c>
      <c r="AJ357" s="35">
        <f>IFERROR(VLOOKUP($B357,[1]Miljö!$B$1:$S$500,MATCH("hjälpel exklusive kraftvärme (GWh)",[1]Miljö!$B$1:$V$1,0),FALSE)/1,"")</f>
        <v>2.9000000000000001E-2</v>
      </c>
      <c r="AK357" s="35">
        <f t="shared" si="20"/>
        <v>2.9000000000000001E-2</v>
      </c>
      <c r="AL357" s="35">
        <f>VLOOKUP($B357,'[1]Slutlig allokering'!$B$2:$AL$462,MATCH("Hjälpel kraftvärme",'[1]Slutlig allokering'!$B$2:$AL$2,0),FALSE)</f>
        <v>0</v>
      </c>
      <c r="AN357" s="30">
        <f t="shared" si="21"/>
        <v>2.2679</v>
      </c>
      <c r="AO357" s="30">
        <f t="shared" si="22"/>
        <v>2.2679</v>
      </c>
      <c r="AP357" s="30">
        <f>IF(ISERROR(1/VLOOKUP($B357,[1]Leveranser!$B$1:$S$500,MATCH("såld värme (gwh)",[1]Leveranser!$B$1:$S$1,0),FALSE)),"",VLOOKUP($B357,[1]Leveranser!$B$1:$S$500,MATCH("såld värme (gwh)",[1]Leveranser!$B$1:$S$1,0),FALSE))</f>
        <v>1.7689999999999999</v>
      </c>
      <c r="AQ357" s="30">
        <f>VLOOKUP($B357,[1]Leveranser!$B$1:$Y$500,MATCH("Totalt såld fjärrvärme till andra fjärrvärmeföretag",[1]Leveranser!$B$1:$AA$1,0),FALSE)</f>
        <v>0</v>
      </c>
      <c r="AR357" s="30">
        <f>IF(ISERROR(1/VLOOKUP($B357,[1]Miljö!$B$1:$S$500,MATCH("Såld mängd produktionsspecifik fjärrvärme (GWh)",[1]Miljö!$B$1:$R$1,0),FALSE)),0,VLOOKUP($B357,[1]Miljö!$B$1:$S$500,MATCH("Såld mängd produktionsspecifik fjärrvärme (GWh)",[1]Miljö!$B$1:$R$1,0),FALSE))</f>
        <v>0</v>
      </c>
      <c r="AS357" s="36">
        <f t="shared" si="23"/>
        <v>0.78001675558887074</v>
      </c>
      <c r="AU357" s="30" t="str">
        <f>VLOOKUP($B357,'[1]Miljövärden urval för publ'!$B$2:$I$486,7,FALSE)</f>
        <v>Ja</v>
      </c>
    </row>
    <row r="358" spans="1:47" ht="15">
      <c r="A358" t="s">
        <v>546</v>
      </c>
      <c r="B358" t="s">
        <v>547</v>
      </c>
      <c r="C358" s="30">
        <f>VLOOKUP($B358,'[1]Tillförd energi'!$B$2:$AS$506,MATCH(C$3,'[1]Tillförd energi'!$B$1:$AQ$1,0),FALSE)</f>
        <v>0</v>
      </c>
      <c r="D358" s="30">
        <f>VLOOKUP($B358,'[1]Tillförd energi'!$B$2:$AS$506,MATCH(D$3,'[1]Tillförd energi'!$B$1:$AQ$1,0),FALSE)</f>
        <v>0.255</v>
      </c>
      <c r="E358" s="30">
        <f>VLOOKUP($B358,'[1]Tillförd energi'!$B$2:$AS$506,MATCH(E$3,'[1]Tillförd energi'!$B$1:$AQ$1,0),FALSE)</f>
        <v>0</v>
      </c>
      <c r="F358" s="30">
        <f>VLOOKUP($B358,'[1]Tillförd energi'!$B$2:$AS$506,MATCH(F$3,'[1]Tillförd energi'!$B$1:$AQ$1,0),FALSE)</f>
        <v>0</v>
      </c>
      <c r="G358" s="30">
        <f>VLOOKUP($B358,'[1]Tillförd energi'!$B$2:$AS$506,MATCH(G$3,'[1]Tillförd energi'!$B$1:$AQ$1,0),FALSE)</f>
        <v>0</v>
      </c>
      <c r="H358" s="30">
        <f>VLOOKUP($B358,'[1]Tillförd energi'!$B$2:$AS$506,MATCH(H$3,'[1]Tillförd energi'!$B$1:$AQ$1,0),FALSE)</f>
        <v>1.7909999999999999</v>
      </c>
      <c r="I358" s="30">
        <f>VLOOKUP($B358,'[1]Tillförd energi'!$B$2:$AS$506,MATCH(I$3,'[1]Tillförd energi'!$B$1:$AQ$1,0),FALSE)</f>
        <v>0</v>
      </c>
      <c r="J358" s="30">
        <f>VLOOKUP($B358,'[1]Tillförd energi'!$B$2:$AS$506,MATCH(J$3,'[1]Tillförd energi'!$B$1:$AQ$1,0),FALSE)</f>
        <v>0</v>
      </c>
      <c r="K358" s="30">
        <f>VLOOKUP($B358,'[1]Tillförd energi'!$B$2:$AS$506,MATCH(K$3,'[1]Tillförd energi'!$B$1:$AQ$1,0),FALSE)</f>
        <v>0</v>
      </c>
      <c r="L358" s="30">
        <f>VLOOKUP($B358,'[1]Tillförd energi'!$B$2:$AS$506,MATCH(L$3,'[1]Tillförd energi'!$B$1:$AQ$1,0),FALSE)</f>
        <v>0</v>
      </c>
      <c r="M358" s="30">
        <f>VLOOKUP($B358,'[1]Tillförd energi'!$B$2:$AS$506,MATCH(M$3,'[1]Tillförd energi'!$B$1:$AQ$1,0),FALSE)</f>
        <v>47.857999999999997</v>
      </c>
      <c r="N358" s="30">
        <f>VLOOKUP($B358,'[1]Tillförd energi'!$B$2:$AS$506,MATCH(N$3,'[1]Tillförd energi'!$B$1:$AQ$1,0),FALSE)</f>
        <v>0</v>
      </c>
      <c r="O358" s="30">
        <f>VLOOKUP($B358,'[1]Tillförd energi'!$B$2:$AS$506,MATCH(O$3,'[1]Tillförd energi'!$B$1:$AQ$1,0),FALSE)</f>
        <v>0</v>
      </c>
      <c r="P358" s="30">
        <f>VLOOKUP($B358,'[1]Tillförd energi'!$B$2:$AS$506,MATCH(P$3,'[1]Tillförd energi'!$B$1:$AQ$1,0),FALSE)</f>
        <v>0</v>
      </c>
      <c r="Q358" s="30">
        <f>VLOOKUP($B358,'[1]Tillförd energi'!$B$2:$AS$506,MATCH(Q$3,'[1]Tillförd energi'!$B$1:$AQ$1,0),FALSE)</f>
        <v>0</v>
      </c>
      <c r="R358" s="30">
        <f>VLOOKUP($B358,'[1]Tillförd energi'!$B$2:$AS$506,MATCH(R$3,'[1]Tillförd energi'!$B$1:$AQ$1,0),FALSE)</f>
        <v>0</v>
      </c>
      <c r="S358" s="30">
        <f>VLOOKUP($B358,'[1]Tillförd energi'!$B$2:$AS$506,MATCH(S$3,'[1]Tillförd energi'!$B$1:$AQ$1,0),FALSE)</f>
        <v>0</v>
      </c>
      <c r="T358" s="30">
        <f>VLOOKUP($B358,'[1]Tillförd energi'!$B$2:$AS$506,MATCH(T$3,'[1]Tillförd energi'!$B$1:$AQ$1,0),FALSE)</f>
        <v>0</v>
      </c>
      <c r="U358" s="30">
        <f>VLOOKUP($B358,'[1]Tillförd energi'!$B$2:$AS$506,MATCH(U$3,'[1]Tillförd energi'!$B$1:$AQ$1,0),FALSE)</f>
        <v>0</v>
      </c>
      <c r="V358" s="30">
        <f>VLOOKUP($B358,'[1]Tillförd energi'!$B$2:$AS$506,MATCH(V$3,'[1]Tillförd energi'!$B$1:$AQ$1,0),FALSE)</f>
        <v>0</v>
      </c>
      <c r="W358" s="30">
        <f>VLOOKUP($B358,'[1]Tillförd energi'!$B$2:$AS$506,MATCH(W$3,'[1]Tillförd energi'!$B$1:$AQ$1,0),FALSE)</f>
        <v>0</v>
      </c>
      <c r="X358" s="30">
        <f>VLOOKUP($B358,'[1]Tillförd energi'!$B$2:$AS$506,MATCH(X$3,'[1]Tillförd energi'!$B$1:$AQ$1,0),FALSE)</f>
        <v>0</v>
      </c>
      <c r="Y358" s="30">
        <f>VLOOKUP($B358,'[1]Tillförd energi'!$B$2:$AS$506,MATCH(Y$3,'[1]Tillförd energi'!$B$1:$AQ$1,0),FALSE)</f>
        <v>0.73399999999999999</v>
      </c>
      <c r="Z358" s="30">
        <f>VLOOKUP($B358,'[1]Tillförd energi'!$B$2:$AS$506,MATCH(Z$3,'[1]Tillförd energi'!$B$1:$AQ$1,0),FALSE)</f>
        <v>0</v>
      </c>
      <c r="AA358" s="30">
        <f>VLOOKUP($B358,'[1]Tillförd energi'!$B$2:$AS$506,MATCH(AA$3,'[1]Tillförd energi'!$B$1:$AQ$1,0),FALSE)</f>
        <v>0</v>
      </c>
      <c r="AB358" s="30">
        <f>VLOOKUP($B358,'[1]Tillförd energi'!$B$2:$AS$506,MATCH(AB$3,'[1]Tillförd energi'!$B$1:$AQ$1,0),FALSE)</f>
        <v>2.1659999999999999</v>
      </c>
      <c r="AC358" s="30">
        <f>VLOOKUP($B358,'[1]Tillförd energi'!$B$2:$AS$506,MATCH(AC$3,'[1]Tillförd energi'!$B$1:$AQ$1,0),FALSE)</f>
        <v>0</v>
      </c>
      <c r="AD358" s="30">
        <f>VLOOKUP($B358,'[1]Tillförd energi'!$B$2:$AS$506,MATCH(AD$3,'[1]Tillförd energi'!$B$1:$AQ$1,0),FALSE)</f>
        <v>0</v>
      </c>
      <c r="AF358" s="30">
        <f>VLOOKUP($B358,'[1]Tillförd energi'!$B$2:$AS$506,MATCH(AF$3,'[1]Tillförd energi'!$B$1:$AQ$1,0),FALSE)</f>
        <v>1.0649999999999999</v>
      </c>
      <c r="AH358" s="30">
        <f>IFERROR(VLOOKUP(B358,[1]Miljö!$B$1:$S$476,9,FALSE)/1,0)</f>
        <v>0</v>
      </c>
      <c r="AJ358" s="35">
        <f>IFERROR(VLOOKUP($B358,[1]Miljö!$B$1:$S$500,MATCH("hjälpel exklusive kraftvärme (GWh)",[1]Miljö!$B$1:$V$1,0),FALSE)/1,"")</f>
        <v>1.0649999999999999</v>
      </c>
      <c r="AK358" s="35">
        <f t="shared" si="20"/>
        <v>1.0649999999999999</v>
      </c>
      <c r="AL358" s="35">
        <f>VLOOKUP($B358,'[1]Slutlig allokering'!$B$2:$AL$462,MATCH("Hjälpel kraftvärme",'[1]Slutlig allokering'!$B$2:$AL$2,0),FALSE)</f>
        <v>0</v>
      </c>
      <c r="AN358" s="30">
        <f t="shared" si="21"/>
        <v>53.868999999999993</v>
      </c>
      <c r="AO358" s="30">
        <f t="shared" si="22"/>
        <v>53.868999999999993</v>
      </c>
      <c r="AP358" s="30">
        <f>IF(ISERROR(1/VLOOKUP($B358,[1]Leveranser!$B$1:$S$500,MATCH("såld värme (gwh)",[1]Leveranser!$B$1:$S$1,0),FALSE)),"",VLOOKUP($B358,[1]Leveranser!$B$1:$S$500,MATCH("såld värme (gwh)",[1]Leveranser!$B$1:$S$1,0),FALSE))</f>
        <v>45.204999999999998</v>
      </c>
      <c r="AQ358" s="30">
        <f>VLOOKUP($B358,[1]Leveranser!$B$1:$Y$500,MATCH("Totalt såld fjärrvärme till andra fjärrvärmeföretag",[1]Leveranser!$B$1:$AA$1,0),FALSE)</f>
        <v>0</v>
      </c>
      <c r="AR358" s="30">
        <f>IF(ISERROR(1/VLOOKUP($B358,[1]Miljö!$B$1:$S$500,MATCH("Såld mängd produktionsspecifik fjärrvärme (GWh)",[1]Miljö!$B$1:$R$1,0),FALSE)),0,VLOOKUP($B358,[1]Miljö!$B$1:$S$500,MATCH("Såld mängd produktionsspecifik fjärrvärme (GWh)",[1]Miljö!$B$1:$R$1,0),FALSE))</f>
        <v>0</v>
      </c>
      <c r="AS358" s="36">
        <f t="shared" si="23"/>
        <v>0.83916538268763119</v>
      </c>
      <c r="AU358" s="30" t="str">
        <f>VLOOKUP($B358,'[1]Miljövärden urval för publ'!$B$2:$I$486,7,FALSE)</f>
        <v>Ja</v>
      </c>
    </row>
    <row r="359" spans="1:47" ht="15">
      <c r="A359" t="s">
        <v>482</v>
      </c>
      <c r="B359" t="s">
        <v>487</v>
      </c>
      <c r="C359" s="30">
        <f>VLOOKUP($B359,'[1]Tillförd energi'!$B$2:$AS$506,MATCH(C$3,'[1]Tillförd energi'!$B$1:$AQ$1,0),FALSE)</f>
        <v>0</v>
      </c>
      <c r="D359" s="30">
        <f>VLOOKUP($B359,'[1]Tillförd energi'!$B$2:$AS$506,MATCH(D$3,'[1]Tillförd energi'!$B$1:$AQ$1,0),FALSE)</f>
        <v>3.9E-2</v>
      </c>
      <c r="E359" s="30">
        <f>VLOOKUP($B359,'[1]Tillförd energi'!$B$2:$AS$506,MATCH(E$3,'[1]Tillförd energi'!$B$1:$AQ$1,0),FALSE)</f>
        <v>0</v>
      </c>
      <c r="F359" s="30">
        <f>VLOOKUP($B359,'[1]Tillförd energi'!$B$2:$AS$506,MATCH(F$3,'[1]Tillförd energi'!$B$1:$AQ$1,0),FALSE)</f>
        <v>0</v>
      </c>
      <c r="G359" s="30">
        <f>VLOOKUP($B359,'[1]Tillförd energi'!$B$2:$AS$506,MATCH(G$3,'[1]Tillförd energi'!$B$1:$AQ$1,0),FALSE)</f>
        <v>0</v>
      </c>
      <c r="H359" s="30">
        <f>VLOOKUP($B359,'[1]Tillförd energi'!$B$2:$AS$506,MATCH(H$3,'[1]Tillförd energi'!$B$1:$AQ$1,0),FALSE)</f>
        <v>0</v>
      </c>
      <c r="I359" s="30">
        <f>VLOOKUP($B359,'[1]Tillförd energi'!$B$2:$AS$506,MATCH(I$3,'[1]Tillförd energi'!$B$1:$AQ$1,0),FALSE)</f>
        <v>0</v>
      </c>
      <c r="J359" s="30">
        <f>VLOOKUP($B359,'[1]Tillförd energi'!$B$2:$AS$506,MATCH(J$3,'[1]Tillförd energi'!$B$1:$AQ$1,0),FALSE)</f>
        <v>0</v>
      </c>
      <c r="K359" s="30">
        <f>VLOOKUP($B359,'[1]Tillförd energi'!$B$2:$AS$506,MATCH(K$3,'[1]Tillförd energi'!$B$1:$AQ$1,0),FALSE)</f>
        <v>0</v>
      </c>
      <c r="L359" s="30">
        <f>VLOOKUP($B359,'[1]Tillförd energi'!$B$2:$AS$506,MATCH(L$3,'[1]Tillförd energi'!$B$1:$AQ$1,0),FALSE)</f>
        <v>0</v>
      </c>
      <c r="M359" s="30">
        <f>VLOOKUP($B359,'[1]Tillförd energi'!$B$2:$AS$506,MATCH(M$3,'[1]Tillförd energi'!$B$1:$AQ$1,0),FALSE)</f>
        <v>0</v>
      </c>
      <c r="N359" s="30">
        <f>VLOOKUP($B359,'[1]Tillförd energi'!$B$2:$AS$506,MATCH(N$3,'[1]Tillförd energi'!$B$1:$AQ$1,0),FALSE)</f>
        <v>0</v>
      </c>
      <c r="O359" s="30">
        <f>VLOOKUP($B359,'[1]Tillförd energi'!$B$2:$AS$506,MATCH(O$3,'[1]Tillförd energi'!$B$1:$AQ$1,0),FALSE)</f>
        <v>0</v>
      </c>
      <c r="P359" s="30">
        <f>VLOOKUP($B359,'[1]Tillförd energi'!$B$2:$AS$506,MATCH(P$3,'[1]Tillförd energi'!$B$1:$AQ$1,0),FALSE)</f>
        <v>0</v>
      </c>
      <c r="Q359" s="30">
        <f>VLOOKUP($B359,'[1]Tillförd energi'!$B$2:$AS$506,MATCH(Q$3,'[1]Tillförd energi'!$B$1:$AQ$1,0),FALSE)</f>
        <v>3.7269999999999999</v>
      </c>
      <c r="R359" s="30">
        <f>VLOOKUP($B359,'[1]Tillförd energi'!$B$2:$AS$506,MATCH(R$3,'[1]Tillförd energi'!$B$1:$AQ$1,0),FALSE)</f>
        <v>0</v>
      </c>
      <c r="S359" s="30">
        <f>VLOOKUP($B359,'[1]Tillförd energi'!$B$2:$AS$506,MATCH(S$3,'[1]Tillförd energi'!$B$1:$AQ$1,0),FALSE)</f>
        <v>0</v>
      </c>
      <c r="T359" s="30">
        <f>VLOOKUP($B359,'[1]Tillförd energi'!$B$2:$AS$506,MATCH(T$3,'[1]Tillförd energi'!$B$1:$AQ$1,0),FALSE)</f>
        <v>0</v>
      </c>
      <c r="U359" s="30">
        <f>VLOOKUP($B359,'[1]Tillförd energi'!$B$2:$AS$506,MATCH(U$3,'[1]Tillförd energi'!$B$1:$AQ$1,0),FALSE)</f>
        <v>0</v>
      </c>
      <c r="V359" s="30">
        <f>VLOOKUP($B359,'[1]Tillförd energi'!$B$2:$AS$506,MATCH(V$3,'[1]Tillförd energi'!$B$1:$AQ$1,0),FALSE)</f>
        <v>0</v>
      </c>
      <c r="W359" s="30">
        <f>VLOOKUP($B359,'[1]Tillförd energi'!$B$2:$AS$506,MATCH(W$3,'[1]Tillförd energi'!$B$1:$AQ$1,0),FALSE)</f>
        <v>0</v>
      </c>
      <c r="X359" s="30">
        <f>VLOOKUP($B359,'[1]Tillförd energi'!$B$2:$AS$506,MATCH(X$3,'[1]Tillförd energi'!$B$1:$AQ$1,0),FALSE)</f>
        <v>0</v>
      </c>
      <c r="Y359" s="30">
        <f>VLOOKUP($B359,'[1]Tillförd energi'!$B$2:$AS$506,MATCH(Y$3,'[1]Tillförd energi'!$B$1:$AQ$1,0),FALSE)</f>
        <v>0</v>
      </c>
      <c r="Z359" s="30">
        <f>VLOOKUP($B359,'[1]Tillförd energi'!$B$2:$AS$506,MATCH(Z$3,'[1]Tillförd energi'!$B$1:$AQ$1,0),FALSE)</f>
        <v>0</v>
      </c>
      <c r="AA359" s="30">
        <f>VLOOKUP($B359,'[1]Tillförd energi'!$B$2:$AS$506,MATCH(AA$3,'[1]Tillförd energi'!$B$1:$AQ$1,0),FALSE)</f>
        <v>0</v>
      </c>
      <c r="AB359" s="30">
        <f>VLOOKUP($B359,'[1]Tillförd energi'!$B$2:$AS$506,MATCH(AB$3,'[1]Tillförd energi'!$B$1:$AQ$1,0),FALSE)</f>
        <v>0</v>
      </c>
      <c r="AC359" s="30">
        <f>VLOOKUP($B359,'[1]Tillförd energi'!$B$2:$AS$506,MATCH(AC$3,'[1]Tillförd energi'!$B$1:$AQ$1,0),FALSE)</f>
        <v>0</v>
      </c>
      <c r="AD359" s="30">
        <f>VLOOKUP($B359,'[1]Tillförd energi'!$B$2:$AS$506,MATCH(AD$3,'[1]Tillförd energi'!$B$1:$AQ$1,0),FALSE)</f>
        <v>0</v>
      </c>
      <c r="AF359" s="30">
        <f>VLOOKUP($B359,'[1]Tillförd energi'!$B$2:$AS$506,MATCH(AF$3,'[1]Tillförd energi'!$B$1:$AQ$1,0),FALSE)</f>
        <v>5.5E-2</v>
      </c>
      <c r="AH359" s="30">
        <f>IFERROR(VLOOKUP(B359,[1]Miljö!$B$1:$S$476,9,FALSE)/1,0)</f>
        <v>0</v>
      </c>
      <c r="AJ359" s="35">
        <f>IFERROR(VLOOKUP($B359,[1]Miljö!$B$1:$S$500,MATCH("hjälpel exklusive kraftvärme (GWh)",[1]Miljö!$B$1:$V$1,0),FALSE)/1,"")</f>
        <v>5.5E-2</v>
      </c>
      <c r="AK359" s="35">
        <f t="shared" si="20"/>
        <v>5.5E-2</v>
      </c>
      <c r="AL359" s="35">
        <f>VLOOKUP($B359,'[1]Slutlig allokering'!$B$2:$AL$462,MATCH("Hjälpel kraftvärme",'[1]Slutlig allokering'!$B$2:$AL$2,0),FALSE)</f>
        <v>0</v>
      </c>
      <c r="AN359" s="30">
        <f t="shared" si="21"/>
        <v>3.8210000000000002</v>
      </c>
      <c r="AO359" s="30">
        <f t="shared" si="22"/>
        <v>3.8210000000000002</v>
      </c>
      <c r="AP359" s="30">
        <f>IF(ISERROR(1/VLOOKUP($B359,[1]Leveranser!$B$1:$S$500,MATCH("såld värme (gwh)",[1]Leveranser!$B$1:$S$1,0),FALSE)),"",VLOOKUP($B359,[1]Leveranser!$B$1:$S$500,MATCH("såld värme (gwh)",[1]Leveranser!$B$1:$S$1,0),FALSE))</f>
        <v>3.0510000000000002</v>
      </c>
      <c r="AQ359" s="30">
        <f>VLOOKUP($B359,[1]Leveranser!$B$1:$Y$500,MATCH("Totalt såld fjärrvärme till andra fjärrvärmeföretag",[1]Leveranser!$B$1:$AA$1,0),FALSE)</f>
        <v>0</v>
      </c>
      <c r="AR359" s="30">
        <f>IF(ISERROR(1/VLOOKUP($B359,[1]Miljö!$B$1:$S$500,MATCH("Såld mängd produktionsspecifik fjärrvärme (GWh)",[1]Miljö!$B$1:$R$1,0),FALSE)),0,VLOOKUP($B359,[1]Miljö!$B$1:$S$500,MATCH("Såld mängd produktionsspecifik fjärrvärme (GWh)",[1]Miljö!$B$1:$R$1,0),FALSE))</f>
        <v>0</v>
      </c>
      <c r="AS359" s="36">
        <f t="shared" si="23"/>
        <v>0.79848207275582306</v>
      </c>
      <c r="AU359" s="30" t="str">
        <f>VLOOKUP($B359,'[1]Miljövärden urval för publ'!$B$2:$I$486,7,FALSE)</f>
        <v>Ja</v>
      </c>
    </row>
    <row r="360" spans="1:47" ht="15">
      <c r="A360" t="s">
        <v>138</v>
      </c>
      <c r="B360" t="s">
        <v>180</v>
      </c>
      <c r="C360" s="30">
        <f>VLOOKUP($B360,'[1]Tillförd energi'!$B$2:$AS$506,MATCH(C$3,'[1]Tillförd energi'!$B$1:$AQ$1,0),FALSE)</f>
        <v>0</v>
      </c>
      <c r="D360" s="30">
        <f>VLOOKUP($B360,'[1]Tillförd energi'!$B$2:$AS$506,MATCH(D$3,'[1]Tillförd energi'!$B$1:$AQ$1,0),FALSE)</f>
        <v>0</v>
      </c>
      <c r="E360" s="30">
        <f>VLOOKUP($B360,'[1]Tillförd energi'!$B$2:$AS$506,MATCH(E$3,'[1]Tillförd energi'!$B$1:$AQ$1,0),FALSE)</f>
        <v>0</v>
      </c>
      <c r="F360" s="30">
        <f>VLOOKUP($B360,'[1]Tillförd energi'!$B$2:$AS$506,MATCH(F$3,'[1]Tillförd energi'!$B$1:$AQ$1,0),FALSE)</f>
        <v>0</v>
      </c>
      <c r="G360" s="30">
        <f>VLOOKUP($B360,'[1]Tillförd energi'!$B$2:$AS$506,MATCH(G$3,'[1]Tillförd energi'!$B$1:$AQ$1,0),FALSE)</f>
        <v>0</v>
      </c>
      <c r="H360" s="30">
        <f>VLOOKUP($B360,'[1]Tillförd energi'!$B$2:$AS$506,MATCH(H$3,'[1]Tillförd energi'!$B$1:$AQ$1,0),FALSE)</f>
        <v>0</v>
      </c>
      <c r="I360" s="30">
        <f>VLOOKUP($B360,'[1]Tillförd energi'!$B$2:$AS$506,MATCH(I$3,'[1]Tillförd energi'!$B$1:$AQ$1,0),FALSE)</f>
        <v>0</v>
      </c>
      <c r="J360" s="30">
        <f>VLOOKUP($B360,'[1]Tillförd energi'!$B$2:$AS$506,MATCH(J$3,'[1]Tillförd energi'!$B$1:$AQ$1,0),FALSE)</f>
        <v>0</v>
      </c>
      <c r="K360" s="30">
        <f>VLOOKUP($B360,'[1]Tillförd energi'!$B$2:$AS$506,MATCH(K$3,'[1]Tillförd energi'!$B$1:$AQ$1,0),FALSE)</f>
        <v>0</v>
      </c>
      <c r="L360" s="30">
        <f>VLOOKUP($B360,'[1]Tillförd energi'!$B$2:$AS$506,MATCH(L$3,'[1]Tillförd energi'!$B$1:$AQ$1,0),FALSE)</f>
        <v>0</v>
      </c>
      <c r="M360" s="30">
        <f>VLOOKUP($B360,'[1]Tillförd energi'!$B$2:$AS$506,MATCH(M$3,'[1]Tillförd energi'!$B$1:$AQ$1,0),FALSE)</f>
        <v>0</v>
      </c>
      <c r="N360" s="30">
        <f>VLOOKUP($B360,'[1]Tillförd energi'!$B$2:$AS$506,MATCH(N$3,'[1]Tillförd energi'!$B$1:$AQ$1,0),FALSE)</f>
        <v>0</v>
      </c>
      <c r="O360" s="30">
        <f>VLOOKUP($B360,'[1]Tillförd energi'!$B$2:$AS$506,MATCH(O$3,'[1]Tillförd energi'!$B$1:$AQ$1,0),FALSE)</f>
        <v>0</v>
      </c>
      <c r="P360" s="30">
        <f>VLOOKUP($B360,'[1]Tillförd energi'!$B$2:$AS$506,MATCH(P$3,'[1]Tillförd energi'!$B$1:$AQ$1,0),FALSE)</f>
        <v>0</v>
      </c>
      <c r="Q360" s="30">
        <f>VLOOKUP($B360,'[1]Tillförd energi'!$B$2:$AS$506,MATCH(Q$3,'[1]Tillförd energi'!$B$1:$AQ$1,0),FALSE)</f>
        <v>0</v>
      </c>
      <c r="R360" s="30">
        <f>VLOOKUP($B360,'[1]Tillförd energi'!$B$2:$AS$506,MATCH(R$3,'[1]Tillförd energi'!$B$1:$AQ$1,0),FALSE)</f>
        <v>0</v>
      </c>
      <c r="S360" s="30">
        <f>VLOOKUP($B360,'[1]Tillförd energi'!$B$2:$AS$506,MATCH(S$3,'[1]Tillförd energi'!$B$1:$AQ$1,0),FALSE)</f>
        <v>0</v>
      </c>
      <c r="T360" s="30">
        <f>VLOOKUP($B360,'[1]Tillförd energi'!$B$2:$AS$506,MATCH(T$3,'[1]Tillförd energi'!$B$1:$AQ$1,0),FALSE)</f>
        <v>0</v>
      </c>
      <c r="U360" s="30">
        <f>VLOOKUP($B360,'[1]Tillförd energi'!$B$2:$AS$506,MATCH(U$3,'[1]Tillförd energi'!$B$1:$AQ$1,0),FALSE)</f>
        <v>0</v>
      </c>
      <c r="V360" s="30">
        <f>VLOOKUP($B360,'[1]Tillförd energi'!$B$2:$AS$506,MATCH(V$3,'[1]Tillförd energi'!$B$1:$AQ$1,0),FALSE)</f>
        <v>0</v>
      </c>
      <c r="W360" s="30">
        <f>VLOOKUP($B360,'[1]Tillförd energi'!$B$2:$AS$506,MATCH(W$3,'[1]Tillförd energi'!$B$1:$AQ$1,0),FALSE)</f>
        <v>0</v>
      </c>
      <c r="X360" s="30">
        <f>VLOOKUP($B360,'[1]Tillförd energi'!$B$2:$AS$506,MATCH(X$3,'[1]Tillförd energi'!$B$1:$AQ$1,0),FALSE)</f>
        <v>0</v>
      </c>
      <c r="Y360" s="30">
        <f>VLOOKUP($B360,'[1]Tillförd energi'!$B$2:$AS$506,MATCH(Y$3,'[1]Tillförd energi'!$B$1:$AQ$1,0),FALSE)</f>
        <v>0</v>
      </c>
      <c r="Z360" s="30">
        <f>VLOOKUP($B360,'[1]Tillförd energi'!$B$2:$AS$506,MATCH(Z$3,'[1]Tillförd energi'!$B$1:$AQ$1,0),FALSE)</f>
        <v>0</v>
      </c>
      <c r="AA360" s="30">
        <f>VLOOKUP($B360,'[1]Tillförd energi'!$B$2:$AS$506,MATCH(AA$3,'[1]Tillförd energi'!$B$1:$AQ$1,0),FALSE)</f>
        <v>0</v>
      </c>
      <c r="AB360" s="30">
        <f>VLOOKUP($B360,'[1]Tillförd energi'!$B$2:$AS$506,MATCH(AB$3,'[1]Tillförd energi'!$B$1:$AQ$1,0),FALSE)</f>
        <v>0</v>
      </c>
      <c r="AC360" s="30">
        <f>VLOOKUP($B360,'[1]Tillförd energi'!$B$2:$AS$506,MATCH(AC$3,'[1]Tillförd energi'!$B$1:$AQ$1,0),FALSE)</f>
        <v>0</v>
      </c>
      <c r="AD360" s="30">
        <f>VLOOKUP($B360,'[1]Tillförd energi'!$B$2:$AS$506,MATCH(AD$3,'[1]Tillförd energi'!$B$1:$AQ$1,0),FALSE)</f>
        <v>0</v>
      </c>
      <c r="AF360" s="30">
        <f>VLOOKUP($B360,'[1]Tillförd energi'!$B$2:$AS$506,MATCH(AF$3,'[1]Tillförd energi'!$B$1:$AQ$1,0),FALSE)</f>
        <v>0</v>
      </c>
      <c r="AH360" s="30">
        <f>IFERROR(VLOOKUP(B360,[1]Miljö!$B$1:$S$476,9,FALSE)/1,0)</f>
        <v>0</v>
      </c>
      <c r="AJ360" s="35" t="str">
        <f>IFERROR(VLOOKUP($B360,[1]Miljö!$B$1:$S$500,MATCH("hjälpel exklusive kraftvärme (GWh)",[1]Miljö!$B$1:$V$1,0),FALSE)/1,"")</f>
        <v/>
      </c>
      <c r="AK360" s="35">
        <f t="shared" si="20"/>
        <v>0</v>
      </c>
      <c r="AL360" s="35">
        <f>VLOOKUP($B360,'[1]Slutlig allokering'!$B$2:$AL$462,MATCH("Hjälpel kraftvärme",'[1]Slutlig allokering'!$B$2:$AL$2,0),FALSE)</f>
        <v>0</v>
      </c>
      <c r="AN360" s="30">
        <f t="shared" si="21"/>
        <v>0</v>
      </c>
      <c r="AO360" s="30">
        <f t="shared" si="22"/>
        <v>0</v>
      </c>
      <c r="AP360" s="30" t="str">
        <f>IF(ISERROR(1/VLOOKUP($B360,[1]Leveranser!$B$1:$S$500,MATCH("såld värme (gwh)",[1]Leveranser!$B$1:$S$1,0),FALSE)),"",VLOOKUP($B360,[1]Leveranser!$B$1:$S$500,MATCH("såld värme (gwh)",[1]Leveranser!$B$1:$S$1,0),FALSE))</f>
        <v/>
      </c>
      <c r="AQ360" s="30">
        <f>VLOOKUP($B360,[1]Leveranser!$B$1:$Y$500,MATCH("Totalt såld fjärrvärme till andra fjärrvärmeföretag",[1]Leveranser!$B$1:$AA$1,0),FALSE)</f>
        <v>0</v>
      </c>
      <c r="AR360" s="30">
        <f>IF(ISERROR(1/VLOOKUP($B360,[1]Miljö!$B$1:$S$500,MATCH("Såld mängd produktionsspecifik fjärrvärme (GWh)",[1]Miljö!$B$1:$R$1,0),FALSE)),0,VLOOKUP($B360,[1]Miljö!$B$1:$S$500,MATCH("Såld mängd produktionsspecifik fjärrvärme (GWh)",[1]Miljö!$B$1:$R$1,0),FALSE))</f>
        <v>0</v>
      </c>
      <c r="AS360" s="36" t="str">
        <f t="shared" si="23"/>
        <v/>
      </c>
      <c r="AU360" s="30" t="str">
        <f>VLOOKUP($B360,'[1]Miljövärden urval för publ'!$B$2:$I$486,7,FALSE)</f>
        <v>Nej</v>
      </c>
    </row>
    <row r="361" spans="1:47" ht="15">
      <c r="A361" t="s">
        <v>125</v>
      </c>
      <c r="B361" t="s">
        <v>128</v>
      </c>
      <c r="C361" s="30">
        <f>VLOOKUP($B361,'[1]Tillförd energi'!$B$2:$AS$506,MATCH(C$3,'[1]Tillförd energi'!$B$1:$AQ$1,0),FALSE)</f>
        <v>0</v>
      </c>
      <c r="D361" s="30">
        <f>VLOOKUP($B361,'[1]Tillförd energi'!$B$2:$AS$506,MATCH(D$3,'[1]Tillförd energi'!$B$1:$AQ$1,0),FALSE)</f>
        <v>0</v>
      </c>
      <c r="E361" s="30">
        <f>VLOOKUP($B361,'[1]Tillförd energi'!$B$2:$AS$506,MATCH(E$3,'[1]Tillförd energi'!$B$1:$AQ$1,0),FALSE)</f>
        <v>0</v>
      </c>
      <c r="F361" s="30">
        <f>VLOOKUP($B361,'[1]Tillförd energi'!$B$2:$AS$506,MATCH(F$3,'[1]Tillförd energi'!$B$1:$AQ$1,0),FALSE)</f>
        <v>0</v>
      </c>
      <c r="G361" s="30">
        <f>VLOOKUP($B361,'[1]Tillförd energi'!$B$2:$AS$506,MATCH(G$3,'[1]Tillförd energi'!$B$1:$AQ$1,0),FALSE)</f>
        <v>0</v>
      </c>
      <c r="H361" s="30">
        <f>VLOOKUP($B361,'[1]Tillförd energi'!$B$2:$AS$506,MATCH(H$3,'[1]Tillförd energi'!$B$1:$AQ$1,0),FALSE)</f>
        <v>0</v>
      </c>
      <c r="I361" s="30">
        <f>VLOOKUP($B361,'[1]Tillförd energi'!$B$2:$AS$506,MATCH(I$3,'[1]Tillförd energi'!$B$1:$AQ$1,0),FALSE)</f>
        <v>0</v>
      </c>
      <c r="J361" s="30">
        <f>VLOOKUP($B361,'[1]Tillförd energi'!$B$2:$AS$506,MATCH(J$3,'[1]Tillförd energi'!$B$1:$AQ$1,0),FALSE)</f>
        <v>0</v>
      </c>
      <c r="K361" s="30">
        <f>VLOOKUP($B361,'[1]Tillförd energi'!$B$2:$AS$506,MATCH(K$3,'[1]Tillförd energi'!$B$1:$AQ$1,0),FALSE)</f>
        <v>0</v>
      </c>
      <c r="L361" s="30">
        <f>VLOOKUP($B361,'[1]Tillförd energi'!$B$2:$AS$506,MATCH(L$3,'[1]Tillförd energi'!$B$1:$AQ$1,0),FALSE)</f>
        <v>0</v>
      </c>
      <c r="M361" s="30">
        <f>VLOOKUP($B361,'[1]Tillförd energi'!$B$2:$AS$506,MATCH(M$3,'[1]Tillförd energi'!$B$1:$AQ$1,0),FALSE)</f>
        <v>0</v>
      </c>
      <c r="N361" s="30">
        <f>VLOOKUP($B361,'[1]Tillförd energi'!$B$2:$AS$506,MATCH(N$3,'[1]Tillförd energi'!$B$1:$AQ$1,0),FALSE)</f>
        <v>0</v>
      </c>
      <c r="O361" s="30">
        <f>VLOOKUP($B361,'[1]Tillförd energi'!$B$2:$AS$506,MATCH(O$3,'[1]Tillförd energi'!$B$1:$AQ$1,0),FALSE)</f>
        <v>0</v>
      </c>
      <c r="P361" s="30">
        <f>VLOOKUP($B361,'[1]Tillförd energi'!$B$2:$AS$506,MATCH(P$3,'[1]Tillförd energi'!$B$1:$AQ$1,0),FALSE)</f>
        <v>0</v>
      </c>
      <c r="Q361" s="30">
        <f>VLOOKUP($B361,'[1]Tillförd energi'!$B$2:$AS$506,MATCH(Q$3,'[1]Tillförd energi'!$B$1:$AQ$1,0),FALSE)</f>
        <v>0</v>
      </c>
      <c r="R361" s="30">
        <f>VLOOKUP($B361,'[1]Tillförd energi'!$B$2:$AS$506,MATCH(R$3,'[1]Tillförd energi'!$B$1:$AQ$1,0),FALSE)</f>
        <v>0</v>
      </c>
      <c r="S361" s="30">
        <f>VLOOKUP($B361,'[1]Tillförd energi'!$B$2:$AS$506,MATCH(S$3,'[1]Tillförd energi'!$B$1:$AQ$1,0),FALSE)</f>
        <v>0</v>
      </c>
      <c r="T361" s="30">
        <f>VLOOKUP($B361,'[1]Tillförd energi'!$B$2:$AS$506,MATCH(T$3,'[1]Tillförd energi'!$B$1:$AQ$1,0),FALSE)</f>
        <v>0</v>
      </c>
      <c r="U361" s="30">
        <f>VLOOKUP($B361,'[1]Tillförd energi'!$B$2:$AS$506,MATCH(U$3,'[1]Tillförd energi'!$B$1:$AQ$1,0),FALSE)</f>
        <v>0</v>
      </c>
      <c r="V361" s="30">
        <f>VLOOKUP($B361,'[1]Tillförd energi'!$B$2:$AS$506,MATCH(V$3,'[1]Tillförd energi'!$B$1:$AQ$1,0),FALSE)</f>
        <v>0</v>
      </c>
      <c r="W361" s="30">
        <f>VLOOKUP($B361,'[1]Tillförd energi'!$B$2:$AS$506,MATCH(W$3,'[1]Tillförd energi'!$B$1:$AQ$1,0),FALSE)</f>
        <v>0</v>
      </c>
      <c r="X361" s="30">
        <f>VLOOKUP($B361,'[1]Tillförd energi'!$B$2:$AS$506,MATCH(X$3,'[1]Tillförd energi'!$B$1:$AQ$1,0),FALSE)</f>
        <v>0</v>
      </c>
      <c r="Y361" s="30">
        <f>VLOOKUP($B361,'[1]Tillförd energi'!$B$2:$AS$506,MATCH(Y$3,'[1]Tillförd energi'!$B$1:$AQ$1,0),FALSE)</f>
        <v>0</v>
      </c>
      <c r="Z361" s="30">
        <f>VLOOKUP($B361,'[1]Tillförd energi'!$B$2:$AS$506,MATCH(Z$3,'[1]Tillförd energi'!$B$1:$AQ$1,0),FALSE)</f>
        <v>0</v>
      </c>
      <c r="AA361" s="30">
        <f>VLOOKUP($B361,'[1]Tillförd energi'!$B$2:$AS$506,MATCH(AA$3,'[1]Tillförd energi'!$B$1:$AQ$1,0),FALSE)</f>
        <v>0</v>
      </c>
      <c r="AB361" s="30">
        <f>VLOOKUP($B361,'[1]Tillförd energi'!$B$2:$AS$506,MATCH(AB$3,'[1]Tillförd energi'!$B$1:$AQ$1,0),FALSE)</f>
        <v>0</v>
      </c>
      <c r="AC361" s="30">
        <f>VLOOKUP($B361,'[1]Tillförd energi'!$B$2:$AS$506,MATCH(AC$3,'[1]Tillförd energi'!$B$1:$AQ$1,0),FALSE)</f>
        <v>0</v>
      </c>
      <c r="AD361" s="30">
        <f>VLOOKUP($B361,'[1]Tillförd energi'!$B$2:$AS$506,MATCH(AD$3,'[1]Tillförd energi'!$B$1:$AQ$1,0),FALSE)</f>
        <v>0</v>
      </c>
      <c r="AF361" s="30">
        <f>VLOOKUP($B361,'[1]Tillförd energi'!$B$2:$AS$506,MATCH(AF$3,'[1]Tillförd energi'!$B$1:$AQ$1,0),FALSE)</f>
        <v>0</v>
      </c>
      <c r="AH361" s="30">
        <f>IFERROR(VLOOKUP(B361,[1]Miljö!$B$1:$S$476,9,FALSE)/1,0)</f>
        <v>0</v>
      </c>
      <c r="AJ361" s="35" t="str">
        <f>IFERROR(VLOOKUP($B361,[1]Miljö!$B$1:$S$500,MATCH("hjälpel exklusive kraftvärme (GWh)",[1]Miljö!$B$1:$V$1,0),FALSE)/1,"")</f>
        <v/>
      </c>
      <c r="AK361" s="35">
        <f t="shared" si="20"/>
        <v>0</v>
      </c>
      <c r="AL361" s="35">
        <f>VLOOKUP($B361,'[1]Slutlig allokering'!$B$2:$AL$462,MATCH("Hjälpel kraftvärme",'[1]Slutlig allokering'!$B$2:$AL$2,0),FALSE)</f>
        <v>0</v>
      </c>
      <c r="AN361" s="30">
        <f t="shared" si="21"/>
        <v>0</v>
      </c>
      <c r="AO361" s="30">
        <f t="shared" si="22"/>
        <v>0</v>
      </c>
      <c r="AP361" s="30" t="str">
        <f>IF(ISERROR(1/VLOOKUP($B361,[1]Leveranser!$B$1:$S$500,MATCH("såld värme (gwh)",[1]Leveranser!$B$1:$S$1,0),FALSE)),"",VLOOKUP($B361,[1]Leveranser!$B$1:$S$500,MATCH("såld värme (gwh)",[1]Leveranser!$B$1:$S$1,0),FALSE))</f>
        <v/>
      </c>
      <c r="AQ361" s="30">
        <f>VLOOKUP($B361,[1]Leveranser!$B$1:$Y$500,MATCH("Totalt såld fjärrvärme till andra fjärrvärmeföretag",[1]Leveranser!$B$1:$AA$1,0),FALSE)</f>
        <v>0</v>
      </c>
      <c r="AR361" s="30">
        <f>IF(ISERROR(1/VLOOKUP($B361,[1]Miljö!$B$1:$S$500,MATCH("Såld mängd produktionsspecifik fjärrvärme (GWh)",[1]Miljö!$B$1:$R$1,0),FALSE)),0,VLOOKUP($B361,[1]Miljö!$B$1:$S$500,MATCH("Såld mängd produktionsspecifik fjärrvärme (GWh)",[1]Miljö!$B$1:$R$1,0),FALSE))</f>
        <v>0</v>
      </c>
      <c r="AS361" s="36" t="str">
        <f t="shared" si="23"/>
        <v/>
      </c>
      <c r="AU361" s="30" t="str">
        <f>VLOOKUP($B361,'[1]Miljövärden urval för publ'!$B$2:$I$486,7,FALSE)</f>
        <v>Nej</v>
      </c>
    </row>
    <row r="362" spans="1:47" ht="15">
      <c r="A362" t="s">
        <v>431</v>
      </c>
      <c r="B362" t="s">
        <v>441</v>
      </c>
      <c r="C362" s="30">
        <f>VLOOKUP($B362,'[1]Tillförd energi'!$B$2:$AS$506,MATCH(C$3,'[1]Tillförd energi'!$B$1:$AQ$1,0),FALSE)</f>
        <v>0</v>
      </c>
      <c r="D362" s="30">
        <f>VLOOKUP($B362,'[1]Tillförd energi'!$B$2:$AS$506,MATCH(D$3,'[1]Tillförd energi'!$B$1:$AQ$1,0),FALSE)</f>
        <v>0.1</v>
      </c>
      <c r="E362" s="30">
        <f>VLOOKUP($B362,'[1]Tillförd energi'!$B$2:$AS$506,MATCH(E$3,'[1]Tillförd energi'!$B$1:$AQ$1,0),FALSE)</f>
        <v>0</v>
      </c>
      <c r="F362" s="30">
        <f>VLOOKUP($B362,'[1]Tillförd energi'!$B$2:$AS$506,MATCH(F$3,'[1]Tillförd energi'!$B$1:$AQ$1,0),FALSE)</f>
        <v>0</v>
      </c>
      <c r="G362" s="30">
        <f>VLOOKUP($B362,'[1]Tillförd energi'!$B$2:$AS$506,MATCH(G$3,'[1]Tillförd energi'!$B$1:$AQ$1,0),FALSE)</f>
        <v>0</v>
      </c>
      <c r="H362" s="30">
        <f>VLOOKUP($B362,'[1]Tillförd energi'!$B$2:$AS$506,MATCH(H$3,'[1]Tillförd energi'!$B$1:$AQ$1,0),FALSE)</f>
        <v>0</v>
      </c>
      <c r="I362" s="30">
        <f>VLOOKUP($B362,'[1]Tillförd energi'!$B$2:$AS$506,MATCH(I$3,'[1]Tillförd energi'!$B$1:$AQ$1,0),FALSE)</f>
        <v>0</v>
      </c>
      <c r="J362" s="30">
        <f>VLOOKUP($B362,'[1]Tillförd energi'!$B$2:$AS$506,MATCH(J$3,'[1]Tillförd energi'!$B$1:$AQ$1,0),FALSE)</f>
        <v>0</v>
      </c>
      <c r="K362" s="30">
        <f>VLOOKUP($B362,'[1]Tillförd energi'!$B$2:$AS$506,MATCH(K$3,'[1]Tillförd energi'!$B$1:$AQ$1,0),FALSE)</f>
        <v>0</v>
      </c>
      <c r="L362" s="30">
        <f>VLOOKUP($B362,'[1]Tillförd energi'!$B$2:$AS$506,MATCH(L$3,'[1]Tillförd energi'!$B$1:$AQ$1,0),FALSE)</f>
        <v>0</v>
      </c>
      <c r="M362" s="30">
        <f>VLOOKUP($B362,'[1]Tillförd energi'!$B$2:$AS$506,MATCH(M$3,'[1]Tillförd energi'!$B$1:$AQ$1,0),FALSE)</f>
        <v>40.299999999999997</v>
      </c>
      <c r="N362" s="30">
        <f>VLOOKUP($B362,'[1]Tillförd energi'!$B$2:$AS$506,MATCH(N$3,'[1]Tillförd energi'!$B$1:$AQ$1,0),FALSE)</f>
        <v>0</v>
      </c>
      <c r="O362" s="30">
        <f>VLOOKUP($B362,'[1]Tillförd energi'!$B$2:$AS$506,MATCH(O$3,'[1]Tillförd energi'!$B$1:$AQ$1,0),FALSE)</f>
        <v>0</v>
      </c>
      <c r="P362" s="30">
        <f>VLOOKUP($B362,'[1]Tillförd energi'!$B$2:$AS$506,MATCH(P$3,'[1]Tillförd energi'!$B$1:$AQ$1,0),FALSE)</f>
        <v>0</v>
      </c>
      <c r="Q362" s="30">
        <f>VLOOKUP($B362,'[1]Tillförd energi'!$B$2:$AS$506,MATCH(Q$3,'[1]Tillförd energi'!$B$1:$AQ$1,0),FALSE)</f>
        <v>0</v>
      </c>
      <c r="R362" s="30">
        <f>VLOOKUP($B362,'[1]Tillförd energi'!$B$2:$AS$506,MATCH(R$3,'[1]Tillförd energi'!$B$1:$AQ$1,0),FALSE)</f>
        <v>0</v>
      </c>
      <c r="S362" s="30">
        <f>VLOOKUP($B362,'[1]Tillförd energi'!$B$2:$AS$506,MATCH(S$3,'[1]Tillförd energi'!$B$1:$AQ$1,0),FALSE)</f>
        <v>0</v>
      </c>
      <c r="T362" s="30">
        <f>VLOOKUP($B362,'[1]Tillförd energi'!$B$2:$AS$506,MATCH(T$3,'[1]Tillförd energi'!$B$1:$AQ$1,0),FALSE)</f>
        <v>0</v>
      </c>
      <c r="U362" s="30">
        <f>VLOOKUP($B362,'[1]Tillförd energi'!$B$2:$AS$506,MATCH(U$3,'[1]Tillförd energi'!$B$1:$AQ$1,0),FALSE)</f>
        <v>0</v>
      </c>
      <c r="V362" s="30">
        <f>VLOOKUP($B362,'[1]Tillförd energi'!$B$2:$AS$506,MATCH(V$3,'[1]Tillförd energi'!$B$1:$AQ$1,0),FALSE)</f>
        <v>0</v>
      </c>
      <c r="W362" s="30">
        <f>VLOOKUP($B362,'[1]Tillförd energi'!$B$2:$AS$506,MATCH(W$3,'[1]Tillförd energi'!$B$1:$AQ$1,0),FALSE)</f>
        <v>0</v>
      </c>
      <c r="X362" s="30">
        <f>VLOOKUP($B362,'[1]Tillförd energi'!$B$2:$AS$506,MATCH(X$3,'[1]Tillförd energi'!$B$1:$AQ$1,0),FALSE)</f>
        <v>0</v>
      </c>
      <c r="Y362" s="30">
        <f>VLOOKUP($B362,'[1]Tillförd energi'!$B$2:$AS$506,MATCH(Y$3,'[1]Tillförd energi'!$B$1:$AQ$1,0),FALSE)</f>
        <v>0</v>
      </c>
      <c r="Z362" s="30">
        <f>VLOOKUP($B362,'[1]Tillförd energi'!$B$2:$AS$506,MATCH(Z$3,'[1]Tillförd energi'!$B$1:$AQ$1,0),FALSE)</f>
        <v>0</v>
      </c>
      <c r="AA362" s="30">
        <f>VLOOKUP($B362,'[1]Tillförd energi'!$B$2:$AS$506,MATCH(AA$3,'[1]Tillförd energi'!$B$1:$AQ$1,0),FALSE)</f>
        <v>0</v>
      </c>
      <c r="AB362" s="30">
        <f>VLOOKUP($B362,'[1]Tillförd energi'!$B$2:$AS$506,MATCH(AB$3,'[1]Tillförd energi'!$B$1:$AQ$1,0),FALSE)</f>
        <v>5.2</v>
      </c>
      <c r="AC362" s="30">
        <f>VLOOKUP($B362,'[1]Tillförd energi'!$B$2:$AS$506,MATCH(AC$3,'[1]Tillförd energi'!$B$1:$AQ$1,0),FALSE)</f>
        <v>0</v>
      </c>
      <c r="AD362" s="30">
        <f>VLOOKUP($B362,'[1]Tillförd energi'!$B$2:$AS$506,MATCH(AD$3,'[1]Tillförd energi'!$B$1:$AQ$1,0),FALSE)</f>
        <v>0</v>
      </c>
      <c r="AF362" s="30">
        <f>VLOOKUP($B362,'[1]Tillförd energi'!$B$2:$AS$506,MATCH(AF$3,'[1]Tillförd energi'!$B$1:$AQ$1,0),FALSE)</f>
        <v>0.7</v>
      </c>
      <c r="AH362" s="30">
        <f>IFERROR(VLOOKUP(B362,[1]Miljö!$B$1:$S$476,9,FALSE)/1,0)</f>
        <v>0</v>
      </c>
      <c r="AJ362" s="35">
        <f>IFERROR(VLOOKUP($B362,[1]Miljö!$B$1:$S$500,MATCH("hjälpel exklusive kraftvärme (GWh)",[1]Miljö!$B$1:$V$1,0),FALSE)/1,"")</f>
        <v>0.7</v>
      </c>
      <c r="AK362" s="35">
        <f t="shared" si="20"/>
        <v>0.7</v>
      </c>
      <c r="AL362" s="35">
        <f>VLOOKUP($B362,'[1]Slutlig allokering'!$B$2:$AL$462,MATCH("Hjälpel kraftvärme",'[1]Slutlig allokering'!$B$2:$AL$2,0),FALSE)</f>
        <v>0</v>
      </c>
      <c r="AN362" s="30">
        <f t="shared" si="21"/>
        <v>46.300000000000004</v>
      </c>
      <c r="AO362" s="30">
        <f t="shared" si="22"/>
        <v>46.300000000000004</v>
      </c>
      <c r="AP362" s="30">
        <f>IF(ISERROR(1/VLOOKUP($B362,[1]Leveranser!$B$1:$S$500,MATCH("såld värme (gwh)",[1]Leveranser!$B$1:$S$1,0),FALSE)),"",VLOOKUP($B362,[1]Leveranser!$B$1:$S$500,MATCH("såld värme (gwh)",[1]Leveranser!$B$1:$S$1,0),FALSE))</f>
        <v>32</v>
      </c>
      <c r="AQ362" s="30">
        <f>VLOOKUP($B362,[1]Leveranser!$B$1:$Y$500,MATCH("Totalt såld fjärrvärme till andra fjärrvärmeföretag",[1]Leveranser!$B$1:$AA$1,0),FALSE)</f>
        <v>0</v>
      </c>
      <c r="AR362" s="30">
        <f>IF(ISERROR(1/VLOOKUP($B362,[1]Miljö!$B$1:$S$500,MATCH("Såld mängd produktionsspecifik fjärrvärme (GWh)",[1]Miljö!$B$1:$R$1,0),FALSE)),0,VLOOKUP($B362,[1]Miljö!$B$1:$S$500,MATCH("Såld mängd produktionsspecifik fjärrvärme (GWh)",[1]Miljö!$B$1:$R$1,0),FALSE))</f>
        <v>0</v>
      </c>
      <c r="AS362" s="36">
        <f t="shared" si="23"/>
        <v>0.69114470842332609</v>
      </c>
      <c r="AU362" s="30" t="str">
        <f>VLOOKUP($B362,'[1]Miljövärden urval för publ'!$B$2:$I$486,7,FALSE)</f>
        <v>Ja</v>
      </c>
    </row>
    <row r="363" spans="1:47" ht="15">
      <c r="A363" t="s">
        <v>610</v>
      </c>
      <c r="B363" t="s">
        <v>629</v>
      </c>
      <c r="C363" s="30">
        <f>VLOOKUP($B363,'[1]Tillförd energi'!$B$2:$AS$506,MATCH(C$3,'[1]Tillförd energi'!$B$1:$AQ$1,0),FALSE)</f>
        <v>0</v>
      </c>
      <c r="D363" s="30">
        <f>VLOOKUP($B363,'[1]Tillförd energi'!$B$2:$AS$506,MATCH(D$3,'[1]Tillförd energi'!$B$1:$AQ$1,0),FALSE)</f>
        <v>0.70899999999999996</v>
      </c>
      <c r="E363" s="30">
        <f>VLOOKUP($B363,'[1]Tillförd energi'!$B$2:$AS$506,MATCH(E$3,'[1]Tillförd energi'!$B$1:$AQ$1,0),FALSE)</f>
        <v>0</v>
      </c>
      <c r="F363" s="30">
        <f>VLOOKUP($B363,'[1]Tillförd energi'!$B$2:$AS$506,MATCH(F$3,'[1]Tillförd energi'!$B$1:$AQ$1,0),FALSE)</f>
        <v>0</v>
      </c>
      <c r="G363" s="30">
        <f>VLOOKUP($B363,'[1]Tillförd energi'!$B$2:$AS$506,MATCH(G$3,'[1]Tillförd energi'!$B$1:$AQ$1,0),FALSE)</f>
        <v>0</v>
      </c>
      <c r="H363" s="30">
        <f>VLOOKUP($B363,'[1]Tillförd energi'!$B$2:$AS$506,MATCH(H$3,'[1]Tillförd energi'!$B$1:$AQ$1,0),FALSE)</f>
        <v>0</v>
      </c>
      <c r="I363" s="30">
        <f>VLOOKUP($B363,'[1]Tillförd energi'!$B$2:$AS$506,MATCH(I$3,'[1]Tillförd energi'!$B$1:$AQ$1,0),FALSE)</f>
        <v>0</v>
      </c>
      <c r="J363" s="30">
        <f>VLOOKUP($B363,'[1]Tillförd energi'!$B$2:$AS$506,MATCH(J$3,'[1]Tillförd energi'!$B$1:$AQ$1,0),FALSE)</f>
        <v>0</v>
      </c>
      <c r="K363" s="30">
        <f>VLOOKUP($B363,'[1]Tillförd energi'!$B$2:$AS$506,MATCH(K$3,'[1]Tillförd energi'!$B$1:$AQ$1,0),FALSE)</f>
        <v>0</v>
      </c>
      <c r="L363" s="30">
        <f>VLOOKUP($B363,'[1]Tillförd energi'!$B$2:$AS$506,MATCH(L$3,'[1]Tillförd energi'!$B$1:$AQ$1,0),FALSE)</f>
        <v>0</v>
      </c>
      <c r="M363" s="30">
        <f>VLOOKUP($B363,'[1]Tillförd energi'!$B$2:$AS$506,MATCH(M$3,'[1]Tillförd energi'!$B$1:$AQ$1,0),FALSE)</f>
        <v>0</v>
      </c>
      <c r="N363" s="30">
        <f>VLOOKUP($B363,'[1]Tillförd energi'!$B$2:$AS$506,MATCH(N$3,'[1]Tillförd energi'!$B$1:$AQ$1,0),FALSE)</f>
        <v>0</v>
      </c>
      <c r="O363" s="30">
        <f>VLOOKUP($B363,'[1]Tillförd energi'!$B$2:$AS$506,MATCH(O$3,'[1]Tillförd energi'!$B$1:$AQ$1,0),FALSE)</f>
        <v>86.363</v>
      </c>
      <c r="P363" s="30">
        <f>VLOOKUP($B363,'[1]Tillförd energi'!$B$2:$AS$506,MATCH(P$3,'[1]Tillförd energi'!$B$1:$AQ$1,0),FALSE)</f>
        <v>0</v>
      </c>
      <c r="Q363" s="30">
        <f>VLOOKUP($B363,'[1]Tillförd energi'!$B$2:$AS$506,MATCH(Q$3,'[1]Tillförd energi'!$B$1:$AQ$1,0),FALSE)</f>
        <v>0</v>
      </c>
      <c r="R363" s="30">
        <f>VLOOKUP($B363,'[1]Tillförd energi'!$B$2:$AS$506,MATCH(R$3,'[1]Tillförd energi'!$B$1:$AQ$1,0),FALSE)</f>
        <v>0</v>
      </c>
      <c r="S363" s="30">
        <f>VLOOKUP($B363,'[1]Tillförd energi'!$B$2:$AS$506,MATCH(S$3,'[1]Tillförd energi'!$B$1:$AQ$1,0),FALSE)</f>
        <v>0</v>
      </c>
      <c r="T363" s="30">
        <f>VLOOKUP($B363,'[1]Tillförd energi'!$B$2:$AS$506,MATCH(T$3,'[1]Tillförd energi'!$B$1:$AQ$1,0),FALSE)</f>
        <v>0</v>
      </c>
      <c r="U363" s="30">
        <f>VLOOKUP($B363,'[1]Tillförd energi'!$B$2:$AS$506,MATCH(U$3,'[1]Tillförd energi'!$B$1:$AQ$1,0),FALSE)</f>
        <v>0</v>
      </c>
      <c r="V363" s="30">
        <f>VLOOKUP($B363,'[1]Tillförd energi'!$B$2:$AS$506,MATCH(V$3,'[1]Tillförd energi'!$B$1:$AQ$1,0),FALSE)</f>
        <v>0</v>
      </c>
      <c r="W363" s="30">
        <f>VLOOKUP($B363,'[1]Tillförd energi'!$B$2:$AS$506,MATCH(W$3,'[1]Tillförd energi'!$B$1:$AQ$1,0),FALSE)</f>
        <v>0</v>
      </c>
      <c r="X363" s="30">
        <f>VLOOKUP($B363,'[1]Tillförd energi'!$B$2:$AS$506,MATCH(X$3,'[1]Tillförd energi'!$B$1:$AQ$1,0),FALSE)</f>
        <v>0</v>
      </c>
      <c r="Y363" s="30">
        <f>VLOOKUP($B363,'[1]Tillförd energi'!$B$2:$AS$506,MATCH(Y$3,'[1]Tillförd energi'!$B$1:$AQ$1,0),FALSE)</f>
        <v>0</v>
      </c>
      <c r="Z363" s="30">
        <f>VLOOKUP($B363,'[1]Tillförd energi'!$B$2:$AS$506,MATCH(Z$3,'[1]Tillförd energi'!$B$1:$AQ$1,0),FALSE)</f>
        <v>0</v>
      </c>
      <c r="AA363" s="30">
        <f>VLOOKUP($B363,'[1]Tillförd energi'!$B$2:$AS$506,MATCH(AA$3,'[1]Tillförd energi'!$B$1:$AQ$1,0),FALSE)</f>
        <v>0</v>
      </c>
      <c r="AB363" s="30">
        <f>VLOOKUP($B363,'[1]Tillförd energi'!$B$2:$AS$506,MATCH(AB$3,'[1]Tillförd energi'!$B$1:$AQ$1,0),FALSE)</f>
        <v>16.497</v>
      </c>
      <c r="AC363" s="30">
        <f>VLOOKUP($B363,'[1]Tillförd energi'!$B$2:$AS$506,MATCH(AC$3,'[1]Tillförd energi'!$B$1:$AQ$1,0),FALSE)</f>
        <v>0</v>
      </c>
      <c r="AD363" s="30">
        <f>VLOOKUP($B363,'[1]Tillförd energi'!$B$2:$AS$506,MATCH(AD$3,'[1]Tillförd energi'!$B$1:$AQ$1,0),FALSE)</f>
        <v>0</v>
      </c>
      <c r="AF363" s="30">
        <f>VLOOKUP($B363,'[1]Tillförd energi'!$B$2:$AS$506,MATCH(AF$3,'[1]Tillförd energi'!$B$1:$AQ$1,0),FALSE)</f>
        <v>1.95E-2</v>
      </c>
      <c r="AH363" s="30">
        <f>IFERROR(VLOOKUP(B363,[1]Miljö!$B$1:$S$476,9,FALSE)/1,0)</f>
        <v>0</v>
      </c>
      <c r="AJ363" s="35">
        <f>IFERROR(VLOOKUP($B363,[1]Miljö!$B$1:$S$500,MATCH("hjälpel exklusive kraftvärme (GWh)",[1]Miljö!$B$1:$V$1,0),FALSE)/1,"")</f>
        <v>1.95E-2</v>
      </c>
      <c r="AK363" s="35">
        <f t="shared" si="20"/>
        <v>1.95E-2</v>
      </c>
      <c r="AL363" s="35">
        <f>VLOOKUP($B363,'[1]Slutlig allokering'!$B$2:$AL$462,MATCH("Hjälpel kraftvärme",'[1]Slutlig allokering'!$B$2:$AL$2,0),FALSE)</f>
        <v>0</v>
      </c>
      <c r="AN363" s="30">
        <f t="shared" si="21"/>
        <v>103.5885</v>
      </c>
      <c r="AO363" s="30">
        <f t="shared" si="22"/>
        <v>103.5885</v>
      </c>
      <c r="AP363" s="30">
        <f>IF(ISERROR(1/VLOOKUP($B363,[1]Leveranser!$B$1:$S$500,MATCH("såld värme (gwh)",[1]Leveranser!$B$1:$S$1,0),FALSE)),"",VLOOKUP($B363,[1]Leveranser!$B$1:$S$500,MATCH("såld värme (gwh)",[1]Leveranser!$B$1:$S$1,0),FALSE))</f>
        <v>87.647999999999996</v>
      </c>
      <c r="AQ363" s="30">
        <f>VLOOKUP($B363,[1]Leveranser!$B$1:$Y$500,MATCH("Totalt såld fjärrvärme till andra fjärrvärmeföretag",[1]Leveranser!$B$1:$AA$1,0),FALSE)</f>
        <v>0</v>
      </c>
      <c r="AR363" s="30">
        <f>IF(ISERROR(1/VLOOKUP($B363,[1]Miljö!$B$1:$S$500,MATCH("Såld mängd produktionsspecifik fjärrvärme (GWh)",[1]Miljö!$B$1:$R$1,0),FALSE)),0,VLOOKUP($B363,[1]Miljö!$B$1:$S$500,MATCH("Såld mängd produktionsspecifik fjärrvärme (GWh)",[1]Miljö!$B$1:$R$1,0),FALSE))</f>
        <v>0</v>
      </c>
      <c r="AS363" s="36">
        <f t="shared" si="23"/>
        <v>0.84611708828682719</v>
      </c>
      <c r="AU363" s="30" t="str">
        <f>VLOOKUP($B363,'[1]Miljövärden urval för publ'!$B$2:$I$486,7,FALSE)</f>
        <v>Ja</v>
      </c>
    </row>
    <row r="364" spans="1:47" ht="15">
      <c r="A364" t="s">
        <v>111</v>
      </c>
      <c r="B364" t="s">
        <v>114</v>
      </c>
      <c r="C364" s="30">
        <f>VLOOKUP($B364,'[1]Tillförd energi'!$B$2:$AS$506,MATCH(C$3,'[1]Tillförd energi'!$B$1:$AQ$1,0),FALSE)</f>
        <v>0</v>
      </c>
      <c r="D364" s="30">
        <f>VLOOKUP($B364,'[1]Tillförd energi'!$B$2:$AS$506,MATCH(D$3,'[1]Tillförd energi'!$B$1:$AQ$1,0),FALSE)</f>
        <v>2.9000000000000001E-2</v>
      </c>
      <c r="E364" s="30">
        <f>VLOOKUP($B364,'[1]Tillförd energi'!$B$2:$AS$506,MATCH(E$3,'[1]Tillförd energi'!$B$1:$AQ$1,0),FALSE)</f>
        <v>0</v>
      </c>
      <c r="F364" s="30">
        <f>VLOOKUP($B364,'[1]Tillförd energi'!$B$2:$AS$506,MATCH(F$3,'[1]Tillförd energi'!$B$1:$AQ$1,0),FALSE)</f>
        <v>0</v>
      </c>
      <c r="G364" s="30">
        <f>VLOOKUP($B364,'[1]Tillförd energi'!$B$2:$AS$506,MATCH(G$3,'[1]Tillförd energi'!$B$1:$AQ$1,0),FALSE)</f>
        <v>0</v>
      </c>
      <c r="H364" s="30">
        <f>VLOOKUP($B364,'[1]Tillförd energi'!$B$2:$AS$506,MATCH(H$3,'[1]Tillförd energi'!$B$1:$AQ$1,0),FALSE)</f>
        <v>0</v>
      </c>
      <c r="I364" s="30">
        <f>VLOOKUP($B364,'[1]Tillförd energi'!$B$2:$AS$506,MATCH(I$3,'[1]Tillförd energi'!$B$1:$AQ$1,0),FALSE)</f>
        <v>0</v>
      </c>
      <c r="J364" s="30">
        <f>VLOOKUP($B364,'[1]Tillförd energi'!$B$2:$AS$506,MATCH(J$3,'[1]Tillförd energi'!$B$1:$AQ$1,0),FALSE)</f>
        <v>0</v>
      </c>
      <c r="K364" s="30">
        <f>VLOOKUP($B364,'[1]Tillförd energi'!$B$2:$AS$506,MATCH(K$3,'[1]Tillförd energi'!$B$1:$AQ$1,0),FALSE)</f>
        <v>0</v>
      </c>
      <c r="L364" s="30">
        <f>VLOOKUP($B364,'[1]Tillförd energi'!$B$2:$AS$506,MATCH(L$3,'[1]Tillförd energi'!$B$1:$AQ$1,0),FALSE)</f>
        <v>0</v>
      </c>
      <c r="M364" s="30">
        <f>VLOOKUP($B364,'[1]Tillförd energi'!$B$2:$AS$506,MATCH(M$3,'[1]Tillförd energi'!$B$1:$AQ$1,0),FALSE)</f>
        <v>0</v>
      </c>
      <c r="N364" s="30">
        <f>VLOOKUP($B364,'[1]Tillförd energi'!$B$2:$AS$506,MATCH(N$3,'[1]Tillförd energi'!$B$1:$AQ$1,0),FALSE)</f>
        <v>0</v>
      </c>
      <c r="O364" s="30">
        <f>VLOOKUP($B364,'[1]Tillförd energi'!$B$2:$AS$506,MATCH(O$3,'[1]Tillförd energi'!$B$1:$AQ$1,0),FALSE)</f>
        <v>0</v>
      </c>
      <c r="P364" s="30">
        <f>VLOOKUP($B364,'[1]Tillförd energi'!$B$2:$AS$506,MATCH(P$3,'[1]Tillförd energi'!$B$1:$AQ$1,0),FALSE)</f>
        <v>0</v>
      </c>
      <c r="Q364" s="30">
        <f>VLOOKUP($B364,'[1]Tillförd energi'!$B$2:$AS$506,MATCH(Q$3,'[1]Tillförd energi'!$B$1:$AQ$1,0),FALSE)</f>
        <v>3.806</v>
      </c>
      <c r="R364" s="30">
        <f>VLOOKUP($B364,'[1]Tillförd energi'!$B$2:$AS$506,MATCH(R$3,'[1]Tillförd energi'!$B$1:$AQ$1,0),FALSE)</f>
        <v>0</v>
      </c>
      <c r="S364" s="30">
        <f>VLOOKUP($B364,'[1]Tillförd energi'!$B$2:$AS$506,MATCH(S$3,'[1]Tillförd energi'!$B$1:$AQ$1,0),FALSE)</f>
        <v>0</v>
      </c>
      <c r="T364" s="30">
        <f>VLOOKUP($B364,'[1]Tillförd energi'!$B$2:$AS$506,MATCH(T$3,'[1]Tillförd energi'!$B$1:$AQ$1,0),FALSE)</f>
        <v>0</v>
      </c>
      <c r="U364" s="30">
        <f>VLOOKUP($B364,'[1]Tillförd energi'!$B$2:$AS$506,MATCH(U$3,'[1]Tillförd energi'!$B$1:$AQ$1,0),FALSE)</f>
        <v>0</v>
      </c>
      <c r="V364" s="30">
        <f>VLOOKUP($B364,'[1]Tillförd energi'!$B$2:$AS$506,MATCH(V$3,'[1]Tillförd energi'!$B$1:$AQ$1,0),FALSE)</f>
        <v>0</v>
      </c>
      <c r="W364" s="30">
        <f>VLOOKUP($B364,'[1]Tillförd energi'!$B$2:$AS$506,MATCH(W$3,'[1]Tillförd energi'!$B$1:$AQ$1,0),FALSE)</f>
        <v>0</v>
      </c>
      <c r="X364" s="30">
        <f>VLOOKUP($B364,'[1]Tillförd energi'!$B$2:$AS$506,MATCH(X$3,'[1]Tillförd energi'!$B$1:$AQ$1,0),FALSE)</f>
        <v>0</v>
      </c>
      <c r="Y364" s="30">
        <f>VLOOKUP($B364,'[1]Tillförd energi'!$B$2:$AS$506,MATCH(Y$3,'[1]Tillförd energi'!$B$1:$AQ$1,0),FALSE)</f>
        <v>0.16500000000000001</v>
      </c>
      <c r="Z364" s="30">
        <f>VLOOKUP($B364,'[1]Tillförd energi'!$B$2:$AS$506,MATCH(Z$3,'[1]Tillförd energi'!$B$1:$AQ$1,0),FALSE)</f>
        <v>0</v>
      </c>
      <c r="AA364" s="30">
        <f>VLOOKUP($B364,'[1]Tillförd energi'!$B$2:$AS$506,MATCH(AA$3,'[1]Tillförd energi'!$B$1:$AQ$1,0),FALSE)</f>
        <v>0</v>
      </c>
      <c r="AB364" s="30">
        <f>VLOOKUP($B364,'[1]Tillförd energi'!$B$2:$AS$506,MATCH(AB$3,'[1]Tillförd energi'!$B$1:$AQ$1,0),FALSE)</f>
        <v>0</v>
      </c>
      <c r="AC364" s="30">
        <f>VLOOKUP($B364,'[1]Tillförd energi'!$B$2:$AS$506,MATCH(AC$3,'[1]Tillförd energi'!$B$1:$AQ$1,0),FALSE)</f>
        <v>0</v>
      </c>
      <c r="AD364" s="30">
        <f>VLOOKUP($B364,'[1]Tillförd energi'!$B$2:$AS$506,MATCH(AD$3,'[1]Tillförd energi'!$B$1:$AQ$1,0),FALSE)</f>
        <v>0</v>
      </c>
      <c r="AF364" s="30">
        <f>VLOOKUP($B364,'[1]Tillförd energi'!$B$2:$AS$506,MATCH(AF$3,'[1]Tillförd energi'!$B$1:$AQ$1,0),FALSE)</f>
        <v>0.1</v>
      </c>
      <c r="AH364" s="30">
        <f>IFERROR(VLOOKUP(B364,[1]Miljö!$B$1:$S$476,9,FALSE)/1,0)</f>
        <v>0</v>
      </c>
      <c r="AJ364" s="35">
        <f>IFERROR(VLOOKUP($B364,[1]Miljö!$B$1:$S$500,MATCH("hjälpel exklusive kraftvärme (GWh)",[1]Miljö!$B$1:$V$1,0),FALSE)/1,"")</f>
        <v>0.1</v>
      </c>
      <c r="AK364" s="35">
        <f t="shared" si="20"/>
        <v>0.1</v>
      </c>
      <c r="AL364" s="35">
        <f>VLOOKUP($B364,'[1]Slutlig allokering'!$B$2:$AL$462,MATCH("Hjälpel kraftvärme",'[1]Slutlig allokering'!$B$2:$AL$2,0),FALSE)</f>
        <v>0</v>
      </c>
      <c r="AN364" s="30">
        <f t="shared" si="21"/>
        <v>4.0999999999999996</v>
      </c>
      <c r="AO364" s="30">
        <f t="shared" si="22"/>
        <v>4.0999999999999996</v>
      </c>
      <c r="AP364" s="30">
        <f>IF(ISERROR(1/VLOOKUP($B364,[1]Leveranser!$B$1:$S$500,MATCH("såld värme (gwh)",[1]Leveranser!$B$1:$S$1,0),FALSE)),"",VLOOKUP($B364,[1]Leveranser!$B$1:$S$500,MATCH("såld värme (gwh)",[1]Leveranser!$B$1:$S$1,0),FALSE))</f>
        <v>2.5</v>
      </c>
      <c r="AQ364" s="30">
        <f>VLOOKUP($B364,[1]Leveranser!$B$1:$Y$500,MATCH("Totalt såld fjärrvärme till andra fjärrvärmeföretag",[1]Leveranser!$B$1:$AA$1,0),FALSE)</f>
        <v>0</v>
      </c>
      <c r="AR364" s="30">
        <f>IF(ISERROR(1/VLOOKUP($B364,[1]Miljö!$B$1:$S$500,MATCH("Såld mängd produktionsspecifik fjärrvärme (GWh)",[1]Miljö!$B$1:$R$1,0),FALSE)),0,VLOOKUP($B364,[1]Miljö!$B$1:$S$500,MATCH("Såld mängd produktionsspecifik fjärrvärme (GWh)",[1]Miljö!$B$1:$R$1,0),FALSE))</f>
        <v>0</v>
      </c>
      <c r="AS364" s="36">
        <f t="shared" si="23"/>
        <v>0.60975609756097571</v>
      </c>
      <c r="AU364" s="30" t="str">
        <f>VLOOKUP($B364,'[1]Miljövärden urval för publ'!$B$2:$I$486,7,FALSE)</f>
        <v>Ja</v>
      </c>
    </row>
    <row r="365" spans="1:47" ht="15">
      <c r="A365" t="s">
        <v>549</v>
      </c>
      <c r="B365" t="s">
        <v>550</v>
      </c>
      <c r="C365" s="30">
        <f>VLOOKUP($B365,'[1]Tillförd energi'!$B$2:$AS$506,MATCH(C$3,'[1]Tillförd energi'!$B$1:$AQ$1,0),FALSE)</f>
        <v>0</v>
      </c>
      <c r="D365" s="30">
        <f>VLOOKUP($B365,'[1]Tillförd energi'!$B$2:$AS$506,MATCH(D$3,'[1]Tillförd energi'!$B$1:$AQ$1,0),FALSE)</f>
        <v>0</v>
      </c>
      <c r="E365" s="30">
        <f>VLOOKUP($B365,'[1]Tillförd energi'!$B$2:$AS$506,MATCH(E$3,'[1]Tillförd energi'!$B$1:$AQ$1,0),FALSE)</f>
        <v>0</v>
      </c>
      <c r="F365" s="30">
        <f>VLOOKUP($B365,'[1]Tillförd energi'!$B$2:$AS$506,MATCH(F$3,'[1]Tillförd energi'!$B$1:$AQ$1,0),FALSE)</f>
        <v>0</v>
      </c>
      <c r="G365" s="30">
        <f>VLOOKUP($B365,'[1]Tillförd energi'!$B$2:$AS$506,MATCH(G$3,'[1]Tillförd energi'!$B$1:$AQ$1,0),FALSE)</f>
        <v>0</v>
      </c>
      <c r="H365" s="30">
        <f>VLOOKUP($B365,'[1]Tillförd energi'!$B$2:$AS$506,MATCH(H$3,'[1]Tillförd energi'!$B$1:$AQ$1,0),FALSE)</f>
        <v>0</v>
      </c>
      <c r="I365" s="30">
        <f>VLOOKUP($B365,'[1]Tillförd energi'!$B$2:$AS$506,MATCH(I$3,'[1]Tillförd energi'!$B$1:$AQ$1,0),FALSE)</f>
        <v>0</v>
      </c>
      <c r="J365" s="30">
        <f>VLOOKUP($B365,'[1]Tillförd energi'!$B$2:$AS$506,MATCH(J$3,'[1]Tillförd energi'!$B$1:$AQ$1,0),FALSE)</f>
        <v>0</v>
      </c>
      <c r="K365" s="30">
        <f>VLOOKUP($B365,'[1]Tillförd energi'!$B$2:$AS$506,MATCH(K$3,'[1]Tillförd energi'!$B$1:$AQ$1,0),FALSE)</f>
        <v>0</v>
      </c>
      <c r="L365" s="30">
        <f>VLOOKUP($B365,'[1]Tillförd energi'!$B$2:$AS$506,MATCH(L$3,'[1]Tillförd energi'!$B$1:$AQ$1,0),FALSE)</f>
        <v>0</v>
      </c>
      <c r="M365" s="30">
        <f>VLOOKUP($B365,'[1]Tillförd energi'!$B$2:$AS$506,MATCH(M$3,'[1]Tillförd energi'!$B$1:$AQ$1,0),FALSE)</f>
        <v>0</v>
      </c>
      <c r="N365" s="30">
        <f>VLOOKUP($B365,'[1]Tillförd energi'!$B$2:$AS$506,MATCH(N$3,'[1]Tillförd energi'!$B$1:$AQ$1,0),FALSE)</f>
        <v>0</v>
      </c>
      <c r="O365" s="30">
        <f>VLOOKUP($B365,'[1]Tillförd energi'!$B$2:$AS$506,MATCH(O$3,'[1]Tillförd energi'!$B$1:$AQ$1,0),FALSE)</f>
        <v>0</v>
      </c>
      <c r="P365" s="30">
        <f>VLOOKUP($B365,'[1]Tillförd energi'!$B$2:$AS$506,MATCH(P$3,'[1]Tillförd energi'!$B$1:$AQ$1,0),FALSE)</f>
        <v>0</v>
      </c>
      <c r="Q365" s="30">
        <f>VLOOKUP($B365,'[1]Tillförd energi'!$B$2:$AS$506,MATCH(Q$3,'[1]Tillförd energi'!$B$1:$AQ$1,0),FALSE)</f>
        <v>0</v>
      </c>
      <c r="R365" s="30">
        <f>VLOOKUP($B365,'[1]Tillförd energi'!$B$2:$AS$506,MATCH(R$3,'[1]Tillförd energi'!$B$1:$AQ$1,0),FALSE)</f>
        <v>0</v>
      </c>
      <c r="S365" s="30">
        <f>VLOOKUP($B365,'[1]Tillförd energi'!$B$2:$AS$506,MATCH(S$3,'[1]Tillförd energi'!$B$1:$AQ$1,0),FALSE)</f>
        <v>0</v>
      </c>
      <c r="T365" s="30">
        <f>VLOOKUP($B365,'[1]Tillförd energi'!$B$2:$AS$506,MATCH(T$3,'[1]Tillförd energi'!$B$1:$AQ$1,0),FALSE)</f>
        <v>0</v>
      </c>
      <c r="U365" s="30">
        <f>VLOOKUP($B365,'[1]Tillförd energi'!$B$2:$AS$506,MATCH(U$3,'[1]Tillförd energi'!$B$1:$AQ$1,0),FALSE)</f>
        <v>0</v>
      </c>
      <c r="V365" s="30">
        <f>VLOOKUP($B365,'[1]Tillförd energi'!$B$2:$AS$506,MATCH(V$3,'[1]Tillförd energi'!$B$1:$AQ$1,0),FALSE)</f>
        <v>0</v>
      </c>
      <c r="W365" s="30">
        <f>VLOOKUP($B365,'[1]Tillförd energi'!$B$2:$AS$506,MATCH(W$3,'[1]Tillförd energi'!$B$1:$AQ$1,0),FALSE)</f>
        <v>0</v>
      </c>
      <c r="X365" s="30">
        <f>VLOOKUP($B365,'[1]Tillförd energi'!$B$2:$AS$506,MATCH(X$3,'[1]Tillförd energi'!$B$1:$AQ$1,0),FALSE)</f>
        <v>0</v>
      </c>
      <c r="Y365" s="30">
        <f>VLOOKUP($B365,'[1]Tillförd energi'!$B$2:$AS$506,MATCH(Y$3,'[1]Tillförd energi'!$B$1:$AQ$1,0),FALSE)</f>
        <v>0</v>
      </c>
      <c r="Z365" s="30">
        <f>VLOOKUP($B365,'[1]Tillförd energi'!$B$2:$AS$506,MATCH(Z$3,'[1]Tillförd energi'!$B$1:$AQ$1,0),FALSE)</f>
        <v>0</v>
      </c>
      <c r="AA365" s="30">
        <f>VLOOKUP($B365,'[1]Tillförd energi'!$B$2:$AS$506,MATCH(AA$3,'[1]Tillförd energi'!$B$1:$AQ$1,0),FALSE)</f>
        <v>0</v>
      </c>
      <c r="AB365" s="30">
        <f>VLOOKUP($B365,'[1]Tillförd energi'!$B$2:$AS$506,MATCH(AB$3,'[1]Tillförd energi'!$B$1:$AQ$1,0),FALSE)</f>
        <v>0</v>
      </c>
      <c r="AC365" s="30">
        <f>VLOOKUP($B365,'[1]Tillförd energi'!$B$2:$AS$506,MATCH(AC$3,'[1]Tillförd energi'!$B$1:$AQ$1,0),FALSE)</f>
        <v>0.17647099999999999</v>
      </c>
      <c r="AD365" s="30">
        <f>VLOOKUP($B365,'[1]Tillförd energi'!$B$2:$AS$506,MATCH(AD$3,'[1]Tillförd energi'!$B$1:$AQ$1,0),FALSE)</f>
        <v>0</v>
      </c>
      <c r="AF365" s="30">
        <f>VLOOKUP($B365,'[1]Tillförd energi'!$B$2:$AS$506,MATCH(AF$3,'[1]Tillförd energi'!$B$1:$AQ$1,0),FALSE)</f>
        <v>3.8999999999999998E-3</v>
      </c>
      <c r="AH365" s="30">
        <f>IFERROR(VLOOKUP(B365,[1]Miljö!$B$1:$S$476,9,FALSE)/1,0)</f>
        <v>0</v>
      </c>
      <c r="AJ365" s="35" t="str">
        <f>IFERROR(VLOOKUP($B365,[1]Miljö!$B$1:$S$500,MATCH("hjälpel exklusive kraftvärme (GWh)",[1]Miljö!$B$1:$V$1,0),FALSE)/1,"")</f>
        <v/>
      </c>
      <c r="AK365" s="35">
        <f t="shared" si="20"/>
        <v>3.8999999999999998E-3</v>
      </c>
      <c r="AL365" s="35">
        <f>VLOOKUP($B365,'[1]Slutlig allokering'!$B$2:$AL$462,MATCH("Hjälpel kraftvärme",'[1]Slutlig allokering'!$B$2:$AL$2,0),FALSE)</f>
        <v>0</v>
      </c>
      <c r="AN365" s="30">
        <f t="shared" si="21"/>
        <v>0.18037099999999998</v>
      </c>
      <c r="AO365" s="30">
        <f t="shared" si="22"/>
        <v>0.18037099999999998</v>
      </c>
      <c r="AP365" s="30">
        <f>IF(ISERROR(1/VLOOKUP($B365,[1]Leveranser!$B$1:$S$500,MATCH("såld värme (gwh)",[1]Leveranser!$B$1:$S$1,0),FALSE)),"",VLOOKUP($B365,[1]Leveranser!$B$1:$S$500,MATCH("såld värme (gwh)",[1]Leveranser!$B$1:$S$1,0),FALSE))</f>
        <v>0.13</v>
      </c>
      <c r="AQ365" s="30">
        <f>VLOOKUP($B365,[1]Leveranser!$B$1:$Y$500,MATCH("Totalt såld fjärrvärme till andra fjärrvärmeföretag",[1]Leveranser!$B$1:$AA$1,0),FALSE)</f>
        <v>0</v>
      </c>
      <c r="AR365" s="30">
        <f>IF(ISERROR(1/VLOOKUP($B365,[1]Miljö!$B$1:$S$500,MATCH("Såld mängd produktionsspecifik fjärrvärme (GWh)",[1]Miljö!$B$1:$R$1,0),FALSE)),0,VLOOKUP($B365,[1]Miljö!$B$1:$S$500,MATCH("Såld mängd produktionsspecifik fjärrvärme (GWh)",[1]Miljö!$B$1:$R$1,0),FALSE))</f>
        <v>0</v>
      </c>
      <c r="AS365" s="36">
        <f t="shared" si="23"/>
        <v>0.72073670379384724</v>
      </c>
      <c r="AU365" s="30" t="str">
        <f>VLOOKUP($B365,'[1]Miljövärden urval för publ'!$B$2:$I$486,7,FALSE)</f>
        <v>Ja</v>
      </c>
    </row>
    <row r="366" spans="1:47" ht="15">
      <c r="A366" t="s">
        <v>551</v>
      </c>
      <c r="B366" t="s">
        <v>552</v>
      </c>
      <c r="C366" s="30">
        <f>VLOOKUP($B366,'[1]Tillförd energi'!$B$2:$AS$506,MATCH(C$3,'[1]Tillförd energi'!$B$1:$AQ$1,0),FALSE)</f>
        <v>0</v>
      </c>
      <c r="D366" s="30">
        <f>VLOOKUP($B366,'[1]Tillförd energi'!$B$2:$AS$506,MATCH(D$3,'[1]Tillförd energi'!$B$1:$AQ$1,0),FALSE)</f>
        <v>0</v>
      </c>
      <c r="E366" s="30">
        <f>VLOOKUP($B366,'[1]Tillförd energi'!$B$2:$AS$506,MATCH(E$3,'[1]Tillförd energi'!$B$1:$AQ$1,0),FALSE)</f>
        <v>0</v>
      </c>
      <c r="F366" s="30">
        <f>VLOOKUP($B366,'[1]Tillförd energi'!$B$2:$AS$506,MATCH(F$3,'[1]Tillförd energi'!$B$1:$AQ$1,0),FALSE)</f>
        <v>2.1</v>
      </c>
      <c r="G366" s="30">
        <f>VLOOKUP($B366,'[1]Tillförd energi'!$B$2:$AS$506,MATCH(G$3,'[1]Tillförd energi'!$B$1:$AQ$1,0),FALSE)</f>
        <v>0</v>
      </c>
      <c r="H366" s="30">
        <f>VLOOKUP($B366,'[1]Tillförd energi'!$B$2:$AS$506,MATCH(H$3,'[1]Tillförd energi'!$B$1:$AQ$1,0),FALSE)</f>
        <v>0</v>
      </c>
      <c r="I366" s="30">
        <f>VLOOKUP($B366,'[1]Tillförd energi'!$B$2:$AS$506,MATCH(I$3,'[1]Tillförd energi'!$B$1:$AQ$1,0),FALSE)</f>
        <v>0</v>
      </c>
      <c r="J366" s="30">
        <f>VLOOKUP($B366,'[1]Tillförd energi'!$B$2:$AS$506,MATCH(J$3,'[1]Tillförd energi'!$B$1:$AQ$1,0),FALSE)</f>
        <v>0</v>
      </c>
      <c r="K366" s="30">
        <f>VLOOKUP($B366,'[1]Tillförd energi'!$B$2:$AS$506,MATCH(K$3,'[1]Tillförd energi'!$B$1:$AQ$1,0),FALSE)</f>
        <v>0</v>
      </c>
      <c r="L366" s="30">
        <f>VLOOKUP($B366,'[1]Tillförd energi'!$B$2:$AS$506,MATCH(L$3,'[1]Tillförd energi'!$B$1:$AQ$1,0),FALSE)</f>
        <v>25.822399999999998</v>
      </c>
      <c r="M366" s="30">
        <f>VLOOKUP($B366,'[1]Tillförd energi'!$B$2:$AS$506,MATCH(M$3,'[1]Tillförd energi'!$B$1:$AQ$1,0),FALSE)</f>
        <v>61.44</v>
      </c>
      <c r="N366" s="30">
        <f>VLOOKUP($B366,'[1]Tillförd energi'!$B$2:$AS$506,MATCH(N$3,'[1]Tillförd energi'!$B$1:$AQ$1,0),FALSE)</f>
        <v>15.0763</v>
      </c>
      <c r="O366" s="30">
        <f>VLOOKUP($B366,'[1]Tillförd energi'!$B$2:$AS$506,MATCH(O$3,'[1]Tillförd energi'!$B$1:$AQ$1,0),FALSE)</f>
        <v>14.97</v>
      </c>
      <c r="P366" s="30">
        <f>VLOOKUP($B366,'[1]Tillförd energi'!$B$2:$AS$506,MATCH(P$3,'[1]Tillförd energi'!$B$1:$AQ$1,0),FALSE)</f>
        <v>0</v>
      </c>
      <c r="Q366" s="30">
        <f>VLOOKUP($B366,'[1]Tillförd energi'!$B$2:$AS$506,MATCH(Q$3,'[1]Tillförd energi'!$B$1:$AQ$1,0),FALSE)</f>
        <v>0</v>
      </c>
      <c r="R366" s="30">
        <f>VLOOKUP($B366,'[1]Tillförd energi'!$B$2:$AS$506,MATCH(R$3,'[1]Tillförd energi'!$B$1:$AQ$1,0),FALSE)</f>
        <v>0</v>
      </c>
      <c r="S366" s="30">
        <f>VLOOKUP($B366,'[1]Tillförd energi'!$B$2:$AS$506,MATCH(S$3,'[1]Tillförd energi'!$B$1:$AQ$1,0),FALSE)</f>
        <v>0</v>
      </c>
      <c r="T366" s="30">
        <f>VLOOKUP($B366,'[1]Tillförd energi'!$B$2:$AS$506,MATCH(T$3,'[1]Tillförd energi'!$B$1:$AQ$1,0),FALSE)</f>
        <v>0</v>
      </c>
      <c r="U366" s="30">
        <f>VLOOKUP($B366,'[1]Tillförd energi'!$B$2:$AS$506,MATCH(U$3,'[1]Tillförd energi'!$B$1:$AQ$1,0),FALSE)</f>
        <v>0</v>
      </c>
      <c r="V366" s="30">
        <f>VLOOKUP($B366,'[1]Tillförd energi'!$B$2:$AS$506,MATCH(V$3,'[1]Tillförd energi'!$B$1:$AQ$1,0),FALSE)</f>
        <v>0</v>
      </c>
      <c r="W366" s="30">
        <f>VLOOKUP($B366,'[1]Tillförd energi'!$B$2:$AS$506,MATCH(W$3,'[1]Tillförd energi'!$B$1:$AQ$1,0),FALSE)</f>
        <v>0</v>
      </c>
      <c r="X366" s="30">
        <f>VLOOKUP($B366,'[1]Tillförd energi'!$B$2:$AS$506,MATCH(X$3,'[1]Tillförd energi'!$B$1:$AQ$1,0),FALSE)</f>
        <v>0</v>
      </c>
      <c r="Y366" s="30">
        <f>VLOOKUP($B366,'[1]Tillförd energi'!$B$2:$AS$506,MATCH(Y$3,'[1]Tillförd energi'!$B$1:$AQ$1,0),FALSE)</f>
        <v>0</v>
      </c>
      <c r="Z366" s="30">
        <f>VLOOKUP($B366,'[1]Tillförd energi'!$B$2:$AS$506,MATCH(Z$3,'[1]Tillförd energi'!$B$1:$AQ$1,0),FALSE)</f>
        <v>0</v>
      </c>
      <c r="AA366" s="30">
        <f>VLOOKUP($B366,'[1]Tillförd energi'!$B$2:$AS$506,MATCH(AA$3,'[1]Tillförd energi'!$B$1:$AQ$1,0),FALSE)</f>
        <v>0</v>
      </c>
      <c r="AB366" s="30">
        <f>VLOOKUP($B366,'[1]Tillförd energi'!$B$2:$AS$506,MATCH(AB$3,'[1]Tillförd energi'!$B$1:$AQ$1,0),FALSE)</f>
        <v>31.12</v>
      </c>
      <c r="AC366" s="30">
        <f>VLOOKUP($B366,'[1]Tillförd energi'!$B$2:$AS$506,MATCH(AC$3,'[1]Tillförd energi'!$B$1:$AQ$1,0),FALSE)</f>
        <v>0</v>
      </c>
      <c r="AD366" s="30">
        <f>VLOOKUP($B366,'[1]Tillförd energi'!$B$2:$AS$506,MATCH(AD$3,'[1]Tillförd energi'!$B$1:$AQ$1,0),FALSE)</f>
        <v>0</v>
      </c>
      <c r="AF366" s="30">
        <f>VLOOKUP($B366,'[1]Tillförd energi'!$B$2:$AS$506,MATCH(AF$3,'[1]Tillförd energi'!$B$1:$AQ$1,0),FALSE)</f>
        <v>3.68</v>
      </c>
      <c r="AH366" s="30">
        <f>IFERROR(VLOOKUP(B366,[1]Miljö!$B$1:$S$476,9,FALSE)/1,0)</f>
        <v>0</v>
      </c>
      <c r="AJ366" s="35">
        <f>IFERROR(VLOOKUP($B366,[1]Miljö!$B$1:$S$500,MATCH("hjälpel exklusive kraftvärme (GWh)",[1]Miljö!$B$1:$V$1,0),FALSE)/1,"")</f>
        <v>3.68</v>
      </c>
      <c r="AK366" s="35">
        <f t="shared" si="20"/>
        <v>3.68</v>
      </c>
      <c r="AL366" s="35">
        <f>VLOOKUP($B366,'[1]Slutlig allokering'!$B$2:$AL$462,MATCH("Hjälpel kraftvärme",'[1]Slutlig allokering'!$B$2:$AL$2,0),FALSE)</f>
        <v>0</v>
      </c>
      <c r="AN366" s="30">
        <f t="shared" si="21"/>
        <v>154.20869999999999</v>
      </c>
      <c r="AO366" s="30">
        <f t="shared" si="22"/>
        <v>154.20869999999999</v>
      </c>
      <c r="AP366" s="30">
        <f>IF(ISERROR(1/VLOOKUP($B366,[1]Leveranser!$B$1:$S$500,MATCH("såld värme (gwh)",[1]Leveranser!$B$1:$S$1,0),FALSE)),"",VLOOKUP($B366,[1]Leveranser!$B$1:$S$500,MATCH("såld värme (gwh)",[1]Leveranser!$B$1:$S$1,0),FALSE))</f>
        <v>128</v>
      </c>
      <c r="AQ366" s="30">
        <f>VLOOKUP($B366,[1]Leveranser!$B$1:$Y$500,MATCH("Totalt såld fjärrvärme till andra fjärrvärmeföretag",[1]Leveranser!$B$1:$AA$1,0),FALSE)</f>
        <v>0</v>
      </c>
      <c r="AR366" s="30">
        <f>IF(ISERROR(1/VLOOKUP($B366,[1]Miljö!$B$1:$S$500,MATCH("Såld mängd produktionsspecifik fjärrvärme (GWh)",[1]Miljö!$B$1:$R$1,0),FALSE)),0,VLOOKUP($B366,[1]Miljö!$B$1:$S$500,MATCH("Såld mängd produktionsspecifik fjärrvärme (GWh)",[1]Miljö!$B$1:$R$1,0),FALSE))</f>
        <v>0</v>
      </c>
      <c r="AS366" s="36">
        <f t="shared" si="23"/>
        <v>0.83004395990628288</v>
      </c>
      <c r="AU366" s="30" t="str">
        <f>VLOOKUP($B366,'[1]Miljövärden urval för publ'!$B$2:$I$486,7,FALSE)</f>
        <v>Ja</v>
      </c>
    </row>
    <row r="367" spans="1:47" ht="15">
      <c r="A367" t="s">
        <v>553</v>
      </c>
      <c r="B367" t="s">
        <v>554</v>
      </c>
      <c r="C367" s="30">
        <f>VLOOKUP($B367,'[1]Tillförd energi'!$B$2:$AS$506,MATCH(C$3,'[1]Tillförd energi'!$B$1:$AQ$1,0),FALSE)</f>
        <v>0</v>
      </c>
      <c r="D367" s="30">
        <f>VLOOKUP($B367,'[1]Tillförd energi'!$B$2:$AS$506,MATCH(D$3,'[1]Tillförd energi'!$B$1:$AQ$1,0),FALSE)</f>
        <v>0.25</v>
      </c>
      <c r="E367" s="30">
        <f>VLOOKUP($B367,'[1]Tillförd energi'!$B$2:$AS$506,MATCH(E$3,'[1]Tillförd energi'!$B$1:$AQ$1,0),FALSE)</f>
        <v>0</v>
      </c>
      <c r="F367" s="30">
        <f>VLOOKUP($B367,'[1]Tillförd energi'!$B$2:$AS$506,MATCH(F$3,'[1]Tillförd energi'!$B$1:$AQ$1,0),FALSE)</f>
        <v>0</v>
      </c>
      <c r="G367" s="30">
        <f>VLOOKUP($B367,'[1]Tillförd energi'!$B$2:$AS$506,MATCH(G$3,'[1]Tillförd energi'!$B$1:$AQ$1,0),FALSE)</f>
        <v>0.24</v>
      </c>
      <c r="H367" s="30">
        <f>VLOOKUP($B367,'[1]Tillförd energi'!$B$2:$AS$506,MATCH(H$3,'[1]Tillförd energi'!$B$1:$AQ$1,0),FALSE)</f>
        <v>0</v>
      </c>
      <c r="I367" s="30">
        <f>VLOOKUP($B367,'[1]Tillförd energi'!$B$2:$AS$506,MATCH(I$3,'[1]Tillförd energi'!$B$1:$AQ$1,0),FALSE)</f>
        <v>0</v>
      </c>
      <c r="J367" s="30">
        <f>VLOOKUP($B367,'[1]Tillförd energi'!$B$2:$AS$506,MATCH(J$3,'[1]Tillförd energi'!$B$1:$AQ$1,0),FALSE)</f>
        <v>0</v>
      </c>
      <c r="K367" s="30">
        <f>VLOOKUP($B367,'[1]Tillförd energi'!$B$2:$AS$506,MATCH(K$3,'[1]Tillförd energi'!$B$1:$AQ$1,0),FALSE)</f>
        <v>0</v>
      </c>
      <c r="L367" s="30">
        <f>VLOOKUP($B367,'[1]Tillförd energi'!$B$2:$AS$506,MATCH(L$3,'[1]Tillförd energi'!$B$1:$AQ$1,0),FALSE)</f>
        <v>0</v>
      </c>
      <c r="M367" s="30">
        <f>VLOOKUP($B367,'[1]Tillförd energi'!$B$2:$AS$506,MATCH(M$3,'[1]Tillförd energi'!$B$1:$AQ$1,0),FALSE)</f>
        <v>62.8</v>
      </c>
      <c r="N367" s="30">
        <f>VLOOKUP($B367,'[1]Tillförd energi'!$B$2:$AS$506,MATCH(N$3,'[1]Tillförd energi'!$B$1:$AQ$1,0),FALSE)</f>
        <v>0</v>
      </c>
      <c r="O367" s="30">
        <f>VLOOKUP($B367,'[1]Tillförd energi'!$B$2:$AS$506,MATCH(O$3,'[1]Tillförd energi'!$B$1:$AQ$1,0),FALSE)</f>
        <v>21</v>
      </c>
      <c r="P367" s="30">
        <f>VLOOKUP($B367,'[1]Tillförd energi'!$B$2:$AS$506,MATCH(P$3,'[1]Tillförd energi'!$B$1:$AQ$1,0),FALSE)</f>
        <v>0</v>
      </c>
      <c r="Q367" s="30">
        <f>VLOOKUP($B367,'[1]Tillförd energi'!$B$2:$AS$506,MATCH(Q$3,'[1]Tillförd energi'!$B$1:$AQ$1,0),FALSE)</f>
        <v>22.088200000000001</v>
      </c>
      <c r="R367" s="30">
        <f>VLOOKUP($B367,'[1]Tillförd energi'!$B$2:$AS$506,MATCH(R$3,'[1]Tillförd energi'!$B$1:$AQ$1,0),FALSE)</f>
        <v>0</v>
      </c>
      <c r="S367" s="30">
        <f>VLOOKUP($B367,'[1]Tillförd energi'!$B$2:$AS$506,MATCH(S$3,'[1]Tillförd energi'!$B$1:$AQ$1,0),FALSE)</f>
        <v>0</v>
      </c>
      <c r="T367" s="30">
        <f>VLOOKUP($B367,'[1]Tillförd energi'!$B$2:$AS$506,MATCH(T$3,'[1]Tillförd energi'!$B$1:$AQ$1,0),FALSE)</f>
        <v>0</v>
      </c>
      <c r="U367" s="30">
        <f>VLOOKUP($B367,'[1]Tillförd energi'!$B$2:$AS$506,MATCH(U$3,'[1]Tillförd energi'!$B$1:$AQ$1,0),FALSE)</f>
        <v>0</v>
      </c>
      <c r="V367" s="30">
        <f>VLOOKUP($B367,'[1]Tillförd energi'!$B$2:$AS$506,MATCH(V$3,'[1]Tillförd energi'!$B$1:$AQ$1,0),FALSE)</f>
        <v>0</v>
      </c>
      <c r="W367" s="30">
        <f>VLOOKUP($B367,'[1]Tillförd energi'!$B$2:$AS$506,MATCH(W$3,'[1]Tillförd energi'!$B$1:$AQ$1,0),FALSE)</f>
        <v>0</v>
      </c>
      <c r="X367" s="30">
        <f>VLOOKUP($B367,'[1]Tillförd energi'!$B$2:$AS$506,MATCH(X$3,'[1]Tillförd energi'!$B$1:$AQ$1,0),FALSE)</f>
        <v>0</v>
      </c>
      <c r="Y367" s="30">
        <f>VLOOKUP($B367,'[1]Tillförd energi'!$B$2:$AS$506,MATCH(Y$3,'[1]Tillförd energi'!$B$1:$AQ$1,0),FALSE)</f>
        <v>0</v>
      </c>
      <c r="Z367" s="30">
        <f>VLOOKUP($B367,'[1]Tillförd energi'!$B$2:$AS$506,MATCH(Z$3,'[1]Tillförd energi'!$B$1:$AQ$1,0),FALSE)</f>
        <v>0</v>
      </c>
      <c r="AA367" s="30">
        <f>VLOOKUP($B367,'[1]Tillförd energi'!$B$2:$AS$506,MATCH(AA$3,'[1]Tillförd energi'!$B$1:$AQ$1,0),FALSE)</f>
        <v>0</v>
      </c>
      <c r="AB367" s="30">
        <f>VLOOKUP($B367,'[1]Tillförd energi'!$B$2:$AS$506,MATCH(AB$3,'[1]Tillförd energi'!$B$1:$AQ$1,0),FALSE)</f>
        <v>10.8</v>
      </c>
      <c r="AC367" s="30">
        <f>VLOOKUP($B367,'[1]Tillförd energi'!$B$2:$AS$506,MATCH(AC$3,'[1]Tillförd energi'!$B$1:$AQ$1,0),FALSE)</f>
        <v>0</v>
      </c>
      <c r="AD367" s="30">
        <f>VLOOKUP($B367,'[1]Tillförd energi'!$B$2:$AS$506,MATCH(AD$3,'[1]Tillförd energi'!$B$1:$AQ$1,0),FALSE)</f>
        <v>1.76471</v>
      </c>
      <c r="AF367" s="30">
        <f>VLOOKUP($B367,'[1]Tillförd energi'!$B$2:$AS$506,MATCH(AF$3,'[1]Tillförd energi'!$B$1:$AQ$1,0),FALSE)</f>
        <v>1.871</v>
      </c>
      <c r="AH367" s="30">
        <f>IFERROR(VLOOKUP(B367,[1]Miljö!$B$1:$S$476,9,FALSE)/1,0)</f>
        <v>0</v>
      </c>
      <c r="AJ367" s="35">
        <f>IFERROR(VLOOKUP($B367,[1]Miljö!$B$1:$S$500,MATCH("hjälpel exklusive kraftvärme (GWh)",[1]Miljö!$B$1:$V$1,0),FALSE)/1,"")</f>
        <v>1.871</v>
      </c>
      <c r="AK367" s="35">
        <f t="shared" si="20"/>
        <v>1.871</v>
      </c>
      <c r="AL367" s="35">
        <f>VLOOKUP($B367,'[1]Slutlig allokering'!$B$2:$AL$462,MATCH("Hjälpel kraftvärme",'[1]Slutlig allokering'!$B$2:$AL$2,0),FALSE)</f>
        <v>0</v>
      </c>
      <c r="AN367" s="30">
        <f t="shared" si="21"/>
        <v>120.81390999999998</v>
      </c>
      <c r="AO367" s="30">
        <f t="shared" si="22"/>
        <v>120.81390999999998</v>
      </c>
      <c r="AP367" s="30">
        <f>IF(ISERROR(1/VLOOKUP($B367,[1]Leveranser!$B$1:$S$500,MATCH("såld värme (gwh)",[1]Leveranser!$B$1:$S$1,0),FALSE)),"",VLOOKUP($B367,[1]Leveranser!$B$1:$S$500,MATCH("såld värme (gwh)",[1]Leveranser!$B$1:$S$1,0),FALSE))</f>
        <v>87</v>
      </c>
      <c r="AQ367" s="30">
        <f>VLOOKUP($B367,[1]Leveranser!$B$1:$Y$500,MATCH("Totalt såld fjärrvärme till andra fjärrvärmeföretag",[1]Leveranser!$B$1:$AA$1,0),FALSE)</f>
        <v>0</v>
      </c>
      <c r="AR367" s="30">
        <f>IF(ISERROR(1/VLOOKUP($B367,[1]Miljö!$B$1:$S$500,MATCH("Såld mängd produktionsspecifik fjärrvärme (GWh)",[1]Miljö!$B$1:$R$1,0),FALSE)),0,VLOOKUP($B367,[1]Miljö!$B$1:$S$500,MATCH("Såld mängd produktionsspecifik fjärrvärme (GWh)",[1]Miljö!$B$1:$R$1,0),FALSE))</f>
        <v>0</v>
      </c>
      <c r="AS367" s="36">
        <f t="shared" si="23"/>
        <v>0.72011575488286084</v>
      </c>
      <c r="AU367" s="30" t="str">
        <f>VLOOKUP($B367,'[1]Miljövärden urval för publ'!$B$2:$I$486,7,FALSE)</f>
        <v>Ja</v>
      </c>
    </row>
    <row r="368" spans="1:47" ht="15">
      <c r="A368" t="s">
        <v>555</v>
      </c>
      <c r="B368" t="s">
        <v>556</v>
      </c>
      <c r="C368" s="30">
        <f>VLOOKUP($B368,'[1]Tillförd energi'!$B$2:$AS$506,MATCH(C$3,'[1]Tillförd energi'!$B$1:$AQ$1,0),FALSE)</f>
        <v>0</v>
      </c>
      <c r="D368" s="30">
        <f>VLOOKUP($B368,'[1]Tillförd energi'!$B$2:$AS$506,MATCH(D$3,'[1]Tillförd energi'!$B$1:$AQ$1,0),FALSE)</f>
        <v>0.7</v>
      </c>
      <c r="E368" s="30">
        <f>VLOOKUP($B368,'[1]Tillförd energi'!$B$2:$AS$506,MATCH(E$3,'[1]Tillförd energi'!$B$1:$AQ$1,0),FALSE)</f>
        <v>0</v>
      </c>
      <c r="F368" s="30">
        <f>VLOOKUP($B368,'[1]Tillförd energi'!$B$2:$AS$506,MATCH(F$3,'[1]Tillförd energi'!$B$1:$AQ$1,0),FALSE)</f>
        <v>0</v>
      </c>
      <c r="G368" s="30">
        <f>VLOOKUP($B368,'[1]Tillförd energi'!$B$2:$AS$506,MATCH(G$3,'[1]Tillförd energi'!$B$1:$AQ$1,0),FALSE)</f>
        <v>0</v>
      </c>
      <c r="H368" s="30">
        <f>VLOOKUP($B368,'[1]Tillförd energi'!$B$2:$AS$506,MATCH(H$3,'[1]Tillförd energi'!$B$1:$AQ$1,0),FALSE)</f>
        <v>0</v>
      </c>
      <c r="I368" s="30">
        <f>VLOOKUP($B368,'[1]Tillförd energi'!$B$2:$AS$506,MATCH(I$3,'[1]Tillförd energi'!$B$1:$AQ$1,0),FALSE)</f>
        <v>0</v>
      </c>
      <c r="J368" s="30">
        <f>VLOOKUP($B368,'[1]Tillförd energi'!$B$2:$AS$506,MATCH(J$3,'[1]Tillförd energi'!$B$1:$AQ$1,0),FALSE)</f>
        <v>0</v>
      </c>
      <c r="K368" s="30">
        <f>VLOOKUP($B368,'[1]Tillförd energi'!$B$2:$AS$506,MATCH(K$3,'[1]Tillförd energi'!$B$1:$AQ$1,0),FALSE)</f>
        <v>0</v>
      </c>
      <c r="L368" s="30">
        <f>VLOOKUP($B368,'[1]Tillförd energi'!$B$2:$AS$506,MATCH(L$3,'[1]Tillförd energi'!$B$1:$AQ$1,0),FALSE)</f>
        <v>0</v>
      </c>
      <c r="M368" s="30">
        <f>VLOOKUP($B368,'[1]Tillförd energi'!$B$2:$AS$506,MATCH(M$3,'[1]Tillförd energi'!$B$1:$AQ$1,0),FALSE)</f>
        <v>339.36500000000001</v>
      </c>
      <c r="N368" s="30">
        <f>VLOOKUP($B368,'[1]Tillförd energi'!$B$2:$AS$506,MATCH(N$3,'[1]Tillförd energi'!$B$1:$AQ$1,0),FALSE)</f>
        <v>0</v>
      </c>
      <c r="O368" s="30">
        <f>VLOOKUP($B368,'[1]Tillförd energi'!$B$2:$AS$506,MATCH(O$3,'[1]Tillförd energi'!$B$1:$AQ$1,0),FALSE)</f>
        <v>0</v>
      </c>
      <c r="P368" s="30">
        <f>VLOOKUP($B368,'[1]Tillförd energi'!$B$2:$AS$506,MATCH(P$3,'[1]Tillförd energi'!$B$1:$AQ$1,0),FALSE)</f>
        <v>0</v>
      </c>
      <c r="Q368" s="30">
        <f>VLOOKUP($B368,'[1]Tillförd energi'!$B$2:$AS$506,MATCH(Q$3,'[1]Tillförd energi'!$B$1:$AQ$1,0),FALSE)</f>
        <v>0</v>
      </c>
      <c r="R368" s="30">
        <f>VLOOKUP($B368,'[1]Tillförd energi'!$B$2:$AS$506,MATCH(R$3,'[1]Tillförd energi'!$B$1:$AQ$1,0),FALSE)</f>
        <v>0</v>
      </c>
      <c r="S368" s="30">
        <f>VLOOKUP($B368,'[1]Tillförd energi'!$B$2:$AS$506,MATCH(S$3,'[1]Tillförd energi'!$B$1:$AQ$1,0),FALSE)</f>
        <v>0</v>
      </c>
      <c r="T368" s="30">
        <f>VLOOKUP($B368,'[1]Tillförd energi'!$B$2:$AS$506,MATCH(T$3,'[1]Tillförd energi'!$B$1:$AQ$1,0),FALSE)</f>
        <v>0</v>
      </c>
      <c r="U368" s="30">
        <f>VLOOKUP($B368,'[1]Tillförd energi'!$B$2:$AS$506,MATCH(U$3,'[1]Tillförd energi'!$B$1:$AQ$1,0),FALSE)</f>
        <v>0</v>
      </c>
      <c r="V368" s="30">
        <f>VLOOKUP($B368,'[1]Tillförd energi'!$B$2:$AS$506,MATCH(V$3,'[1]Tillförd energi'!$B$1:$AQ$1,0),FALSE)</f>
        <v>14.9</v>
      </c>
      <c r="W368" s="30">
        <f>VLOOKUP($B368,'[1]Tillförd energi'!$B$2:$AS$506,MATCH(W$3,'[1]Tillförd energi'!$B$1:$AQ$1,0),FALSE)</f>
        <v>0</v>
      </c>
      <c r="X368" s="30">
        <f>VLOOKUP($B368,'[1]Tillförd energi'!$B$2:$AS$506,MATCH(X$3,'[1]Tillförd energi'!$B$1:$AQ$1,0),FALSE)</f>
        <v>0</v>
      </c>
      <c r="Y368" s="30">
        <f>VLOOKUP($B368,'[1]Tillförd energi'!$B$2:$AS$506,MATCH(Y$3,'[1]Tillförd energi'!$B$1:$AQ$1,0),FALSE)</f>
        <v>25.4</v>
      </c>
      <c r="Z368" s="30">
        <f>VLOOKUP($B368,'[1]Tillförd energi'!$B$2:$AS$506,MATCH(Z$3,'[1]Tillförd energi'!$B$1:$AQ$1,0),FALSE)</f>
        <v>0</v>
      </c>
      <c r="AA368" s="30">
        <f>VLOOKUP($B368,'[1]Tillförd energi'!$B$2:$AS$506,MATCH(AA$3,'[1]Tillförd energi'!$B$1:$AQ$1,0),FALSE)</f>
        <v>0</v>
      </c>
      <c r="AB368" s="30">
        <f>VLOOKUP($B368,'[1]Tillförd energi'!$B$2:$AS$506,MATCH(AB$3,'[1]Tillförd energi'!$B$1:$AQ$1,0),FALSE)</f>
        <v>55.3</v>
      </c>
      <c r="AC368" s="30">
        <f>VLOOKUP($B368,'[1]Tillförd energi'!$B$2:$AS$506,MATCH(AC$3,'[1]Tillförd energi'!$B$1:$AQ$1,0),FALSE)</f>
        <v>0</v>
      </c>
      <c r="AD368" s="30">
        <f>VLOOKUP($B368,'[1]Tillförd energi'!$B$2:$AS$506,MATCH(AD$3,'[1]Tillförd energi'!$B$1:$AQ$1,0),FALSE)</f>
        <v>0</v>
      </c>
      <c r="AF368" s="30">
        <f>VLOOKUP($B368,'[1]Tillförd energi'!$B$2:$AS$506,MATCH(AF$3,'[1]Tillförd energi'!$B$1:$AQ$1,0),FALSE)</f>
        <v>8.9449799999999993</v>
      </c>
      <c r="AH368" s="30">
        <f>IFERROR(VLOOKUP(B368,[1]Miljö!$B$1:$S$476,9,FALSE)/1,0)</f>
        <v>0</v>
      </c>
      <c r="AJ368" s="35">
        <f>IFERROR(VLOOKUP($B368,[1]Miljö!$B$1:$S$500,MATCH("hjälpel exklusive kraftvärme (GWh)",[1]Miljö!$B$1:$V$1,0),FALSE)/1,"")</f>
        <v>6.5</v>
      </c>
      <c r="AK368" s="35">
        <f t="shared" si="20"/>
        <v>6.5</v>
      </c>
      <c r="AL368" s="35">
        <f>VLOOKUP($B368,'[1]Slutlig allokering'!$B$2:$AL$462,MATCH("Hjälpel kraftvärme",'[1]Slutlig allokering'!$B$2:$AL$2,0),FALSE)</f>
        <v>2.4449800000000002</v>
      </c>
      <c r="AN368" s="30">
        <f t="shared" si="21"/>
        <v>444.60997999999995</v>
      </c>
      <c r="AO368" s="30">
        <f t="shared" si="22"/>
        <v>444.60997999999995</v>
      </c>
      <c r="AP368" s="30">
        <f>IF(ISERROR(1/VLOOKUP($B368,[1]Leveranser!$B$1:$S$500,MATCH("såld värme (gwh)",[1]Leveranser!$B$1:$S$1,0),FALSE)),"",VLOOKUP($B368,[1]Leveranser!$B$1:$S$500,MATCH("såld värme (gwh)",[1]Leveranser!$B$1:$S$1,0),FALSE))</f>
        <v>360</v>
      </c>
      <c r="AQ368" s="30">
        <f>VLOOKUP($B368,[1]Leveranser!$B$1:$Y$500,MATCH("Totalt såld fjärrvärme till andra fjärrvärmeföretag",[1]Leveranser!$B$1:$AA$1,0),FALSE)</f>
        <v>0</v>
      </c>
      <c r="AR368" s="30">
        <f>IF(ISERROR(1/VLOOKUP($B368,[1]Miljö!$B$1:$S$500,MATCH("Såld mängd produktionsspecifik fjärrvärme (GWh)",[1]Miljö!$B$1:$R$1,0),FALSE)),0,VLOOKUP($B368,[1]Miljö!$B$1:$S$500,MATCH("Såld mängd produktionsspecifik fjärrvärme (GWh)",[1]Miljö!$B$1:$R$1,0),FALSE))</f>
        <v>0</v>
      </c>
      <c r="AS368" s="36">
        <f t="shared" si="23"/>
        <v>0.80969842377357348</v>
      </c>
      <c r="AU368" s="30" t="str">
        <f>VLOOKUP($B368,'[1]Miljövärden urval för publ'!$B$2:$I$486,7,FALSE)</f>
        <v>Ja</v>
      </c>
    </row>
    <row r="369" spans="1:48" ht="15">
      <c r="A369" t="s">
        <v>495</v>
      </c>
      <c r="B369" t="s">
        <v>497</v>
      </c>
      <c r="C369" s="30">
        <f>VLOOKUP($B369,'[1]Tillförd energi'!$B$2:$AS$506,MATCH(C$3,'[1]Tillförd energi'!$B$1:$AQ$1,0),FALSE)</f>
        <v>0</v>
      </c>
      <c r="D369" s="30">
        <f>VLOOKUP($B369,'[1]Tillförd energi'!$B$2:$AS$506,MATCH(D$3,'[1]Tillförd energi'!$B$1:$AQ$1,0),FALSE)</f>
        <v>0.06</v>
      </c>
      <c r="E369" s="30">
        <f>VLOOKUP($B369,'[1]Tillförd energi'!$B$2:$AS$506,MATCH(E$3,'[1]Tillförd energi'!$B$1:$AQ$1,0),FALSE)</f>
        <v>0</v>
      </c>
      <c r="F369" s="30">
        <f>VLOOKUP($B369,'[1]Tillförd energi'!$B$2:$AS$506,MATCH(F$3,'[1]Tillförd energi'!$B$1:$AQ$1,0),FALSE)</f>
        <v>0</v>
      </c>
      <c r="G369" s="30">
        <f>VLOOKUP($B369,'[1]Tillförd energi'!$B$2:$AS$506,MATCH(G$3,'[1]Tillförd energi'!$B$1:$AQ$1,0),FALSE)</f>
        <v>0</v>
      </c>
      <c r="H369" s="30">
        <f>VLOOKUP($B369,'[1]Tillförd energi'!$B$2:$AS$506,MATCH(H$3,'[1]Tillförd energi'!$B$1:$AQ$1,0),FALSE)</f>
        <v>0</v>
      </c>
      <c r="I369" s="30">
        <f>VLOOKUP($B369,'[1]Tillförd energi'!$B$2:$AS$506,MATCH(I$3,'[1]Tillförd energi'!$B$1:$AQ$1,0),FALSE)</f>
        <v>0</v>
      </c>
      <c r="J369" s="30">
        <f>VLOOKUP($B369,'[1]Tillförd energi'!$B$2:$AS$506,MATCH(J$3,'[1]Tillförd energi'!$B$1:$AQ$1,0),FALSE)</f>
        <v>0</v>
      </c>
      <c r="K369" s="30">
        <f>VLOOKUP($B369,'[1]Tillförd energi'!$B$2:$AS$506,MATCH(K$3,'[1]Tillförd energi'!$B$1:$AQ$1,0),FALSE)</f>
        <v>0</v>
      </c>
      <c r="L369" s="30">
        <f>VLOOKUP($B369,'[1]Tillförd energi'!$B$2:$AS$506,MATCH(L$3,'[1]Tillförd energi'!$B$1:$AQ$1,0),FALSE)</f>
        <v>8.73</v>
      </c>
      <c r="M369" s="30">
        <f>VLOOKUP($B369,'[1]Tillförd energi'!$B$2:$AS$506,MATCH(M$3,'[1]Tillförd energi'!$B$1:$AQ$1,0),FALSE)</f>
        <v>7.64</v>
      </c>
      <c r="N369" s="30">
        <f>VLOOKUP($B369,'[1]Tillförd energi'!$B$2:$AS$506,MATCH(N$3,'[1]Tillförd energi'!$B$1:$AQ$1,0),FALSE)</f>
        <v>0</v>
      </c>
      <c r="O369" s="30">
        <f>VLOOKUP($B369,'[1]Tillförd energi'!$B$2:$AS$506,MATCH(O$3,'[1]Tillförd energi'!$B$1:$AQ$1,0),FALSE)</f>
        <v>5.46</v>
      </c>
      <c r="P369" s="30">
        <f>VLOOKUP($B369,'[1]Tillförd energi'!$B$2:$AS$506,MATCH(P$3,'[1]Tillförd energi'!$B$1:$AQ$1,0),FALSE)</f>
        <v>0</v>
      </c>
      <c r="Q369" s="30">
        <f>VLOOKUP($B369,'[1]Tillförd energi'!$B$2:$AS$506,MATCH(Q$3,'[1]Tillförd energi'!$B$1:$AQ$1,0),FALSE)</f>
        <v>0</v>
      </c>
      <c r="R369" s="30">
        <f>VLOOKUP($B369,'[1]Tillförd energi'!$B$2:$AS$506,MATCH(R$3,'[1]Tillförd energi'!$B$1:$AQ$1,0),FALSE)</f>
        <v>0</v>
      </c>
      <c r="S369" s="30">
        <f>VLOOKUP($B369,'[1]Tillförd energi'!$B$2:$AS$506,MATCH(S$3,'[1]Tillförd energi'!$B$1:$AQ$1,0),FALSE)</f>
        <v>0</v>
      </c>
      <c r="T369" s="30">
        <f>VLOOKUP($B369,'[1]Tillförd energi'!$B$2:$AS$506,MATCH(T$3,'[1]Tillförd energi'!$B$1:$AQ$1,0),FALSE)</f>
        <v>0</v>
      </c>
      <c r="U369" s="30">
        <f>VLOOKUP($B369,'[1]Tillförd energi'!$B$2:$AS$506,MATCH(U$3,'[1]Tillförd energi'!$B$1:$AQ$1,0),FALSE)</f>
        <v>0</v>
      </c>
      <c r="V369" s="30">
        <f>VLOOKUP($B369,'[1]Tillförd energi'!$B$2:$AS$506,MATCH(V$3,'[1]Tillförd energi'!$B$1:$AQ$1,0),FALSE)</f>
        <v>0.36</v>
      </c>
      <c r="W369" s="30">
        <f>VLOOKUP($B369,'[1]Tillförd energi'!$B$2:$AS$506,MATCH(W$3,'[1]Tillförd energi'!$B$1:$AQ$1,0),FALSE)</f>
        <v>0</v>
      </c>
      <c r="X369" s="30">
        <f>VLOOKUP($B369,'[1]Tillförd energi'!$B$2:$AS$506,MATCH(X$3,'[1]Tillförd energi'!$B$1:$AQ$1,0),FALSE)</f>
        <v>0</v>
      </c>
      <c r="Y369" s="30">
        <f>VLOOKUP($B369,'[1]Tillförd energi'!$B$2:$AS$506,MATCH(Y$3,'[1]Tillförd energi'!$B$1:$AQ$1,0),FALSE)</f>
        <v>0</v>
      </c>
      <c r="Z369" s="30">
        <f>VLOOKUP($B369,'[1]Tillförd energi'!$B$2:$AS$506,MATCH(Z$3,'[1]Tillförd energi'!$B$1:$AQ$1,0),FALSE)</f>
        <v>0</v>
      </c>
      <c r="AA369" s="30">
        <f>VLOOKUP($B369,'[1]Tillförd energi'!$B$2:$AS$506,MATCH(AA$3,'[1]Tillförd energi'!$B$1:$AQ$1,0),FALSE)</f>
        <v>0</v>
      </c>
      <c r="AB369" s="30">
        <f>VLOOKUP($B369,'[1]Tillförd energi'!$B$2:$AS$506,MATCH(AB$3,'[1]Tillförd energi'!$B$1:$AQ$1,0),FALSE)</f>
        <v>4.45</v>
      </c>
      <c r="AC369" s="30">
        <f>VLOOKUP($B369,'[1]Tillförd energi'!$B$2:$AS$506,MATCH(AC$3,'[1]Tillförd energi'!$B$1:$AQ$1,0),FALSE)</f>
        <v>0</v>
      </c>
      <c r="AD369" s="30">
        <f>VLOOKUP($B369,'[1]Tillförd energi'!$B$2:$AS$506,MATCH(AD$3,'[1]Tillförd energi'!$B$1:$AQ$1,0),FALSE)</f>
        <v>0</v>
      </c>
      <c r="AF369" s="30">
        <f>VLOOKUP($B369,'[1]Tillförd energi'!$B$2:$AS$506,MATCH(AF$3,'[1]Tillförd energi'!$B$1:$AQ$1,0),FALSE)</f>
        <v>0.81</v>
      </c>
      <c r="AH369" s="30">
        <f>IFERROR(VLOOKUP(B369,[1]Miljö!$B$1:$S$476,9,FALSE)/1,0)</f>
        <v>0</v>
      </c>
      <c r="AJ369" s="35">
        <f>IFERROR(VLOOKUP($B369,[1]Miljö!$B$1:$S$500,MATCH("hjälpel exklusive kraftvärme (GWh)",[1]Miljö!$B$1:$V$1,0),FALSE)/1,"")</f>
        <v>0.81</v>
      </c>
      <c r="AK369" s="35">
        <f t="shared" si="20"/>
        <v>0.81</v>
      </c>
      <c r="AL369" s="35">
        <f>VLOOKUP($B369,'[1]Slutlig allokering'!$B$2:$AL$462,MATCH("Hjälpel kraftvärme",'[1]Slutlig allokering'!$B$2:$AL$2,0),FALSE)</f>
        <v>0</v>
      </c>
      <c r="AN369" s="30">
        <f t="shared" si="21"/>
        <v>27.509999999999998</v>
      </c>
      <c r="AO369" s="30">
        <f t="shared" si="22"/>
        <v>27.509999999999998</v>
      </c>
      <c r="AP369" s="30">
        <f>IF(ISERROR(1/VLOOKUP($B369,[1]Leveranser!$B$1:$S$500,MATCH("såld värme (gwh)",[1]Leveranser!$B$1:$S$1,0),FALSE)),"",VLOOKUP($B369,[1]Leveranser!$B$1:$S$500,MATCH("såld värme (gwh)",[1]Leveranser!$B$1:$S$1,0),FALSE))</f>
        <v>19.63</v>
      </c>
      <c r="AQ369" s="30">
        <f>VLOOKUP($B369,[1]Leveranser!$B$1:$Y$500,MATCH("Totalt såld fjärrvärme till andra fjärrvärmeföretag",[1]Leveranser!$B$1:$AA$1,0),FALSE)</f>
        <v>0</v>
      </c>
      <c r="AR369" s="30">
        <f>IF(ISERROR(1/VLOOKUP($B369,[1]Miljö!$B$1:$S$500,MATCH("Såld mängd produktionsspecifik fjärrvärme (GWh)",[1]Miljö!$B$1:$R$1,0),FALSE)),0,VLOOKUP($B369,[1]Miljö!$B$1:$S$500,MATCH("Såld mängd produktionsspecifik fjärrvärme (GWh)",[1]Miljö!$B$1:$R$1,0),FALSE))</f>
        <v>0</v>
      </c>
      <c r="AS369" s="36">
        <f t="shared" si="23"/>
        <v>0.71355870592511816</v>
      </c>
      <c r="AU369" s="30" t="str">
        <f>VLOOKUP($B369,'[1]Miljövärden urval för publ'!$B$2:$I$486,7,FALSE)</f>
        <v>Ja</v>
      </c>
    </row>
    <row r="370" spans="1:48" ht="15">
      <c r="A370" t="s">
        <v>575</v>
      </c>
      <c r="B370" t="s">
        <v>576</v>
      </c>
      <c r="C370" s="30">
        <f>VLOOKUP($B370,'[1]Tillförd energi'!$B$2:$AS$506,MATCH(C$3,'[1]Tillförd energi'!$B$1:$AQ$1,0),FALSE)</f>
        <v>0</v>
      </c>
      <c r="D370" s="30">
        <f>VLOOKUP($B370,'[1]Tillförd energi'!$B$2:$AS$506,MATCH(D$3,'[1]Tillförd energi'!$B$1:$AQ$1,0),FALSE)</f>
        <v>0.39</v>
      </c>
      <c r="E370" s="30">
        <f>VLOOKUP($B370,'[1]Tillförd energi'!$B$2:$AS$506,MATCH(E$3,'[1]Tillförd energi'!$B$1:$AQ$1,0),FALSE)</f>
        <v>0</v>
      </c>
      <c r="F370" s="30">
        <f>VLOOKUP($B370,'[1]Tillförd energi'!$B$2:$AS$506,MATCH(F$3,'[1]Tillförd energi'!$B$1:$AQ$1,0),FALSE)</f>
        <v>0</v>
      </c>
      <c r="G370" s="30">
        <f>VLOOKUP($B370,'[1]Tillförd energi'!$B$2:$AS$506,MATCH(G$3,'[1]Tillförd energi'!$B$1:$AQ$1,0),FALSE)</f>
        <v>0</v>
      </c>
      <c r="H370" s="30">
        <f>VLOOKUP($B370,'[1]Tillförd energi'!$B$2:$AS$506,MATCH(H$3,'[1]Tillförd energi'!$B$1:$AQ$1,0),FALSE)</f>
        <v>0</v>
      </c>
      <c r="I370" s="30">
        <f>VLOOKUP($B370,'[1]Tillförd energi'!$B$2:$AS$506,MATCH(I$3,'[1]Tillförd energi'!$B$1:$AQ$1,0),FALSE)</f>
        <v>0</v>
      </c>
      <c r="J370" s="30">
        <f>VLOOKUP($B370,'[1]Tillförd energi'!$B$2:$AS$506,MATCH(J$3,'[1]Tillförd energi'!$B$1:$AQ$1,0),FALSE)</f>
        <v>0</v>
      </c>
      <c r="K370" s="30">
        <f>VLOOKUP($B370,'[1]Tillförd energi'!$B$2:$AS$506,MATCH(K$3,'[1]Tillförd energi'!$B$1:$AQ$1,0),FALSE)</f>
        <v>0</v>
      </c>
      <c r="L370" s="30">
        <f>VLOOKUP($B370,'[1]Tillförd energi'!$B$2:$AS$506,MATCH(L$3,'[1]Tillförd energi'!$B$1:$AQ$1,0),FALSE)</f>
        <v>0</v>
      </c>
      <c r="M370" s="30">
        <f>VLOOKUP($B370,'[1]Tillförd energi'!$B$2:$AS$506,MATCH(M$3,'[1]Tillförd energi'!$B$1:$AQ$1,0),FALSE)</f>
        <v>0</v>
      </c>
      <c r="N370" s="30">
        <f>VLOOKUP($B370,'[1]Tillförd energi'!$B$2:$AS$506,MATCH(N$3,'[1]Tillförd energi'!$B$1:$AQ$1,0),FALSE)</f>
        <v>0</v>
      </c>
      <c r="O370" s="30">
        <f>VLOOKUP($B370,'[1]Tillförd energi'!$B$2:$AS$506,MATCH(O$3,'[1]Tillförd energi'!$B$1:$AQ$1,0),FALSE)</f>
        <v>0</v>
      </c>
      <c r="P370" s="30">
        <f>VLOOKUP($B370,'[1]Tillförd energi'!$B$2:$AS$506,MATCH(P$3,'[1]Tillförd energi'!$B$1:$AQ$1,0),FALSE)</f>
        <v>0</v>
      </c>
      <c r="Q370" s="30">
        <f>VLOOKUP($B370,'[1]Tillförd energi'!$B$2:$AS$506,MATCH(Q$3,'[1]Tillförd energi'!$B$1:$AQ$1,0),FALSE)</f>
        <v>1.49</v>
      </c>
      <c r="R370" s="30">
        <f>VLOOKUP($B370,'[1]Tillförd energi'!$B$2:$AS$506,MATCH(R$3,'[1]Tillförd energi'!$B$1:$AQ$1,0),FALSE)</f>
        <v>0</v>
      </c>
      <c r="S370" s="30">
        <f>VLOOKUP($B370,'[1]Tillförd energi'!$B$2:$AS$506,MATCH(S$3,'[1]Tillförd energi'!$B$1:$AQ$1,0),FALSE)</f>
        <v>0</v>
      </c>
      <c r="T370" s="30">
        <f>VLOOKUP($B370,'[1]Tillförd energi'!$B$2:$AS$506,MATCH(T$3,'[1]Tillförd energi'!$B$1:$AQ$1,0),FALSE)</f>
        <v>0</v>
      </c>
      <c r="U370" s="30">
        <f>VLOOKUP($B370,'[1]Tillförd energi'!$B$2:$AS$506,MATCH(U$3,'[1]Tillförd energi'!$B$1:$AQ$1,0),FALSE)</f>
        <v>0</v>
      </c>
      <c r="V370" s="30">
        <f>VLOOKUP($B370,'[1]Tillförd energi'!$B$2:$AS$506,MATCH(V$3,'[1]Tillförd energi'!$B$1:$AQ$1,0),FALSE)</f>
        <v>0</v>
      </c>
      <c r="W370" s="30">
        <f>VLOOKUP($B370,'[1]Tillförd energi'!$B$2:$AS$506,MATCH(W$3,'[1]Tillförd energi'!$B$1:$AQ$1,0),FALSE)</f>
        <v>0</v>
      </c>
      <c r="X370" s="30">
        <f>VLOOKUP($B370,'[1]Tillförd energi'!$B$2:$AS$506,MATCH(X$3,'[1]Tillförd energi'!$B$1:$AQ$1,0),FALSE)</f>
        <v>0</v>
      </c>
      <c r="Y370" s="30">
        <f>VLOOKUP($B370,'[1]Tillförd energi'!$B$2:$AS$506,MATCH(Y$3,'[1]Tillförd energi'!$B$1:$AQ$1,0),FALSE)</f>
        <v>0</v>
      </c>
      <c r="Z370" s="30">
        <f>VLOOKUP($B370,'[1]Tillförd energi'!$B$2:$AS$506,MATCH(Z$3,'[1]Tillförd energi'!$B$1:$AQ$1,0),FALSE)</f>
        <v>0</v>
      </c>
      <c r="AA370" s="30">
        <f>VLOOKUP($B370,'[1]Tillförd energi'!$B$2:$AS$506,MATCH(AA$3,'[1]Tillförd energi'!$B$1:$AQ$1,0),FALSE)</f>
        <v>0</v>
      </c>
      <c r="AB370" s="30">
        <f>VLOOKUP($B370,'[1]Tillförd energi'!$B$2:$AS$506,MATCH(AB$3,'[1]Tillförd energi'!$B$1:$AQ$1,0),FALSE)</f>
        <v>0</v>
      </c>
      <c r="AC370" s="30">
        <f>VLOOKUP($B370,'[1]Tillförd energi'!$B$2:$AS$506,MATCH(AC$3,'[1]Tillförd energi'!$B$1:$AQ$1,0),FALSE)</f>
        <v>0</v>
      </c>
      <c r="AD370" s="30">
        <f>VLOOKUP($B370,'[1]Tillförd energi'!$B$2:$AS$506,MATCH(AD$3,'[1]Tillförd energi'!$B$1:$AQ$1,0),FALSE)</f>
        <v>0</v>
      </c>
      <c r="AF370" s="30">
        <f>VLOOKUP($B370,'[1]Tillförd energi'!$B$2:$AS$506,MATCH(AF$3,'[1]Tillförd energi'!$B$1:$AQ$1,0),FALSE)</f>
        <v>0.04</v>
      </c>
      <c r="AH370" s="30">
        <f>IFERROR(VLOOKUP(B370,[1]Miljö!$B$1:$S$476,9,FALSE)/1,0)</f>
        <v>0</v>
      </c>
      <c r="AJ370" s="35">
        <f>IFERROR(VLOOKUP($B370,[1]Miljö!$B$1:$S$500,MATCH("hjälpel exklusive kraftvärme (GWh)",[1]Miljö!$B$1:$V$1,0),FALSE)/1,"")</f>
        <v>0.04</v>
      </c>
      <c r="AK370" s="35">
        <f t="shared" si="20"/>
        <v>0.04</v>
      </c>
      <c r="AL370" s="35">
        <f>VLOOKUP($B370,'[1]Slutlig allokering'!$B$2:$AL$462,MATCH("Hjälpel kraftvärme",'[1]Slutlig allokering'!$B$2:$AL$2,0),FALSE)</f>
        <v>0</v>
      </c>
      <c r="AN370" s="30">
        <f t="shared" si="21"/>
        <v>1.92</v>
      </c>
      <c r="AO370" s="30">
        <f t="shared" si="22"/>
        <v>1.92</v>
      </c>
      <c r="AP370" s="30">
        <f>IF(ISERROR(1/VLOOKUP($B370,[1]Leveranser!$B$1:$S$500,MATCH("såld värme (gwh)",[1]Leveranser!$B$1:$S$1,0),FALSE)),"",VLOOKUP($B370,[1]Leveranser!$B$1:$S$500,MATCH("såld värme (gwh)",[1]Leveranser!$B$1:$S$1,0),FALSE))</f>
        <v>1.22</v>
      </c>
      <c r="AQ370" s="30">
        <f>VLOOKUP($B370,[1]Leveranser!$B$1:$Y$500,MATCH("Totalt såld fjärrvärme till andra fjärrvärmeföretag",[1]Leveranser!$B$1:$AA$1,0),FALSE)</f>
        <v>0</v>
      </c>
      <c r="AR370" s="30">
        <f>IF(ISERROR(1/VLOOKUP($B370,[1]Miljö!$B$1:$S$500,MATCH("Såld mängd produktionsspecifik fjärrvärme (GWh)",[1]Miljö!$B$1:$R$1,0),FALSE)),0,VLOOKUP($B370,[1]Miljö!$B$1:$S$500,MATCH("Såld mängd produktionsspecifik fjärrvärme (GWh)",[1]Miljö!$B$1:$R$1,0),FALSE))</f>
        <v>0</v>
      </c>
      <c r="AS370" s="36">
        <f t="shared" si="23"/>
        <v>0.63541666666666663</v>
      </c>
      <c r="AU370" s="30" t="str">
        <f>VLOOKUP($B370,'[1]Miljövärden urval för publ'!$B$2:$I$486,7,FALSE)</f>
        <v>Ja</v>
      </c>
    </row>
    <row r="371" spans="1:48" ht="15">
      <c r="A371" t="s">
        <v>507</v>
      </c>
      <c r="B371" t="s">
        <v>511</v>
      </c>
      <c r="C371" s="30">
        <f>VLOOKUP($B371,'[1]Tillförd energi'!$B$2:$AS$506,MATCH(C$3,'[1]Tillförd energi'!$B$1:$AQ$1,0),FALSE)</f>
        <v>0</v>
      </c>
      <c r="D371" s="30">
        <f>VLOOKUP($B371,'[1]Tillförd energi'!$B$2:$AS$506,MATCH(D$3,'[1]Tillförd energi'!$B$1:$AQ$1,0),FALSE)</f>
        <v>0</v>
      </c>
      <c r="E371" s="30">
        <f>VLOOKUP($B371,'[1]Tillförd energi'!$B$2:$AS$506,MATCH(E$3,'[1]Tillförd energi'!$B$1:$AQ$1,0),FALSE)</f>
        <v>0</v>
      </c>
      <c r="F371" s="30">
        <f>VLOOKUP($B371,'[1]Tillförd energi'!$B$2:$AS$506,MATCH(F$3,'[1]Tillförd energi'!$B$1:$AQ$1,0),FALSE)</f>
        <v>0</v>
      </c>
      <c r="G371" s="30">
        <f>VLOOKUP($B371,'[1]Tillförd energi'!$B$2:$AS$506,MATCH(G$3,'[1]Tillförd energi'!$B$1:$AQ$1,0),FALSE)</f>
        <v>0</v>
      </c>
      <c r="H371" s="30">
        <f>VLOOKUP($B371,'[1]Tillförd energi'!$B$2:$AS$506,MATCH(H$3,'[1]Tillförd energi'!$B$1:$AQ$1,0),FALSE)</f>
        <v>0</v>
      </c>
      <c r="I371" s="30">
        <f>VLOOKUP($B371,'[1]Tillförd energi'!$B$2:$AS$506,MATCH(I$3,'[1]Tillförd energi'!$B$1:$AQ$1,0),FALSE)</f>
        <v>0</v>
      </c>
      <c r="J371" s="30">
        <f>VLOOKUP($B371,'[1]Tillförd energi'!$B$2:$AS$506,MATCH(J$3,'[1]Tillförd energi'!$B$1:$AQ$1,0),FALSE)</f>
        <v>0</v>
      </c>
      <c r="K371" s="30">
        <f>VLOOKUP($B371,'[1]Tillförd energi'!$B$2:$AS$506,MATCH(K$3,'[1]Tillförd energi'!$B$1:$AQ$1,0),FALSE)</f>
        <v>0</v>
      </c>
      <c r="L371" s="30">
        <f>VLOOKUP($B371,'[1]Tillförd energi'!$B$2:$AS$506,MATCH(L$3,'[1]Tillförd energi'!$B$1:$AQ$1,0),FALSE)</f>
        <v>0</v>
      </c>
      <c r="M371" s="30">
        <f>VLOOKUP($B371,'[1]Tillförd energi'!$B$2:$AS$506,MATCH(M$3,'[1]Tillförd energi'!$B$1:$AQ$1,0),FALSE)</f>
        <v>0</v>
      </c>
      <c r="N371" s="30">
        <f>VLOOKUP($B371,'[1]Tillförd energi'!$B$2:$AS$506,MATCH(N$3,'[1]Tillförd energi'!$B$1:$AQ$1,0),FALSE)</f>
        <v>0</v>
      </c>
      <c r="O371" s="30">
        <f>VLOOKUP($B371,'[1]Tillförd energi'!$B$2:$AS$506,MATCH(O$3,'[1]Tillförd energi'!$B$1:$AQ$1,0),FALSE)</f>
        <v>0</v>
      </c>
      <c r="P371" s="30">
        <f>VLOOKUP($B371,'[1]Tillförd energi'!$B$2:$AS$506,MATCH(P$3,'[1]Tillförd energi'!$B$1:$AQ$1,0),FALSE)</f>
        <v>0</v>
      </c>
      <c r="Q371" s="30">
        <f>VLOOKUP($B371,'[1]Tillförd energi'!$B$2:$AS$506,MATCH(Q$3,'[1]Tillförd energi'!$B$1:$AQ$1,0),FALSE)</f>
        <v>0</v>
      </c>
      <c r="R371" s="30">
        <f>VLOOKUP($B371,'[1]Tillförd energi'!$B$2:$AS$506,MATCH(R$3,'[1]Tillförd energi'!$B$1:$AQ$1,0),FALSE)</f>
        <v>0</v>
      </c>
      <c r="S371" s="30">
        <f>VLOOKUP($B371,'[1]Tillförd energi'!$B$2:$AS$506,MATCH(S$3,'[1]Tillförd energi'!$B$1:$AQ$1,0),FALSE)</f>
        <v>0</v>
      </c>
      <c r="T371" s="30">
        <f>VLOOKUP($B371,'[1]Tillförd energi'!$B$2:$AS$506,MATCH(T$3,'[1]Tillförd energi'!$B$1:$AQ$1,0),FALSE)</f>
        <v>0</v>
      </c>
      <c r="U371" s="30">
        <f>VLOOKUP($B371,'[1]Tillförd energi'!$B$2:$AS$506,MATCH(U$3,'[1]Tillförd energi'!$B$1:$AQ$1,0),FALSE)</f>
        <v>0</v>
      </c>
      <c r="V371" s="30">
        <f>VLOOKUP($B371,'[1]Tillförd energi'!$B$2:$AS$506,MATCH(V$3,'[1]Tillförd energi'!$B$1:$AQ$1,0),FALSE)</f>
        <v>0</v>
      </c>
      <c r="W371" s="30">
        <f>VLOOKUP($B371,'[1]Tillförd energi'!$B$2:$AS$506,MATCH(W$3,'[1]Tillförd energi'!$B$1:$AQ$1,0),FALSE)</f>
        <v>0</v>
      </c>
      <c r="X371" s="30">
        <f>VLOOKUP($B371,'[1]Tillförd energi'!$B$2:$AS$506,MATCH(X$3,'[1]Tillförd energi'!$B$1:$AQ$1,0),FALSE)</f>
        <v>0</v>
      </c>
      <c r="Y371" s="30">
        <f>VLOOKUP($B371,'[1]Tillförd energi'!$B$2:$AS$506,MATCH(Y$3,'[1]Tillförd energi'!$B$1:$AQ$1,0),FALSE)</f>
        <v>0</v>
      </c>
      <c r="Z371" s="30">
        <f>VLOOKUP($B371,'[1]Tillförd energi'!$B$2:$AS$506,MATCH(Z$3,'[1]Tillförd energi'!$B$1:$AQ$1,0),FALSE)</f>
        <v>0</v>
      </c>
      <c r="AA371" s="30">
        <f>VLOOKUP($B371,'[1]Tillförd energi'!$B$2:$AS$506,MATCH(AA$3,'[1]Tillförd energi'!$B$1:$AQ$1,0),FALSE)</f>
        <v>0</v>
      </c>
      <c r="AB371" s="30">
        <f>VLOOKUP($B371,'[1]Tillförd energi'!$B$2:$AS$506,MATCH(AB$3,'[1]Tillförd energi'!$B$1:$AQ$1,0),FALSE)</f>
        <v>0</v>
      </c>
      <c r="AC371" s="30">
        <f>VLOOKUP($B371,'[1]Tillförd energi'!$B$2:$AS$506,MATCH(AC$3,'[1]Tillförd energi'!$B$1:$AQ$1,0),FALSE)</f>
        <v>0</v>
      </c>
      <c r="AD371" s="30">
        <f>VLOOKUP($B371,'[1]Tillförd energi'!$B$2:$AS$506,MATCH(AD$3,'[1]Tillförd energi'!$B$1:$AQ$1,0),FALSE)</f>
        <v>0</v>
      </c>
      <c r="AF371" s="30">
        <f>VLOOKUP($B371,'[1]Tillförd energi'!$B$2:$AS$506,MATCH(AF$3,'[1]Tillförd energi'!$B$1:$AQ$1,0),FALSE)</f>
        <v>0</v>
      </c>
      <c r="AH371" s="30">
        <f>IFERROR(VLOOKUP(B371,[1]Miljö!$B$1:$S$476,9,FALSE)/1,0)</f>
        <v>0</v>
      </c>
      <c r="AJ371" s="35" t="str">
        <f>IFERROR(VLOOKUP($B371,[1]Miljö!$B$1:$S$500,MATCH("hjälpel exklusive kraftvärme (GWh)",[1]Miljö!$B$1:$V$1,0),FALSE)/1,"")</f>
        <v/>
      </c>
      <c r="AK371" s="35">
        <f t="shared" si="20"/>
        <v>0</v>
      </c>
      <c r="AL371" s="35">
        <f>VLOOKUP($B371,'[1]Slutlig allokering'!$B$2:$AL$462,MATCH("Hjälpel kraftvärme",'[1]Slutlig allokering'!$B$2:$AL$2,0),FALSE)</f>
        <v>0</v>
      </c>
      <c r="AN371" s="30">
        <f t="shared" si="21"/>
        <v>0</v>
      </c>
      <c r="AO371" s="30">
        <f t="shared" si="22"/>
        <v>0</v>
      </c>
      <c r="AP371" s="30" t="str">
        <f>IF(ISERROR(1/VLOOKUP($B371,[1]Leveranser!$B$1:$S$500,MATCH("såld värme (gwh)",[1]Leveranser!$B$1:$S$1,0),FALSE)),"",VLOOKUP($B371,[1]Leveranser!$B$1:$S$500,MATCH("såld värme (gwh)",[1]Leveranser!$B$1:$S$1,0),FALSE))</f>
        <v/>
      </c>
      <c r="AQ371" s="30">
        <f>VLOOKUP($B371,[1]Leveranser!$B$1:$Y$500,MATCH("Totalt såld fjärrvärme till andra fjärrvärmeföretag",[1]Leveranser!$B$1:$AA$1,0),FALSE)</f>
        <v>0</v>
      </c>
      <c r="AR371" s="30">
        <f>IF(ISERROR(1/VLOOKUP($B371,[1]Miljö!$B$1:$S$500,MATCH("Såld mängd produktionsspecifik fjärrvärme (GWh)",[1]Miljö!$B$1:$R$1,0),FALSE)),0,VLOOKUP($B371,[1]Miljö!$B$1:$S$500,MATCH("Såld mängd produktionsspecifik fjärrvärme (GWh)",[1]Miljö!$B$1:$R$1,0),FALSE))</f>
        <v>0</v>
      </c>
      <c r="AS371" s="36" t="str">
        <f t="shared" si="23"/>
        <v/>
      </c>
      <c r="AU371" s="30" t="str">
        <f>VLOOKUP($B371,'[1]Miljövärden urval för publ'!$B$2:$I$486,7,FALSE)</f>
        <v>Nej</v>
      </c>
    </row>
    <row r="372" spans="1:48" ht="15">
      <c r="A372" t="s">
        <v>575</v>
      </c>
      <c r="B372" t="s">
        <v>577</v>
      </c>
      <c r="C372" s="30">
        <f>VLOOKUP($B372,'[1]Tillförd energi'!$B$2:$AS$506,MATCH(C$3,'[1]Tillförd energi'!$B$1:$AQ$1,0),FALSE)</f>
        <v>0</v>
      </c>
      <c r="D372" s="30">
        <f>VLOOKUP($B372,'[1]Tillförd energi'!$B$2:$AS$506,MATCH(D$3,'[1]Tillförd energi'!$B$1:$AQ$1,0),FALSE)</f>
        <v>0.24</v>
      </c>
      <c r="E372" s="30">
        <f>VLOOKUP($B372,'[1]Tillförd energi'!$B$2:$AS$506,MATCH(E$3,'[1]Tillförd energi'!$B$1:$AQ$1,0),FALSE)</f>
        <v>0</v>
      </c>
      <c r="F372" s="30">
        <f>VLOOKUP($B372,'[1]Tillförd energi'!$B$2:$AS$506,MATCH(F$3,'[1]Tillförd energi'!$B$1:$AQ$1,0),FALSE)</f>
        <v>0</v>
      </c>
      <c r="G372" s="30">
        <f>VLOOKUP($B372,'[1]Tillförd energi'!$B$2:$AS$506,MATCH(G$3,'[1]Tillförd energi'!$B$1:$AQ$1,0),FALSE)</f>
        <v>0</v>
      </c>
      <c r="H372" s="30">
        <f>VLOOKUP($B372,'[1]Tillförd energi'!$B$2:$AS$506,MATCH(H$3,'[1]Tillförd energi'!$B$1:$AQ$1,0),FALSE)</f>
        <v>0</v>
      </c>
      <c r="I372" s="30">
        <f>VLOOKUP($B372,'[1]Tillförd energi'!$B$2:$AS$506,MATCH(I$3,'[1]Tillförd energi'!$B$1:$AQ$1,0),FALSE)</f>
        <v>0</v>
      </c>
      <c r="J372" s="30">
        <f>VLOOKUP($B372,'[1]Tillförd energi'!$B$2:$AS$506,MATCH(J$3,'[1]Tillförd energi'!$B$1:$AQ$1,0),FALSE)</f>
        <v>0</v>
      </c>
      <c r="K372" s="30">
        <f>VLOOKUP($B372,'[1]Tillförd energi'!$B$2:$AS$506,MATCH(K$3,'[1]Tillförd energi'!$B$1:$AQ$1,0),FALSE)</f>
        <v>0</v>
      </c>
      <c r="L372" s="30">
        <f>VLOOKUP($B372,'[1]Tillförd energi'!$B$2:$AS$506,MATCH(L$3,'[1]Tillförd energi'!$B$1:$AQ$1,0),FALSE)</f>
        <v>0</v>
      </c>
      <c r="M372" s="30">
        <f>VLOOKUP($B372,'[1]Tillförd energi'!$B$2:$AS$506,MATCH(M$3,'[1]Tillförd energi'!$B$1:$AQ$1,0),FALSE)</f>
        <v>0</v>
      </c>
      <c r="N372" s="30">
        <f>VLOOKUP($B372,'[1]Tillförd energi'!$B$2:$AS$506,MATCH(N$3,'[1]Tillförd energi'!$B$1:$AQ$1,0),FALSE)</f>
        <v>0</v>
      </c>
      <c r="O372" s="30">
        <f>VLOOKUP($B372,'[1]Tillförd energi'!$B$2:$AS$506,MATCH(O$3,'[1]Tillförd energi'!$B$1:$AQ$1,0),FALSE)</f>
        <v>0</v>
      </c>
      <c r="P372" s="30">
        <f>VLOOKUP($B372,'[1]Tillförd energi'!$B$2:$AS$506,MATCH(P$3,'[1]Tillförd energi'!$B$1:$AQ$1,0),FALSE)</f>
        <v>0</v>
      </c>
      <c r="Q372" s="30">
        <f>VLOOKUP($B372,'[1]Tillförd energi'!$B$2:$AS$506,MATCH(Q$3,'[1]Tillförd energi'!$B$1:$AQ$1,0),FALSE)</f>
        <v>0</v>
      </c>
      <c r="R372" s="30">
        <f>VLOOKUP($B372,'[1]Tillförd energi'!$B$2:$AS$506,MATCH(R$3,'[1]Tillförd energi'!$B$1:$AQ$1,0),FALSE)</f>
        <v>5.04</v>
      </c>
      <c r="S372" s="30">
        <f>VLOOKUP($B372,'[1]Tillförd energi'!$B$2:$AS$506,MATCH(S$3,'[1]Tillförd energi'!$B$1:$AQ$1,0),FALSE)</f>
        <v>0</v>
      </c>
      <c r="T372" s="30">
        <f>VLOOKUP($B372,'[1]Tillförd energi'!$B$2:$AS$506,MATCH(T$3,'[1]Tillförd energi'!$B$1:$AQ$1,0),FALSE)</f>
        <v>0</v>
      </c>
      <c r="U372" s="30">
        <f>VLOOKUP($B372,'[1]Tillförd energi'!$B$2:$AS$506,MATCH(U$3,'[1]Tillförd energi'!$B$1:$AQ$1,0),FALSE)</f>
        <v>0</v>
      </c>
      <c r="V372" s="30">
        <f>VLOOKUP($B372,'[1]Tillförd energi'!$B$2:$AS$506,MATCH(V$3,'[1]Tillförd energi'!$B$1:$AQ$1,0),FALSE)</f>
        <v>0</v>
      </c>
      <c r="W372" s="30">
        <f>VLOOKUP($B372,'[1]Tillförd energi'!$B$2:$AS$506,MATCH(W$3,'[1]Tillförd energi'!$B$1:$AQ$1,0),FALSE)</f>
        <v>0</v>
      </c>
      <c r="X372" s="30">
        <f>VLOOKUP($B372,'[1]Tillförd energi'!$B$2:$AS$506,MATCH(X$3,'[1]Tillförd energi'!$B$1:$AQ$1,0),FALSE)</f>
        <v>0</v>
      </c>
      <c r="Y372" s="30">
        <f>VLOOKUP($B372,'[1]Tillförd energi'!$B$2:$AS$506,MATCH(Y$3,'[1]Tillförd energi'!$B$1:$AQ$1,0),FALSE)</f>
        <v>0.42</v>
      </c>
      <c r="Z372" s="30">
        <f>VLOOKUP($B372,'[1]Tillförd energi'!$B$2:$AS$506,MATCH(Z$3,'[1]Tillförd energi'!$B$1:$AQ$1,0),FALSE)</f>
        <v>0</v>
      </c>
      <c r="AA372" s="30">
        <f>VLOOKUP($B372,'[1]Tillförd energi'!$B$2:$AS$506,MATCH(AA$3,'[1]Tillförd energi'!$B$1:$AQ$1,0),FALSE)</f>
        <v>0</v>
      </c>
      <c r="AB372" s="30">
        <f>VLOOKUP($B372,'[1]Tillförd energi'!$B$2:$AS$506,MATCH(AB$3,'[1]Tillförd energi'!$B$1:$AQ$1,0),FALSE)</f>
        <v>0</v>
      </c>
      <c r="AC372" s="30">
        <f>VLOOKUP($B372,'[1]Tillförd energi'!$B$2:$AS$506,MATCH(AC$3,'[1]Tillförd energi'!$B$1:$AQ$1,0),FALSE)</f>
        <v>0</v>
      </c>
      <c r="AD372" s="30">
        <f>VLOOKUP($B372,'[1]Tillförd energi'!$B$2:$AS$506,MATCH(AD$3,'[1]Tillförd energi'!$B$1:$AQ$1,0),FALSE)</f>
        <v>0</v>
      </c>
      <c r="AF372" s="30">
        <f>VLOOKUP($B372,'[1]Tillförd energi'!$B$2:$AS$506,MATCH(AF$3,'[1]Tillförd energi'!$B$1:$AQ$1,0),FALSE)</f>
        <v>8.6999999999999994E-2</v>
      </c>
      <c r="AH372" s="30">
        <f>IFERROR(VLOOKUP(B372,[1]Miljö!$B$1:$S$476,9,FALSE)/1,0)</f>
        <v>0</v>
      </c>
      <c r="AJ372" s="35">
        <f>IFERROR(VLOOKUP($B372,[1]Miljö!$B$1:$S$500,MATCH("hjälpel exklusive kraftvärme (GWh)",[1]Miljö!$B$1:$V$1,0),FALSE)/1,"")</f>
        <v>8.6999999999999994E-2</v>
      </c>
      <c r="AK372" s="35">
        <f t="shared" si="20"/>
        <v>8.6999999999999994E-2</v>
      </c>
      <c r="AL372" s="35">
        <f>VLOOKUP($B372,'[1]Slutlig allokering'!$B$2:$AL$462,MATCH("Hjälpel kraftvärme",'[1]Slutlig allokering'!$B$2:$AL$2,0),FALSE)</f>
        <v>0</v>
      </c>
      <c r="AN372" s="30">
        <f t="shared" si="21"/>
        <v>5.7869999999999999</v>
      </c>
      <c r="AO372" s="30">
        <f t="shared" si="22"/>
        <v>5.7869999999999999</v>
      </c>
      <c r="AP372" s="30">
        <f>IF(ISERROR(1/VLOOKUP($B372,[1]Leveranser!$B$1:$S$500,MATCH("såld värme (gwh)",[1]Leveranser!$B$1:$S$1,0),FALSE)),"",VLOOKUP($B372,[1]Leveranser!$B$1:$S$500,MATCH("såld värme (gwh)",[1]Leveranser!$B$1:$S$1,0),FALSE))</f>
        <v>3.87</v>
      </c>
      <c r="AQ372" s="30">
        <f>VLOOKUP($B372,[1]Leveranser!$B$1:$Y$500,MATCH("Totalt såld fjärrvärme till andra fjärrvärmeföretag",[1]Leveranser!$B$1:$AA$1,0),FALSE)</f>
        <v>0</v>
      </c>
      <c r="AR372" s="30">
        <f>IF(ISERROR(1/VLOOKUP($B372,[1]Miljö!$B$1:$S$500,MATCH("Såld mängd produktionsspecifik fjärrvärme (GWh)",[1]Miljö!$B$1:$R$1,0),FALSE)),0,VLOOKUP($B372,[1]Miljö!$B$1:$S$500,MATCH("Såld mängd produktionsspecifik fjärrvärme (GWh)",[1]Miljö!$B$1:$R$1,0),FALSE))</f>
        <v>0</v>
      </c>
      <c r="AS372" s="36">
        <f t="shared" si="23"/>
        <v>0.66874027993779162</v>
      </c>
      <c r="AU372" s="30" t="str">
        <f>VLOOKUP($B372,'[1]Miljövärden urval för publ'!$B$2:$I$486,7,FALSE)</f>
        <v>Ja</v>
      </c>
    </row>
    <row r="373" spans="1:48" ht="15">
      <c r="A373" t="s">
        <v>294</v>
      </c>
      <c r="B373" t="s">
        <v>296</v>
      </c>
      <c r="C373" s="30">
        <f>VLOOKUP($B373,'[1]Tillförd energi'!$B$2:$AS$506,MATCH(C$3,'[1]Tillförd energi'!$B$1:$AQ$1,0),FALSE)</f>
        <v>0</v>
      </c>
      <c r="D373" s="30">
        <f>VLOOKUP($B373,'[1]Tillförd energi'!$B$2:$AS$506,MATCH(D$3,'[1]Tillförd energi'!$B$1:$AQ$1,0),FALSE)</f>
        <v>0.22</v>
      </c>
      <c r="E373" s="30">
        <f>VLOOKUP($B373,'[1]Tillförd energi'!$B$2:$AS$506,MATCH(E$3,'[1]Tillförd energi'!$B$1:$AQ$1,0),FALSE)</f>
        <v>0</v>
      </c>
      <c r="F373" s="30">
        <f>VLOOKUP($B373,'[1]Tillförd energi'!$B$2:$AS$506,MATCH(F$3,'[1]Tillförd energi'!$B$1:$AQ$1,0),FALSE)</f>
        <v>0</v>
      </c>
      <c r="G373" s="30">
        <f>VLOOKUP($B373,'[1]Tillförd energi'!$B$2:$AS$506,MATCH(G$3,'[1]Tillförd energi'!$B$1:$AQ$1,0),FALSE)</f>
        <v>0</v>
      </c>
      <c r="H373" s="30">
        <f>VLOOKUP($B373,'[1]Tillförd energi'!$B$2:$AS$506,MATCH(H$3,'[1]Tillförd energi'!$B$1:$AQ$1,0),FALSE)</f>
        <v>0</v>
      </c>
      <c r="I373" s="30">
        <f>VLOOKUP($B373,'[1]Tillförd energi'!$B$2:$AS$506,MATCH(I$3,'[1]Tillförd energi'!$B$1:$AQ$1,0),FALSE)</f>
        <v>0</v>
      </c>
      <c r="J373" s="30">
        <f>VLOOKUP($B373,'[1]Tillförd energi'!$B$2:$AS$506,MATCH(J$3,'[1]Tillförd energi'!$B$1:$AQ$1,0),FALSE)</f>
        <v>0</v>
      </c>
      <c r="K373" s="30">
        <f>VLOOKUP($B373,'[1]Tillförd energi'!$B$2:$AS$506,MATCH(K$3,'[1]Tillförd energi'!$B$1:$AQ$1,0),FALSE)</f>
        <v>0</v>
      </c>
      <c r="L373" s="30">
        <f>VLOOKUP($B373,'[1]Tillförd energi'!$B$2:$AS$506,MATCH(L$3,'[1]Tillförd energi'!$B$1:$AQ$1,0),FALSE)</f>
        <v>0</v>
      </c>
      <c r="M373" s="30">
        <f>VLOOKUP($B373,'[1]Tillförd energi'!$B$2:$AS$506,MATCH(M$3,'[1]Tillförd energi'!$B$1:$AQ$1,0),FALSE)</f>
        <v>0</v>
      </c>
      <c r="N373" s="30">
        <f>VLOOKUP($B373,'[1]Tillförd energi'!$B$2:$AS$506,MATCH(N$3,'[1]Tillförd energi'!$B$1:$AQ$1,0),FALSE)</f>
        <v>0</v>
      </c>
      <c r="O373" s="30">
        <f>VLOOKUP($B373,'[1]Tillförd energi'!$B$2:$AS$506,MATCH(O$3,'[1]Tillförd energi'!$B$1:$AQ$1,0),FALSE)</f>
        <v>23.1</v>
      </c>
      <c r="P373" s="30">
        <f>VLOOKUP($B373,'[1]Tillförd energi'!$B$2:$AS$506,MATCH(P$3,'[1]Tillförd energi'!$B$1:$AQ$1,0),FALSE)</f>
        <v>0</v>
      </c>
      <c r="Q373" s="30">
        <f>VLOOKUP($B373,'[1]Tillförd energi'!$B$2:$AS$506,MATCH(Q$3,'[1]Tillförd energi'!$B$1:$AQ$1,0),FALSE)</f>
        <v>0</v>
      </c>
      <c r="R373" s="30">
        <f>VLOOKUP($B373,'[1]Tillförd energi'!$B$2:$AS$506,MATCH(R$3,'[1]Tillförd energi'!$B$1:$AQ$1,0),FALSE)</f>
        <v>0</v>
      </c>
      <c r="S373" s="30">
        <f>VLOOKUP($B373,'[1]Tillförd energi'!$B$2:$AS$506,MATCH(S$3,'[1]Tillförd energi'!$B$1:$AQ$1,0),FALSE)</f>
        <v>0</v>
      </c>
      <c r="T373" s="30">
        <f>VLOOKUP($B373,'[1]Tillförd energi'!$B$2:$AS$506,MATCH(T$3,'[1]Tillförd energi'!$B$1:$AQ$1,0),FALSE)</f>
        <v>0</v>
      </c>
      <c r="U373" s="30">
        <f>VLOOKUP($B373,'[1]Tillförd energi'!$B$2:$AS$506,MATCH(U$3,'[1]Tillförd energi'!$B$1:$AQ$1,0),FALSE)</f>
        <v>0</v>
      </c>
      <c r="V373" s="30">
        <f>VLOOKUP($B373,'[1]Tillförd energi'!$B$2:$AS$506,MATCH(V$3,'[1]Tillförd energi'!$B$1:$AQ$1,0),FALSE)</f>
        <v>0</v>
      </c>
      <c r="W373" s="30">
        <f>VLOOKUP($B373,'[1]Tillförd energi'!$B$2:$AS$506,MATCH(W$3,'[1]Tillförd energi'!$B$1:$AQ$1,0),FALSE)</f>
        <v>0</v>
      </c>
      <c r="X373" s="30">
        <f>VLOOKUP($B373,'[1]Tillförd energi'!$B$2:$AS$506,MATCH(X$3,'[1]Tillförd energi'!$B$1:$AQ$1,0),FALSE)</f>
        <v>0</v>
      </c>
      <c r="Y373" s="30">
        <f>VLOOKUP($B373,'[1]Tillförd energi'!$B$2:$AS$506,MATCH(Y$3,'[1]Tillförd energi'!$B$1:$AQ$1,0),FALSE)</f>
        <v>0</v>
      </c>
      <c r="Z373" s="30">
        <f>VLOOKUP($B373,'[1]Tillförd energi'!$B$2:$AS$506,MATCH(Z$3,'[1]Tillförd energi'!$B$1:$AQ$1,0),FALSE)</f>
        <v>0</v>
      </c>
      <c r="AA373" s="30">
        <f>VLOOKUP($B373,'[1]Tillförd energi'!$B$2:$AS$506,MATCH(AA$3,'[1]Tillförd energi'!$B$1:$AQ$1,0),FALSE)</f>
        <v>0</v>
      </c>
      <c r="AB373" s="30">
        <f>VLOOKUP($B373,'[1]Tillförd energi'!$B$2:$AS$506,MATCH(AB$3,'[1]Tillförd energi'!$B$1:$AQ$1,0),FALSE)</f>
        <v>0</v>
      </c>
      <c r="AC373" s="30">
        <f>VLOOKUP($B373,'[1]Tillförd energi'!$B$2:$AS$506,MATCH(AC$3,'[1]Tillförd energi'!$B$1:$AQ$1,0),FALSE)</f>
        <v>0</v>
      </c>
      <c r="AD373" s="30">
        <f>VLOOKUP($B373,'[1]Tillförd energi'!$B$2:$AS$506,MATCH(AD$3,'[1]Tillförd energi'!$B$1:$AQ$1,0),FALSE)</f>
        <v>0</v>
      </c>
      <c r="AF373" s="30">
        <f>VLOOKUP($B373,'[1]Tillförd energi'!$B$2:$AS$506,MATCH(AF$3,'[1]Tillförd energi'!$B$1:$AQ$1,0),FALSE)</f>
        <v>0.6</v>
      </c>
      <c r="AH373" s="30">
        <f>IFERROR(VLOOKUP(B373,[1]Miljö!$B$1:$S$476,9,FALSE)/1,0)</f>
        <v>0</v>
      </c>
      <c r="AJ373" s="35">
        <f>IFERROR(VLOOKUP($B373,[1]Miljö!$B$1:$S$500,MATCH("hjälpel exklusive kraftvärme (GWh)",[1]Miljö!$B$1:$V$1,0),FALSE)/1,"")</f>
        <v>0.6</v>
      </c>
      <c r="AK373" s="35">
        <f t="shared" si="20"/>
        <v>0.6</v>
      </c>
      <c r="AL373" s="35">
        <f>VLOOKUP($B373,'[1]Slutlig allokering'!$B$2:$AL$462,MATCH("Hjälpel kraftvärme",'[1]Slutlig allokering'!$B$2:$AL$2,0),FALSE)</f>
        <v>0</v>
      </c>
      <c r="AN373" s="30">
        <f t="shared" si="21"/>
        <v>23.92</v>
      </c>
      <c r="AO373" s="30">
        <f t="shared" si="22"/>
        <v>23.92</v>
      </c>
      <c r="AP373" s="30">
        <f>IF(ISERROR(1/VLOOKUP($B373,[1]Leveranser!$B$1:$S$500,MATCH("såld värme (gwh)",[1]Leveranser!$B$1:$S$1,0),FALSE)),"",VLOOKUP($B373,[1]Leveranser!$B$1:$S$500,MATCH("såld värme (gwh)",[1]Leveranser!$B$1:$S$1,0),FALSE))</f>
        <v>17</v>
      </c>
      <c r="AQ373" s="30">
        <f>VLOOKUP($B373,[1]Leveranser!$B$1:$Y$500,MATCH("Totalt såld fjärrvärme till andra fjärrvärmeföretag",[1]Leveranser!$B$1:$AA$1,0),FALSE)</f>
        <v>0</v>
      </c>
      <c r="AR373" s="30">
        <f>IF(ISERROR(1/VLOOKUP($B373,[1]Miljö!$B$1:$S$500,MATCH("Såld mängd produktionsspecifik fjärrvärme (GWh)",[1]Miljö!$B$1:$R$1,0),FALSE)),0,VLOOKUP($B373,[1]Miljö!$B$1:$S$500,MATCH("Såld mängd produktionsspecifik fjärrvärme (GWh)",[1]Miljö!$B$1:$R$1,0),FALSE))</f>
        <v>0</v>
      </c>
      <c r="AS373" s="36">
        <f t="shared" si="23"/>
        <v>0.71070234113712372</v>
      </c>
      <c r="AU373" s="30" t="str">
        <f>VLOOKUP($B373,'[1]Miljövärden urval för publ'!$B$2:$I$486,7,FALSE)</f>
        <v>Ja</v>
      </c>
    </row>
    <row r="374" spans="1:48" ht="15">
      <c r="A374" t="s">
        <v>241</v>
      </c>
      <c r="B374" t="s">
        <v>244</v>
      </c>
      <c r="C374" s="30">
        <f>VLOOKUP($B374,'[1]Tillförd energi'!$B$2:$AS$506,MATCH(C$3,'[1]Tillförd energi'!$B$1:$AQ$1,0),FALSE)</f>
        <v>0</v>
      </c>
      <c r="D374" s="30">
        <f>VLOOKUP($B374,'[1]Tillförd energi'!$B$2:$AS$506,MATCH(D$3,'[1]Tillförd energi'!$B$1:$AQ$1,0),FALSE)</f>
        <v>11.414999999999999</v>
      </c>
      <c r="E374" s="30">
        <f>VLOOKUP($B374,'[1]Tillförd energi'!$B$2:$AS$506,MATCH(E$3,'[1]Tillförd energi'!$B$1:$AQ$1,0),FALSE)</f>
        <v>0</v>
      </c>
      <c r="F374" s="30">
        <f>VLOOKUP($B374,'[1]Tillförd energi'!$B$2:$AS$506,MATCH(F$3,'[1]Tillförd energi'!$B$1:$AQ$1,0),FALSE)</f>
        <v>16.664000000000001</v>
      </c>
      <c r="G374" s="30">
        <f>VLOOKUP($B374,'[1]Tillförd energi'!$B$2:$AS$506,MATCH(G$3,'[1]Tillförd energi'!$B$1:$AQ$1,0),FALSE)</f>
        <v>0</v>
      </c>
      <c r="H374" s="30">
        <f>VLOOKUP($B374,'[1]Tillförd energi'!$B$2:$AS$506,MATCH(H$3,'[1]Tillförd energi'!$B$1:$AQ$1,0),FALSE)</f>
        <v>0</v>
      </c>
      <c r="I374" s="30">
        <f>VLOOKUP($B374,'[1]Tillförd energi'!$B$2:$AS$506,MATCH(I$3,'[1]Tillförd energi'!$B$1:$AQ$1,0),FALSE)</f>
        <v>0</v>
      </c>
      <c r="J374" s="30">
        <f>VLOOKUP($B374,'[1]Tillförd energi'!$B$2:$AS$506,MATCH(J$3,'[1]Tillförd energi'!$B$1:$AQ$1,0),FALSE)</f>
        <v>1.2370000000000001</v>
      </c>
      <c r="K374" s="30">
        <f>VLOOKUP($B374,'[1]Tillförd energi'!$B$2:$AS$506,MATCH(K$3,'[1]Tillförd energi'!$B$1:$AQ$1,0),FALSE)</f>
        <v>0</v>
      </c>
      <c r="L374" s="30">
        <f>VLOOKUP($B374,'[1]Tillförd energi'!$B$2:$AS$506,MATCH(L$3,'[1]Tillförd energi'!$B$1:$AQ$1,0),FALSE)</f>
        <v>0</v>
      </c>
      <c r="M374" s="30">
        <f>VLOOKUP($B374,'[1]Tillförd energi'!$B$2:$AS$506,MATCH(M$3,'[1]Tillförd energi'!$B$1:$AQ$1,0),FALSE)</f>
        <v>0</v>
      </c>
      <c r="N374" s="30">
        <f>VLOOKUP($B374,'[1]Tillförd energi'!$B$2:$AS$506,MATCH(N$3,'[1]Tillförd energi'!$B$1:$AQ$1,0),FALSE)</f>
        <v>0</v>
      </c>
      <c r="O374" s="30">
        <f>VLOOKUP($B374,'[1]Tillförd energi'!$B$2:$AS$506,MATCH(O$3,'[1]Tillförd energi'!$B$1:$AQ$1,0),FALSE)</f>
        <v>0</v>
      </c>
      <c r="P374" s="30">
        <f>VLOOKUP($B374,'[1]Tillförd energi'!$B$2:$AS$506,MATCH(P$3,'[1]Tillförd energi'!$B$1:$AQ$1,0),FALSE)</f>
        <v>0</v>
      </c>
      <c r="Q374" s="30">
        <f>VLOOKUP($B374,'[1]Tillförd energi'!$B$2:$AS$506,MATCH(Q$3,'[1]Tillförd energi'!$B$1:$AQ$1,0),FALSE)</f>
        <v>0</v>
      </c>
      <c r="R374" s="30">
        <f>VLOOKUP($B374,'[1]Tillförd energi'!$B$2:$AS$506,MATCH(R$3,'[1]Tillförd energi'!$B$1:$AQ$1,0),FALSE)</f>
        <v>0</v>
      </c>
      <c r="S374" s="30">
        <f>VLOOKUP($B374,'[1]Tillförd energi'!$B$2:$AS$506,MATCH(S$3,'[1]Tillförd energi'!$B$1:$AQ$1,0),FALSE)</f>
        <v>0</v>
      </c>
      <c r="T374" s="30">
        <f>VLOOKUP($B374,'[1]Tillförd energi'!$B$2:$AS$506,MATCH(T$3,'[1]Tillförd energi'!$B$1:$AQ$1,0),FALSE)</f>
        <v>0</v>
      </c>
      <c r="U374" s="30">
        <f>VLOOKUP($B374,'[1]Tillförd energi'!$B$2:$AS$506,MATCH(U$3,'[1]Tillförd energi'!$B$1:$AQ$1,0),FALSE)</f>
        <v>0</v>
      </c>
      <c r="V374" s="30">
        <f>VLOOKUP($B374,'[1]Tillförd energi'!$B$2:$AS$506,MATCH(V$3,'[1]Tillförd energi'!$B$1:$AQ$1,0),FALSE)</f>
        <v>66.721999999999994</v>
      </c>
      <c r="W374" s="30">
        <f>VLOOKUP($B374,'[1]Tillförd energi'!$B$2:$AS$506,MATCH(W$3,'[1]Tillförd energi'!$B$1:$AQ$1,0),FALSE)</f>
        <v>0</v>
      </c>
      <c r="X374" s="30">
        <f>VLOOKUP($B374,'[1]Tillförd energi'!$B$2:$AS$506,MATCH(X$3,'[1]Tillförd energi'!$B$1:$AQ$1,0),FALSE)</f>
        <v>0</v>
      </c>
      <c r="Y374" s="30">
        <f>VLOOKUP($B374,'[1]Tillförd energi'!$B$2:$AS$506,MATCH(Y$3,'[1]Tillförd energi'!$B$1:$AQ$1,0),FALSE)</f>
        <v>0</v>
      </c>
      <c r="Z374" s="30">
        <f>VLOOKUP($B374,'[1]Tillförd energi'!$B$2:$AS$506,MATCH(Z$3,'[1]Tillförd energi'!$B$1:$AQ$1,0),FALSE)</f>
        <v>0</v>
      </c>
      <c r="AA374" s="30">
        <f>VLOOKUP($B374,'[1]Tillförd energi'!$B$2:$AS$506,MATCH(AA$3,'[1]Tillförd energi'!$B$1:$AQ$1,0),FALSE)</f>
        <v>0</v>
      </c>
      <c r="AB374" s="30">
        <f>VLOOKUP($B374,'[1]Tillförd energi'!$B$2:$AS$506,MATCH(AB$3,'[1]Tillförd energi'!$B$1:$AQ$1,0),FALSE)</f>
        <v>0</v>
      </c>
      <c r="AC374" s="30">
        <f>VLOOKUP($B374,'[1]Tillförd energi'!$B$2:$AS$506,MATCH(AC$3,'[1]Tillförd energi'!$B$1:$AQ$1,0),FALSE)</f>
        <v>0</v>
      </c>
      <c r="AD374" s="30">
        <f>VLOOKUP($B374,'[1]Tillförd energi'!$B$2:$AS$506,MATCH(AD$3,'[1]Tillförd energi'!$B$1:$AQ$1,0),FALSE)</f>
        <v>0</v>
      </c>
      <c r="AF374" s="30">
        <f>VLOOKUP($B374,'[1]Tillförd energi'!$B$2:$AS$506,MATCH(AF$3,'[1]Tillförd energi'!$B$1:$AQ$1,0),FALSE)</f>
        <v>1.599</v>
      </c>
      <c r="AH374" s="30">
        <f>IFERROR(VLOOKUP(B374,[1]Miljö!$B$1:$S$476,9,FALSE)/1,0)</f>
        <v>0</v>
      </c>
      <c r="AJ374" s="35">
        <f>IFERROR(VLOOKUP($B374,[1]Miljö!$B$1:$S$500,MATCH("hjälpel exklusive kraftvärme (GWh)",[1]Miljö!$B$1:$V$1,0),FALSE)/1,"")</f>
        <v>1.599</v>
      </c>
      <c r="AK374" s="35">
        <f t="shared" si="20"/>
        <v>1.599</v>
      </c>
      <c r="AL374" s="35">
        <f>VLOOKUP($B374,'[1]Slutlig allokering'!$B$2:$AL$462,MATCH("Hjälpel kraftvärme",'[1]Slutlig allokering'!$B$2:$AL$2,0),FALSE)</f>
        <v>0</v>
      </c>
      <c r="AN374" s="30">
        <f t="shared" si="21"/>
        <v>97.637</v>
      </c>
      <c r="AO374" s="30">
        <f t="shared" si="22"/>
        <v>97.637</v>
      </c>
      <c r="AP374" s="30">
        <f>IF(ISERROR(1/VLOOKUP($B374,[1]Leveranser!$B$1:$S$500,MATCH("såld värme (gwh)",[1]Leveranser!$B$1:$S$1,0),FALSE)),"",VLOOKUP($B374,[1]Leveranser!$B$1:$S$500,MATCH("såld värme (gwh)",[1]Leveranser!$B$1:$S$1,0),FALSE))</f>
        <v>75</v>
      </c>
      <c r="AQ374" s="30">
        <f>VLOOKUP($B374,[1]Leveranser!$B$1:$Y$500,MATCH("Totalt såld fjärrvärme till andra fjärrvärmeföretag",[1]Leveranser!$B$1:$AA$1,0),FALSE)</f>
        <v>0</v>
      </c>
      <c r="AR374" s="30">
        <f>IF(ISERROR(1/VLOOKUP($B374,[1]Miljö!$B$1:$S$500,MATCH("Såld mängd produktionsspecifik fjärrvärme (GWh)",[1]Miljö!$B$1:$R$1,0),FALSE)),0,VLOOKUP($B374,[1]Miljö!$B$1:$S$500,MATCH("Såld mängd produktionsspecifik fjärrvärme (GWh)",[1]Miljö!$B$1:$R$1,0),FALSE))</f>
        <v>0</v>
      </c>
      <c r="AS374" s="36">
        <f t="shared" si="23"/>
        <v>0.76815141800751763</v>
      </c>
      <c r="AU374" s="30" t="str">
        <f>VLOOKUP($B374,'[1]Miljövärden urval för publ'!$B$2:$I$486,7,FALSE)</f>
        <v>Ja</v>
      </c>
    </row>
    <row r="375" spans="1:48" ht="15">
      <c r="A375" t="s">
        <v>453</v>
      </c>
      <c r="B375" t="s">
        <v>457</v>
      </c>
      <c r="C375" s="30">
        <f>VLOOKUP($B375,'[1]Tillförd energi'!$B$2:$AS$506,MATCH(C$3,'[1]Tillförd energi'!$B$1:$AQ$1,0),FALSE)</f>
        <v>0</v>
      </c>
      <c r="D375" s="30">
        <f>VLOOKUP($B375,'[1]Tillförd energi'!$B$2:$AS$506,MATCH(D$3,'[1]Tillförd energi'!$B$1:$AQ$1,0),FALSE)</f>
        <v>0</v>
      </c>
      <c r="E375" s="30">
        <f>VLOOKUP($B375,'[1]Tillförd energi'!$B$2:$AS$506,MATCH(E$3,'[1]Tillförd energi'!$B$1:$AQ$1,0),FALSE)</f>
        <v>0</v>
      </c>
      <c r="F375" s="30">
        <f>VLOOKUP($B375,'[1]Tillförd energi'!$B$2:$AS$506,MATCH(F$3,'[1]Tillförd energi'!$B$1:$AQ$1,0),FALSE)</f>
        <v>0</v>
      </c>
      <c r="G375" s="30">
        <f>VLOOKUP($B375,'[1]Tillförd energi'!$B$2:$AS$506,MATCH(G$3,'[1]Tillförd energi'!$B$1:$AQ$1,0),FALSE)</f>
        <v>0</v>
      </c>
      <c r="H375" s="30">
        <f>VLOOKUP($B375,'[1]Tillförd energi'!$B$2:$AS$506,MATCH(H$3,'[1]Tillförd energi'!$B$1:$AQ$1,0),FALSE)</f>
        <v>0</v>
      </c>
      <c r="I375" s="30">
        <f>VLOOKUP($B375,'[1]Tillförd energi'!$B$2:$AS$506,MATCH(I$3,'[1]Tillförd energi'!$B$1:$AQ$1,0),FALSE)</f>
        <v>0</v>
      </c>
      <c r="J375" s="30">
        <f>VLOOKUP($B375,'[1]Tillförd energi'!$B$2:$AS$506,MATCH(J$3,'[1]Tillförd energi'!$B$1:$AQ$1,0),FALSE)</f>
        <v>0</v>
      </c>
      <c r="K375" s="30">
        <f>VLOOKUP($B375,'[1]Tillförd energi'!$B$2:$AS$506,MATCH(K$3,'[1]Tillförd energi'!$B$1:$AQ$1,0),FALSE)</f>
        <v>0</v>
      </c>
      <c r="L375" s="30">
        <f>VLOOKUP($B375,'[1]Tillförd energi'!$B$2:$AS$506,MATCH(L$3,'[1]Tillförd energi'!$B$1:$AQ$1,0),FALSE)</f>
        <v>0</v>
      </c>
      <c r="M375" s="30">
        <f>VLOOKUP($B375,'[1]Tillförd energi'!$B$2:$AS$506,MATCH(M$3,'[1]Tillförd energi'!$B$1:$AQ$1,0),FALSE)</f>
        <v>0</v>
      </c>
      <c r="N375" s="30">
        <f>VLOOKUP($B375,'[1]Tillförd energi'!$B$2:$AS$506,MATCH(N$3,'[1]Tillförd energi'!$B$1:$AQ$1,0),FALSE)</f>
        <v>0</v>
      </c>
      <c r="O375" s="30">
        <f>VLOOKUP($B375,'[1]Tillförd energi'!$B$2:$AS$506,MATCH(O$3,'[1]Tillförd energi'!$B$1:$AQ$1,0),FALSE)</f>
        <v>0</v>
      </c>
      <c r="P375" s="30">
        <f>VLOOKUP($B375,'[1]Tillförd energi'!$B$2:$AS$506,MATCH(P$3,'[1]Tillförd energi'!$B$1:$AQ$1,0),FALSE)</f>
        <v>0</v>
      </c>
      <c r="Q375" s="30">
        <f>VLOOKUP($B375,'[1]Tillförd energi'!$B$2:$AS$506,MATCH(Q$3,'[1]Tillförd energi'!$B$1:$AQ$1,0),FALSE)</f>
        <v>0</v>
      </c>
      <c r="R375" s="30">
        <f>VLOOKUP($B375,'[1]Tillförd energi'!$B$2:$AS$506,MATCH(R$3,'[1]Tillförd energi'!$B$1:$AQ$1,0),FALSE)</f>
        <v>0</v>
      </c>
      <c r="S375" s="30">
        <f>VLOOKUP($B375,'[1]Tillförd energi'!$B$2:$AS$506,MATCH(S$3,'[1]Tillförd energi'!$B$1:$AQ$1,0),FALSE)</f>
        <v>0</v>
      </c>
      <c r="T375" s="30">
        <f>VLOOKUP($B375,'[1]Tillförd energi'!$B$2:$AS$506,MATCH(T$3,'[1]Tillförd energi'!$B$1:$AQ$1,0),FALSE)</f>
        <v>0</v>
      </c>
      <c r="U375" s="30">
        <f>VLOOKUP($B375,'[1]Tillförd energi'!$B$2:$AS$506,MATCH(U$3,'[1]Tillförd energi'!$B$1:$AQ$1,0),FALSE)</f>
        <v>0</v>
      </c>
      <c r="V375" s="30">
        <f>VLOOKUP($B375,'[1]Tillförd energi'!$B$2:$AS$506,MATCH(V$3,'[1]Tillförd energi'!$B$1:$AQ$1,0),FALSE)</f>
        <v>0</v>
      </c>
      <c r="W375" s="30">
        <f>VLOOKUP($B375,'[1]Tillförd energi'!$B$2:$AS$506,MATCH(W$3,'[1]Tillförd energi'!$B$1:$AQ$1,0),FALSE)</f>
        <v>0</v>
      </c>
      <c r="X375" s="30">
        <f>VLOOKUP($B375,'[1]Tillförd energi'!$B$2:$AS$506,MATCH(X$3,'[1]Tillförd energi'!$B$1:$AQ$1,0),FALSE)</f>
        <v>0</v>
      </c>
      <c r="Y375" s="30">
        <f>VLOOKUP($B375,'[1]Tillförd energi'!$B$2:$AS$506,MATCH(Y$3,'[1]Tillförd energi'!$B$1:$AQ$1,0),FALSE)</f>
        <v>0</v>
      </c>
      <c r="Z375" s="30">
        <f>VLOOKUP($B375,'[1]Tillförd energi'!$B$2:$AS$506,MATCH(Z$3,'[1]Tillförd energi'!$B$1:$AQ$1,0),FALSE)</f>
        <v>0</v>
      </c>
      <c r="AA375" s="30">
        <f>VLOOKUP($B375,'[1]Tillförd energi'!$B$2:$AS$506,MATCH(AA$3,'[1]Tillförd energi'!$B$1:$AQ$1,0),FALSE)</f>
        <v>0</v>
      </c>
      <c r="AB375" s="30">
        <f>VLOOKUP($B375,'[1]Tillförd energi'!$B$2:$AS$506,MATCH(AB$3,'[1]Tillförd energi'!$B$1:$AQ$1,0),FALSE)</f>
        <v>0</v>
      </c>
      <c r="AC375" s="30">
        <f>VLOOKUP($B375,'[1]Tillförd energi'!$B$2:$AS$506,MATCH(AC$3,'[1]Tillförd energi'!$B$1:$AQ$1,0),FALSE)</f>
        <v>0</v>
      </c>
      <c r="AD375" s="30">
        <f>VLOOKUP($B375,'[1]Tillförd energi'!$B$2:$AS$506,MATCH(AD$3,'[1]Tillförd energi'!$B$1:$AQ$1,0),FALSE)</f>
        <v>0</v>
      </c>
      <c r="AF375" s="30">
        <f>VLOOKUP($B375,'[1]Tillförd energi'!$B$2:$AS$506,MATCH(AF$3,'[1]Tillförd energi'!$B$1:$AQ$1,0),FALSE)</f>
        <v>0</v>
      </c>
      <c r="AH375" s="30">
        <f>IFERROR(VLOOKUP(B375,[1]Miljö!$B$1:$S$476,9,FALSE)/1,0)</f>
        <v>0</v>
      </c>
      <c r="AJ375" s="35" t="str">
        <f>IFERROR(VLOOKUP($B375,[1]Miljö!$B$1:$S$500,MATCH("hjälpel exklusive kraftvärme (GWh)",[1]Miljö!$B$1:$V$1,0),FALSE)/1,"")</f>
        <v/>
      </c>
      <c r="AK375" s="35">
        <f t="shared" si="20"/>
        <v>0</v>
      </c>
      <c r="AL375" s="35">
        <f>VLOOKUP($B375,'[1]Slutlig allokering'!$B$2:$AL$462,MATCH("Hjälpel kraftvärme",'[1]Slutlig allokering'!$B$2:$AL$2,0),FALSE)</f>
        <v>0</v>
      </c>
      <c r="AN375" s="30">
        <f t="shared" si="21"/>
        <v>0</v>
      </c>
      <c r="AO375" s="30">
        <f t="shared" si="22"/>
        <v>0</v>
      </c>
      <c r="AP375" s="30" t="str">
        <f>IF(ISERROR(1/VLOOKUP($B375,[1]Leveranser!$B$1:$S$500,MATCH("såld värme (gwh)",[1]Leveranser!$B$1:$S$1,0),FALSE)),"",VLOOKUP($B375,[1]Leveranser!$B$1:$S$500,MATCH("såld värme (gwh)",[1]Leveranser!$B$1:$S$1,0),FALSE))</f>
        <v/>
      </c>
      <c r="AQ375" s="30">
        <f>VLOOKUP($B375,[1]Leveranser!$B$1:$Y$500,MATCH("Totalt såld fjärrvärme till andra fjärrvärmeföretag",[1]Leveranser!$B$1:$AA$1,0),FALSE)</f>
        <v>0</v>
      </c>
      <c r="AR375" s="30">
        <f>IF(ISERROR(1/VLOOKUP($B375,[1]Miljö!$B$1:$S$500,MATCH("Såld mängd produktionsspecifik fjärrvärme (GWh)",[1]Miljö!$B$1:$R$1,0),FALSE)),0,VLOOKUP($B375,[1]Miljö!$B$1:$S$500,MATCH("Såld mängd produktionsspecifik fjärrvärme (GWh)",[1]Miljö!$B$1:$R$1,0),FALSE))</f>
        <v>0</v>
      </c>
      <c r="AS375" s="36" t="str">
        <f t="shared" si="23"/>
        <v/>
      </c>
      <c r="AU375" s="30" t="str">
        <f>VLOOKUP($B375,'[1]Miljövärden urval för publ'!$B$2:$I$486,7,FALSE)</f>
        <v>Nej</v>
      </c>
    </row>
    <row r="376" spans="1:48" ht="15">
      <c r="A376" t="s">
        <v>606</v>
      </c>
      <c r="B376" t="s">
        <v>609</v>
      </c>
      <c r="C376" s="30">
        <f>VLOOKUP($B376,'[1]Tillförd energi'!$B$2:$AS$506,MATCH(C$3,'[1]Tillförd energi'!$B$1:$AQ$1,0),FALSE)</f>
        <v>0</v>
      </c>
      <c r="D376" s="30">
        <f>VLOOKUP($B376,'[1]Tillförd energi'!$B$2:$AS$506,MATCH(D$3,'[1]Tillförd energi'!$B$1:$AQ$1,0),FALSE)</f>
        <v>0.2</v>
      </c>
      <c r="E376" s="30">
        <f>VLOOKUP($B376,'[1]Tillförd energi'!$B$2:$AS$506,MATCH(E$3,'[1]Tillförd energi'!$B$1:$AQ$1,0),FALSE)</f>
        <v>0</v>
      </c>
      <c r="F376" s="30">
        <f>VLOOKUP($B376,'[1]Tillförd energi'!$B$2:$AS$506,MATCH(F$3,'[1]Tillförd energi'!$B$1:$AQ$1,0),FALSE)</f>
        <v>0</v>
      </c>
      <c r="G376" s="30">
        <f>VLOOKUP($B376,'[1]Tillförd energi'!$B$2:$AS$506,MATCH(G$3,'[1]Tillförd energi'!$B$1:$AQ$1,0),FALSE)</f>
        <v>0</v>
      </c>
      <c r="H376" s="30">
        <f>VLOOKUP($B376,'[1]Tillförd energi'!$B$2:$AS$506,MATCH(H$3,'[1]Tillförd energi'!$B$1:$AQ$1,0),FALSE)</f>
        <v>0</v>
      </c>
      <c r="I376" s="30">
        <f>VLOOKUP($B376,'[1]Tillförd energi'!$B$2:$AS$506,MATCH(I$3,'[1]Tillförd energi'!$B$1:$AQ$1,0),FALSE)</f>
        <v>0</v>
      </c>
      <c r="J376" s="30">
        <f>VLOOKUP($B376,'[1]Tillförd energi'!$B$2:$AS$506,MATCH(J$3,'[1]Tillförd energi'!$B$1:$AQ$1,0),FALSE)</f>
        <v>0</v>
      </c>
      <c r="K376" s="30">
        <f>VLOOKUP($B376,'[1]Tillförd energi'!$B$2:$AS$506,MATCH(K$3,'[1]Tillförd energi'!$B$1:$AQ$1,0),FALSE)</f>
        <v>0</v>
      </c>
      <c r="L376" s="30">
        <f>VLOOKUP($B376,'[1]Tillförd energi'!$B$2:$AS$506,MATCH(L$3,'[1]Tillförd energi'!$B$1:$AQ$1,0),FALSE)</f>
        <v>0</v>
      </c>
      <c r="M376" s="30">
        <f>VLOOKUP($B376,'[1]Tillförd energi'!$B$2:$AS$506,MATCH(M$3,'[1]Tillförd energi'!$B$1:$AQ$1,0),FALSE)</f>
        <v>0</v>
      </c>
      <c r="N376" s="30">
        <f>VLOOKUP($B376,'[1]Tillförd energi'!$B$2:$AS$506,MATCH(N$3,'[1]Tillförd energi'!$B$1:$AQ$1,0),FALSE)</f>
        <v>12.7</v>
      </c>
      <c r="O376" s="30">
        <f>VLOOKUP($B376,'[1]Tillförd energi'!$B$2:$AS$506,MATCH(O$3,'[1]Tillförd energi'!$B$1:$AQ$1,0),FALSE)</f>
        <v>11</v>
      </c>
      <c r="P376" s="30">
        <f>VLOOKUP($B376,'[1]Tillförd energi'!$B$2:$AS$506,MATCH(P$3,'[1]Tillförd energi'!$B$1:$AQ$1,0),FALSE)</f>
        <v>0</v>
      </c>
      <c r="Q376" s="30">
        <f>VLOOKUP($B376,'[1]Tillförd energi'!$B$2:$AS$506,MATCH(Q$3,'[1]Tillförd energi'!$B$1:$AQ$1,0),FALSE)</f>
        <v>0.2</v>
      </c>
      <c r="R376" s="30">
        <f>VLOOKUP($B376,'[1]Tillförd energi'!$B$2:$AS$506,MATCH(R$3,'[1]Tillförd energi'!$B$1:$AQ$1,0),FALSE)</f>
        <v>0</v>
      </c>
      <c r="S376" s="30">
        <f>VLOOKUP($B376,'[1]Tillförd energi'!$B$2:$AS$506,MATCH(S$3,'[1]Tillförd energi'!$B$1:$AQ$1,0),FALSE)</f>
        <v>0</v>
      </c>
      <c r="T376" s="30">
        <f>VLOOKUP($B376,'[1]Tillförd energi'!$B$2:$AS$506,MATCH(T$3,'[1]Tillförd energi'!$B$1:$AQ$1,0),FALSE)</f>
        <v>0</v>
      </c>
      <c r="U376" s="30">
        <f>VLOOKUP($B376,'[1]Tillförd energi'!$B$2:$AS$506,MATCH(U$3,'[1]Tillförd energi'!$B$1:$AQ$1,0),FALSE)</f>
        <v>0</v>
      </c>
      <c r="V376" s="30">
        <f>VLOOKUP($B376,'[1]Tillförd energi'!$B$2:$AS$506,MATCH(V$3,'[1]Tillförd energi'!$B$1:$AQ$1,0),FALSE)</f>
        <v>0</v>
      </c>
      <c r="W376" s="30">
        <f>VLOOKUP($B376,'[1]Tillförd energi'!$B$2:$AS$506,MATCH(W$3,'[1]Tillförd energi'!$B$1:$AQ$1,0),FALSE)</f>
        <v>0</v>
      </c>
      <c r="X376" s="30">
        <f>VLOOKUP($B376,'[1]Tillförd energi'!$B$2:$AS$506,MATCH(X$3,'[1]Tillförd energi'!$B$1:$AQ$1,0),FALSE)</f>
        <v>0</v>
      </c>
      <c r="Y376" s="30">
        <f>VLOOKUP($B376,'[1]Tillförd energi'!$B$2:$AS$506,MATCH(Y$3,'[1]Tillförd energi'!$B$1:$AQ$1,0),FALSE)</f>
        <v>0</v>
      </c>
      <c r="Z376" s="30">
        <f>VLOOKUP($B376,'[1]Tillförd energi'!$B$2:$AS$506,MATCH(Z$3,'[1]Tillförd energi'!$B$1:$AQ$1,0),FALSE)</f>
        <v>0</v>
      </c>
      <c r="AA376" s="30">
        <f>VLOOKUP($B376,'[1]Tillförd energi'!$B$2:$AS$506,MATCH(AA$3,'[1]Tillförd energi'!$B$1:$AQ$1,0),FALSE)</f>
        <v>0</v>
      </c>
      <c r="AB376" s="30">
        <f>VLOOKUP($B376,'[1]Tillförd energi'!$B$2:$AS$506,MATCH(AB$3,'[1]Tillförd energi'!$B$1:$AQ$1,0),FALSE)</f>
        <v>1.4</v>
      </c>
      <c r="AC376" s="30">
        <f>VLOOKUP($B376,'[1]Tillförd energi'!$B$2:$AS$506,MATCH(AC$3,'[1]Tillförd energi'!$B$1:$AQ$1,0),FALSE)</f>
        <v>0</v>
      </c>
      <c r="AD376" s="30">
        <f>VLOOKUP($B376,'[1]Tillförd energi'!$B$2:$AS$506,MATCH(AD$3,'[1]Tillförd energi'!$B$1:$AQ$1,0),FALSE)</f>
        <v>0</v>
      </c>
      <c r="AF376" s="30">
        <f>VLOOKUP($B376,'[1]Tillförd energi'!$B$2:$AS$506,MATCH(AF$3,'[1]Tillförd energi'!$B$1:$AQ$1,0),FALSE)</f>
        <v>0.6</v>
      </c>
      <c r="AH376" s="30">
        <f>IFERROR(VLOOKUP(B376,[1]Miljö!$B$1:$S$476,9,FALSE)/1,0)</f>
        <v>0</v>
      </c>
      <c r="AJ376" s="35">
        <f>IFERROR(VLOOKUP($B376,[1]Miljö!$B$1:$S$500,MATCH("hjälpel exklusive kraftvärme (GWh)",[1]Miljö!$B$1:$V$1,0),FALSE)/1,"")</f>
        <v>0.6</v>
      </c>
      <c r="AK376" s="35">
        <f t="shared" si="20"/>
        <v>0.6</v>
      </c>
      <c r="AL376" s="35">
        <f>VLOOKUP($B376,'[1]Slutlig allokering'!$B$2:$AL$462,MATCH("Hjälpel kraftvärme",'[1]Slutlig allokering'!$B$2:$AL$2,0),FALSE)</f>
        <v>0</v>
      </c>
      <c r="AN376" s="30">
        <f t="shared" si="21"/>
        <v>26.099999999999998</v>
      </c>
      <c r="AO376" s="30">
        <f t="shared" si="22"/>
        <v>26.099999999999998</v>
      </c>
      <c r="AP376" s="30">
        <f>IF(ISERROR(1/VLOOKUP($B376,[1]Leveranser!$B$1:$S$500,MATCH("såld värme (gwh)",[1]Leveranser!$B$1:$S$1,0),FALSE)),"",VLOOKUP($B376,[1]Leveranser!$B$1:$S$500,MATCH("såld värme (gwh)",[1]Leveranser!$B$1:$S$1,0),FALSE))</f>
        <v>23.3</v>
      </c>
      <c r="AQ376" s="30">
        <f>VLOOKUP($B376,[1]Leveranser!$B$1:$Y$500,MATCH("Totalt såld fjärrvärme till andra fjärrvärmeföretag",[1]Leveranser!$B$1:$AA$1,0),FALSE)</f>
        <v>0</v>
      </c>
      <c r="AR376" s="30">
        <f>IF(ISERROR(1/VLOOKUP($B376,[1]Miljö!$B$1:$S$500,MATCH("Såld mängd produktionsspecifik fjärrvärme (GWh)",[1]Miljö!$B$1:$R$1,0),FALSE)),0,VLOOKUP($B376,[1]Miljö!$B$1:$S$500,MATCH("Såld mängd produktionsspecifik fjärrvärme (GWh)",[1]Miljö!$B$1:$R$1,0),FALSE))</f>
        <v>0</v>
      </c>
      <c r="AS376" s="36">
        <f t="shared" si="23"/>
        <v>0.89272030651341006</v>
      </c>
      <c r="AU376" s="30" t="str">
        <f>VLOOKUP($B376,'[1]Miljövärden urval för publ'!$B$2:$I$486,7,FALSE)</f>
        <v>Ja</v>
      </c>
    </row>
    <row r="377" spans="1:48" ht="15">
      <c r="A377" t="s">
        <v>557</v>
      </c>
      <c r="B377" t="s">
        <v>560</v>
      </c>
      <c r="C377" s="30">
        <f>VLOOKUP($B377,'[1]Tillförd energi'!$B$2:$AS$506,MATCH(C$3,'[1]Tillförd energi'!$B$1:$AQ$1,0),FALSE)</f>
        <v>0</v>
      </c>
      <c r="D377" s="30">
        <f>VLOOKUP($B377,'[1]Tillförd energi'!$B$2:$AS$506,MATCH(D$3,'[1]Tillförd energi'!$B$1:$AQ$1,0),FALSE)</f>
        <v>0.553006</v>
      </c>
      <c r="E377" s="30">
        <f>VLOOKUP($B377,'[1]Tillförd energi'!$B$2:$AS$506,MATCH(E$3,'[1]Tillförd energi'!$B$1:$AQ$1,0),FALSE)</f>
        <v>0</v>
      </c>
      <c r="F377" s="30">
        <f>VLOOKUP($B377,'[1]Tillförd energi'!$B$2:$AS$506,MATCH(F$3,'[1]Tillförd energi'!$B$1:$AQ$1,0),FALSE)</f>
        <v>0</v>
      </c>
      <c r="G377" s="30">
        <f>VLOOKUP($B377,'[1]Tillförd energi'!$B$2:$AS$506,MATCH(G$3,'[1]Tillförd energi'!$B$1:$AQ$1,0),FALSE)</f>
        <v>0</v>
      </c>
      <c r="H377" s="30">
        <f>VLOOKUP($B377,'[1]Tillförd energi'!$B$2:$AS$506,MATCH(H$3,'[1]Tillförd energi'!$B$1:$AQ$1,0),FALSE)</f>
        <v>0</v>
      </c>
      <c r="I377" s="30">
        <f>VLOOKUP($B377,'[1]Tillförd energi'!$B$2:$AS$506,MATCH(I$3,'[1]Tillförd energi'!$B$1:$AQ$1,0),FALSE)</f>
        <v>164.05500000000001</v>
      </c>
      <c r="J377" s="30">
        <f>VLOOKUP($B377,'[1]Tillförd energi'!$B$2:$AS$506,MATCH(J$3,'[1]Tillförd energi'!$B$1:$AQ$1,0),FALSE)</f>
        <v>0</v>
      </c>
      <c r="K377" s="30">
        <f>VLOOKUP($B377,'[1]Tillförd energi'!$B$2:$AS$506,MATCH(K$3,'[1]Tillförd energi'!$B$1:$AQ$1,0),FALSE)</f>
        <v>20.7988</v>
      </c>
      <c r="L377" s="30">
        <f>VLOOKUP($B377,'[1]Tillförd energi'!$B$2:$AS$506,MATCH(L$3,'[1]Tillförd energi'!$B$1:$AQ$1,0),FALSE)</f>
        <v>0</v>
      </c>
      <c r="M377" s="30">
        <f>VLOOKUP($B377,'[1]Tillförd energi'!$B$2:$AS$506,MATCH(M$3,'[1]Tillförd energi'!$B$1:$AQ$1,0),FALSE)</f>
        <v>0</v>
      </c>
      <c r="N377" s="30">
        <f>VLOOKUP($B377,'[1]Tillförd energi'!$B$2:$AS$506,MATCH(N$3,'[1]Tillförd energi'!$B$1:$AQ$1,0),FALSE)</f>
        <v>0</v>
      </c>
      <c r="O377" s="30">
        <f>VLOOKUP($B377,'[1]Tillförd energi'!$B$2:$AS$506,MATCH(O$3,'[1]Tillförd energi'!$B$1:$AQ$1,0),FALSE)</f>
        <v>47.774000000000001</v>
      </c>
      <c r="P377" s="30">
        <f>VLOOKUP($B377,'[1]Tillförd energi'!$B$2:$AS$506,MATCH(P$3,'[1]Tillförd energi'!$B$1:$AQ$1,0),FALSE)</f>
        <v>0</v>
      </c>
      <c r="Q377" s="30">
        <f>VLOOKUP($B377,'[1]Tillförd energi'!$B$2:$AS$506,MATCH(Q$3,'[1]Tillförd energi'!$B$1:$AQ$1,0),FALSE)</f>
        <v>0</v>
      </c>
      <c r="R377" s="30">
        <f>VLOOKUP($B377,'[1]Tillförd energi'!$B$2:$AS$506,MATCH(R$3,'[1]Tillförd energi'!$B$1:$AQ$1,0),FALSE)</f>
        <v>0</v>
      </c>
      <c r="S377" s="30">
        <f>VLOOKUP($B377,'[1]Tillförd energi'!$B$2:$AS$506,MATCH(S$3,'[1]Tillförd energi'!$B$1:$AQ$1,0),FALSE)</f>
        <v>0</v>
      </c>
      <c r="T377" s="30">
        <f>VLOOKUP($B377,'[1]Tillförd energi'!$B$2:$AS$506,MATCH(T$3,'[1]Tillförd energi'!$B$1:$AQ$1,0),FALSE)</f>
        <v>0.34367399999999998</v>
      </c>
      <c r="U377" s="30">
        <f>VLOOKUP($B377,'[1]Tillförd energi'!$B$2:$AS$506,MATCH(U$3,'[1]Tillförd energi'!$B$1:$AQ$1,0),FALSE)</f>
        <v>0</v>
      </c>
      <c r="V377" s="30">
        <f>VLOOKUP($B377,'[1]Tillförd energi'!$B$2:$AS$506,MATCH(V$3,'[1]Tillförd energi'!$B$1:$AQ$1,0),FALSE)</f>
        <v>3.4</v>
      </c>
      <c r="W377" s="30">
        <f>VLOOKUP($B377,'[1]Tillförd energi'!$B$2:$AS$506,MATCH(W$3,'[1]Tillförd energi'!$B$1:$AQ$1,0),FALSE)</f>
        <v>0</v>
      </c>
      <c r="X377" s="30">
        <f>VLOOKUP($B377,'[1]Tillförd energi'!$B$2:$AS$506,MATCH(X$3,'[1]Tillförd energi'!$B$1:$AQ$1,0),FALSE)</f>
        <v>22.8</v>
      </c>
      <c r="Y377" s="30">
        <f>VLOOKUP($B377,'[1]Tillförd energi'!$B$2:$AS$506,MATCH(Y$3,'[1]Tillförd energi'!$B$1:$AQ$1,0),FALSE)</f>
        <v>0</v>
      </c>
      <c r="Z377" s="30">
        <f>VLOOKUP($B377,'[1]Tillförd energi'!$B$2:$AS$506,MATCH(Z$3,'[1]Tillförd energi'!$B$1:$AQ$1,0),FALSE)</f>
        <v>0</v>
      </c>
      <c r="AA377" s="30">
        <f>VLOOKUP($B377,'[1]Tillförd energi'!$B$2:$AS$506,MATCH(AA$3,'[1]Tillförd energi'!$B$1:$AQ$1,0),FALSE)</f>
        <v>0</v>
      </c>
      <c r="AB377" s="30">
        <f>VLOOKUP($B377,'[1]Tillförd energi'!$B$2:$AS$506,MATCH(AB$3,'[1]Tillförd energi'!$B$1:$AQ$1,0),FALSE)</f>
        <v>50.4</v>
      </c>
      <c r="AC377" s="30">
        <f>VLOOKUP($B377,'[1]Tillförd energi'!$B$2:$AS$506,MATCH(AC$3,'[1]Tillförd energi'!$B$1:$AQ$1,0),FALSE)</f>
        <v>0</v>
      </c>
      <c r="AD377" s="30">
        <f>VLOOKUP($B377,'[1]Tillförd energi'!$B$2:$AS$506,MATCH(AD$3,'[1]Tillförd energi'!$B$1:$AQ$1,0),FALSE)</f>
        <v>0</v>
      </c>
      <c r="AF377" s="30">
        <f>VLOOKUP($B377,'[1]Tillförd energi'!$B$2:$AS$506,MATCH(AF$3,'[1]Tillförd energi'!$B$1:$AQ$1,0),FALSE)</f>
        <v>12.0694</v>
      </c>
      <c r="AH377" s="30">
        <f>IFERROR(VLOOKUP(B377,[1]Miljö!$B$1:$S$476,9,FALSE)/1,0)</f>
        <v>0</v>
      </c>
      <c r="AJ377" s="35">
        <f>IFERROR(VLOOKUP($B377,[1]Miljö!$B$1:$S$500,MATCH("hjälpel exklusive kraftvärme (GWh)",[1]Miljö!$B$1:$V$1,0),FALSE)/1,"")</f>
        <v>5</v>
      </c>
      <c r="AK377" s="35">
        <f t="shared" si="20"/>
        <v>5</v>
      </c>
      <c r="AL377" s="35">
        <f>VLOOKUP($B377,'[1]Slutlig allokering'!$B$2:$AL$462,MATCH("Hjälpel kraftvärme",'[1]Slutlig allokering'!$B$2:$AL$2,0),FALSE)</f>
        <v>7.0693900000000003</v>
      </c>
      <c r="AN377" s="30">
        <f t="shared" si="21"/>
        <v>322.19387999999998</v>
      </c>
      <c r="AO377" s="30">
        <f t="shared" si="22"/>
        <v>322.19387999999998</v>
      </c>
      <c r="AP377" s="30">
        <f>IF(ISERROR(1/VLOOKUP($B377,[1]Leveranser!$B$1:$S$500,MATCH("såld värme (gwh)",[1]Leveranser!$B$1:$S$1,0),FALSE)),"",VLOOKUP($B377,[1]Leveranser!$B$1:$S$500,MATCH("såld värme (gwh)",[1]Leveranser!$B$1:$S$1,0),FALSE))</f>
        <v>265.10000000000002</v>
      </c>
      <c r="AQ377" s="30">
        <f>VLOOKUP($B377,[1]Leveranser!$B$1:$Y$500,MATCH("Totalt såld fjärrvärme till andra fjärrvärmeföretag",[1]Leveranser!$B$1:$AA$1,0),FALSE)</f>
        <v>0</v>
      </c>
      <c r="AR377" s="30">
        <f>IF(ISERROR(1/VLOOKUP($B377,[1]Miljö!$B$1:$S$500,MATCH("Såld mängd produktionsspecifik fjärrvärme (GWh)",[1]Miljö!$B$1:$R$1,0),FALSE)),0,VLOOKUP($B377,[1]Miljö!$B$1:$S$500,MATCH("Såld mängd produktionsspecifik fjärrvärme (GWh)",[1]Miljö!$B$1:$R$1,0),FALSE))</f>
        <v>0</v>
      </c>
      <c r="AS377" s="36">
        <f t="shared" si="23"/>
        <v>0.82279650997716047</v>
      </c>
      <c r="AU377" s="30" t="str">
        <f>VLOOKUP($B377,'[1]Miljövärden urval för publ'!$B$2:$I$486,7,FALSE)</f>
        <v>Ja</v>
      </c>
    </row>
    <row r="378" spans="1:48" ht="15">
      <c r="A378" t="s">
        <v>228</v>
      </c>
      <c r="B378" t="s">
        <v>230</v>
      </c>
      <c r="C378" s="30">
        <f>VLOOKUP($B378,'[1]Tillförd energi'!$B$2:$AS$506,MATCH(C$3,'[1]Tillförd energi'!$B$1:$AQ$1,0),FALSE)</f>
        <v>0</v>
      </c>
      <c r="D378" s="30">
        <f>VLOOKUP($B378,'[1]Tillförd energi'!$B$2:$AS$506,MATCH(D$3,'[1]Tillförd energi'!$B$1:$AQ$1,0),FALSE)</f>
        <v>7.8E-2</v>
      </c>
      <c r="E378" s="30">
        <f>VLOOKUP($B378,'[1]Tillförd energi'!$B$2:$AS$506,MATCH(E$3,'[1]Tillförd energi'!$B$1:$AQ$1,0),FALSE)</f>
        <v>0</v>
      </c>
      <c r="F378" s="30">
        <f>VLOOKUP($B378,'[1]Tillförd energi'!$B$2:$AS$506,MATCH(F$3,'[1]Tillförd energi'!$B$1:$AQ$1,0),FALSE)</f>
        <v>0</v>
      </c>
      <c r="G378" s="30">
        <f>VLOOKUP($B378,'[1]Tillförd energi'!$B$2:$AS$506,MATCH(G$3,'[1]Tillförd energi'!$B$1:$AQ$1,0),FALSE)</f>
        <v>0</v>
      </c>
      <c r="H378" s="30">
        <f>VLOOKUP($B378,'[1]Tillförd energi'!$B$2:$AS$506,MATCH(H$3,'[1]Tillförd energi'!$B$1:$AQ$1,0),FALSE)</f>
        <v>0</v>
      </c>
      <c r="I378" s="30">
        <f>VLOOKUP($B378,'[1]Tillförd energi'!$B$2:$AS$506,MATCH(I$3,'[1]Tillförd energi'!$B$1:$AQ$1,0),FALSE)</f>
        <v>0</v>
      </c>
      <c r="J378" s="30">
        <f>VLOOKUP($B378,'[1]Tillförd energi'!$B$2:$AS$506,MATCH(J$3,'[1]Tillförd energi'!$B$1:$AQ$1,0),FALSE)</f>
        <v>0</v>
      </c>
      <c r="K378" s="30">
        <f>VLOOKUP($B378,'[1]Tillförd energi'!$B$2:$AS$506,MATCH(K$3,'[1]Tillförd energi'!$B$1:$AQ$1,0),FALSE)</f>
        <v>0</v>
      </c>
      <c r="L378" s="30">
        <f>VLOOKUP($B378,'[1]Tillförd energi'!$B$2:$AS$506,MATCH(L$3,'[1]Tillförd energi'!$B$1:$AQ$1,0),FALSE)</f>
        <v>0</v>
      </c>
      <c r="M378" s="30">
        <f>VLOOKUP($B378,'[1]Tillförd energi'!$B$2:$AS$506,MATCH(M$3,'[1]Tillförd energi'!$B$1:$AQ$1,0),FALSE)</f>
        <v>0</v>
      </c>
      <c r="N378" s="30">
        <f>VLOOKUP($B378,'[1]Tillförd energi'!$B$2:$AS$506,MATCH(N$3,'[1]Tillförd energi'!$B$1:$AQ$1,0),FALSE)</f>
        <v>0</v>
      </c>
      <c r="O378" s="30">
        <f>VLOOKUP($B378,'[1]Tillförd energi'!$B$2:$AS$506,MATCH(O$3,'[1]Tillförd energi'!$B$1:$AQ$1,0),FALSE)</f>
        <v>0</v>
      </c>
      <c r="P378" s="30">
        <f>VLOOKUP($B378,'[1]Tillförd energi'!$B$2:$AS$506,MATCH(P$3,'[1]Tillförd energi'!$B$1:$AQ$1,0),FALSE)</f>
        <v>0</v>
      </c>
      <c r="Q378" s="30">
        <f>VLOOKUP($B378,'[1]Tillförd energi'!$B$2:$AS$506,MATCH(Q$3,'[1]Tillförd energi'!$B$1:$AQ$1,0),FALSE)</f>
        <v>2.7570000000000001</v>
      </c>
      <c r="R378" s="30">
        <f>VLOOKUP($B378,'[1]Tillförd energi'!$B$2:$AS$506,MATCH(R$3,'[1]Tillförd energi'!$B$1:$AQ$1,0),FALSE)</f>
        <v>0</v>
      </c>
      <c r="S378" s="30">
        <f>VLOOKUP($B378,'[1]Tillförd energi'!$B$2:$AS$506,MATCH(S$3,'[1]Tillförd energi'!$B$1:$AQ$1,0),FALSE)</f>
        <v>0</v>
      </c>
      <c r="T378" s="30">
        <f>VLOOKUP($B378,'[1]Tillförd energi'!$B$2:$AS$506,MATCH(T$3,'[1]Tillförd energi'!$B$1:$AQ$1,0),FALSE)</f>
        <v>0</v>
      </c>
      <c r="U378" s="30">
        <f>VLOOKUP($B378,'[1]Tillförd energi'!$B$2:$AS$506,MATCH(U$3,'[1]Tillförd energi'!$B$1:$AQ$1,0),FALSE)</f>
        <v>0</v>
      </c>
      <c r="V378" s="30">
        <f>VLOOKUP($B378,'[1]Tillförd energi'!$B$2:$AS$506,MATCH(V$3,'[1]Tillförd energi'!$B$1:$AQ$1,0),FALSE)</f>
        <v>0</v>
      </c>
      <c r="W378" s="30">
        <f>VLOOKUP($B378,'[1]Tillförd energi'!$B$2:$AS$506,MATCH(W$3,'[1]Tillförd energi'!$B$1:$AQ$1,0),FALSE)</f>
        <v>0</v>
      </c>
      <c r="X378" s="30">
        <f>VLOOKUP($B378,'[1]Tillförd energi'!$B$2:$AS$506,MATCH(X$3,'[1]Tillförd energi'!$B$1:$AQ$1,0),FALSE)</f>
        <v>0</v>
      </c>
      <c r="Y378" s="30">
        <f>VLOOKUP($B378,'[1]Tillförd energi'!$B$2:$AS$506,MATCH(Y$3,'[1]Tillförd energi'!$B$1:$AQ$1,0),FALSE)</f>
        <v>0</v>
      </c>
      <c r="Z378" s="30">
        <f>VLOOKUP($B378,'[1]Tillförd energi'!$B$2:$AS$506,MATCH(Z$3,'[1]Tillförd energi'!$B$1:$AQ$1,0),FALSE)</f>
        <v>0</v>
      </c>
      <c r="AA378" s="30">
        <f>VLOOKUP($B378,'[1]Tillförd energi'!$B$2:$AS$506,MATCH(AA$3,'[1]Tillförd energi'!$B$1:$AQ$1,0),FALSE)</f>
        <v>0</v>
      </c>
      <c r="AB378" s="30">
        <f>VLOOKUP($B378,'[1]Tillförd energi'!$B$2:$AS$506,MATCH(AB$3,'[1]Tillförd energi'!$B$1:$AQ$1,0),FALSE)</f>
        <v>0</v>
      </c>
      <c r="AC378" s="30">
        <f>VLOOKUP($B378,'[1]Tillförd energi'!$B$2:$AS$506,MATCH(AC$3,'[1]Tillförd energi'!$B$1:$AQ$1,0),FALSE)</f>
        <v>0</v>
      </c>
      <c r="AD378" s="30">
        <f>VLOOKUP($B378,'[1]Tillförd energi'!$B$2:$AS$506,MATCH(AD$3,'[1]Tillförd energi'!$B$1:$AQ$1,0),FALSE)</f>
        <v>0</v>
      </c>
      <c r="AF378" s="30">
        <f>VLOOKUP($B378,'[1]Tillförd energi'!$B$2:$AS$506,MATCH(AF$3,'[1]Tillförd energi'!$B$1:$AQ$1,0),FALSE)</f>
        <v>3.7999999999999999E-2</v>
      </c>
      <c r="AH378" s="30">
        <f>IFERROR(VLOOKUP(B378,[1]Miljö!$B$1:$S$476,9,FALSE)/1,0)</f>
        <v>0</v>
      </c>
      <c r="AJ378" s="35">
        <f>IFERROR(VLOOKUP($B378,[1]Miljö!$B$1:$S$500,MATCH("hjälpel exklusive kraftvärme (GWh)",[1]Miljö!$B$1:$V$1,0),FALSE)/1,"")</f>
        <v>3.7999999999999999E-2</v>
      </c>
      <c r="AK378" s="35">
        <f t="shared" si="20"/>
        <v>3.7999999999999999E-2</v>
      </c>
      <c r="AL378" s="35">
        <f>VLOOKUP($B378,'[1]Slutlig allokering'!$B$2:$AL$462,MATCH("Hjälpel kraftvärme",'[1]Slutlig allokering'!$B$2:$AL$2,0),FALSE)</f>
        <v>0</v>
      </c>
      <c r="AN378" s="30">
        <f t="shared" si="21"/>
        <v>2.8729999999999998</v>
      </c>
      <c r="AO378" s="30">
        <f t="shared" si="22"/>
        <v>2.8729999999999998</v>
      </c>
      <c r="AP378" s="30">
        <f>IF(ISERROR(1/VLOOKUP($B378,[1]Leveranser!$B$1:$S$500,MATCH("såld värme (gwh)",[1]Leveranser!$B$1:$S$1,0),FALSE)),"",VLOOKUP($B378,[1]Leveranser!$B$1:$S$500,MATCH("såld värme (gwh)",[1]Leveranser!$B$1:$S$1,0),FALSE))</f>
        <v>2.2789999999999999</v>
      </c>
      <c r="AQ378" s="30">
        <f>VLOOKUP($B378,[1]Leveranser!$B$1:$Y$500,MATCH("Totalt såld fjärrvärme till andra fjärrvärmeföretag",[1]Leveranser!$B$1:$AA$1,0),FALSE)</f>
        <v>0</v>
      </c>
      <c r="AR378" s="30">
        <f>IF(ISERROR(1/VLOOKUP($B378,[1]Miljö!$B$1:$S$500,MATCH("Såld mängd produktionsspecifik fjärrvärme (GWh)",[1]Miljö!$B$1:$R$1,0),FALSE)),0,VLOOKUP($B378,[1]Miljö!$B$1:$S$500,MATCH("Såld mängd produktionsspecifik fjärrvärme (GWh)",[1]Miljö!$B$1:$R$1,0),FALSE))</f>
        <v>0</v>
      </c>
      <c r="AS378" s="36">
        <f t="shared" si="23"/>
        <v>0.79324747650539507</v>
      </c>
      <c r="AU378" s="30" t="str">
        <f>VLOOKUP($B378,'[1]Miljövärden urval för publ'!$B$2:$I$486,7,FALSE)</f>
        <v>Ja</v>
      </c>
    </row>
    <row r="379" spans="1:48" ht="15">
      <c r="A379" t="s">
        <v>561</v>
      </c>
      <c r="B379" t="s">
        <v>563</v>
      </c>
      <c r="C379" s="30">
        <f>VLOOKUP($B379,'[1]Tillförd energi'!$B$2:$AS$506,MATCH(C$3,'[1]Tillförd energi'!$B$1:$AQ$1,0),FALSE)</f>
        <v>0</v>
      </c>
      <c r="D379" s="30">
        <f>VLOOKUP($B379,'[1]Tillförd energi'!$B$2:$AS$506,MATCH(D$3,'[1]Tillförd energi'!$B$1:$AQ$1,0),FALSE)</f>
        <v>0.77333300000000005</v>
      </c>
      <c r="E379" s="30">
        <f>VLOOKUP($B379,'[1]Tillförd energi'!$B$2:$AS$506,MATCH(E$3,'[1]Tillförd energi'!$B$1:$AQ$1,0),FALSE)</f>
        <v>0</v>
      </c>
      <c r="F379" s="30">
        <f>VLOOKUP($B379,'[1]Tillförd energi'!$B$2:$AS$506,MATCH(F$3,'[1]Tillförd energi'!$B$1:$AQ$1,0),FALSE)</f>
        <v>0</v>
      </c>
      <c r="G379" s="30">
        <f>VLOOKUP($B379,'[1]Tillförd energi'!$B$2:$AS$506,MATCH(G$3,'[1]Tillförd energi'!$B$1:$AQ$1,0),FALSE)</f>
        <v>0</v>
      </c>
      <c r="H379" s="30">
        <f>VLOOKUP($B379,'[1]Tillförd energi'!$B$2:$AS$506,MATCH(H$3,'[1]Tillförd energi'!$B$1:$AQ$1,0),FALSE)</f>
        <v>0</v>
      </c>
      <c r="I379" s="30">
        <f>VLOOKUP($B379,'[1]Tillförd energi'!$B$2:$AS$506,MATCH(I$3,'[1]Tillförd energi'!$B$1:$AQ$1,0),FALSE)</f>
        <v>0</v>
      </c>
      <c r="J379" s="30">
        <f>VLOOKUP($B379,'[1]Tillförd energi'!$B$2:$AS$506,MATCH(J$3,'[1]Tillförd energi'!$B$1:$AQ$1,0),FALSE)</f>
        <v>0</v>
      </c>
      <c r="K379" s="30">
        <f>VLOOKUP($B379,'[1]Tillförd energi'!$B$2:$AS$506,MATCH(K$3,'[1]Tillförd energi'!$B$1:$AQ$1,0),FALSE)</f>
        <v>0</v>
      </c>
      <c r="L379" s="30">
        <f>VLOOKUP($B379,'[1]Tillförd energi'!$B$2:$AS$506,MATCH(L$3,'[1]Tillförd energi'!$B$1:$AQ$1,0),FALSE)</f>
        <v>0</v>
      </c>
      <c r="M379" s="30">
        <f>VLOOKUP($B379,'[1]Tillförd energi'!$B$2:$AS$506,MATCH(M$3,'[1]Tillförd energi'!$B$1:$AQ$1,0),FALSE)</f>
        <v>0</v>
      </c>
      <c r="N379" s="30">
        <f>VLOOKUP($B379,'[1]Tillförd energi'!$B$2:$AS$506,MATCH(N$3,'[1]Tillförd energi'!$B$1:$AQ$1,0),FALSE)</f>
        <v>0</v>
      </c>
      <c r="O379" s="30">
        <f>VLOOKUP($B379,'[1]Tillförd energi'!$B$2:$AS$506,MATCH(O$3,'[1]Tillförd energi'!$B$1:$AQ$1,0),FALSE)</f>
        <v>0</v>
      </c>
      <c r="P379" s="30">
        <f>VLOOKUP($B379,'[1]Tillförd energi'!$B$2:$AS$506,MATCH(P$3,'[1]Tillförd energi'!$B$1:$AQ$1,0),FALSE)</f>
        <v>19.1433</v>
      </c>
      <c r="Q379" s="30">
        <f>VLOOKUP($B379,'[1]Tillförd energi'!$B$2:$AS$506,MATCH(Q$3,'[1]Tillförd energi'!$B$1:$AQ$1,0),FALSE)</f>
        <v>3.9580000000000002</v>
      </c>
      <c r="R379" s="30">
        <f>VLOOKUP($B379,'[1]Tillförd energi'!$B$2:$AS$506,MATCH(R$3,'[1]Tillförd energi'!$B$1:$AQ$1,0),FALSE)</f>
        <v>0</v>
      </c>
      <c r="S379" s="30">
        <f>VLOOKUP($B379,'[1]Tillförd energi'!$B$2:$AS$506,MATCH(S$3,'[1]Tillförd energi'!$B$1:$AQ$1,0),FALSE)</f>
        <v>0</v>
      </c>
      <c r="T379" s="30">
        <f>VLOOKUP($B379,'[1]Tillförd energi'!$B$2:$AS$506,MATCH(T$3,'[1]Tillförd energi'!$B$1:$AQ$1,0),FALSE)</f>
        <v>0</v>
      </c>
      <c r="U379" s="30">
        <f>VLOOKUP($B379,'[1]Tillförd energi'!$B$2:$AS$506,MATCH(U$3,'[1]Tillförd energi'!$B$1:$AQ$1,0),FALSE)</f>
        <v>0</v>
      </c>
      <c r="V379" s="30">
        <f>VLOOKUP($B379,'[1]Tillförd energi'!$B$2:$AS$506,MATCH(V$3,'[1]Tillförd energi'!$B$1:$AQ$1,0),FALSE)</f>
        <v>0</v>
      </c>
      <c r="W379" s="30">
        <f>VLOOKUP($B379,'[1]Tillförd energi'!$B$2:$AS$506,MATCH(W$3,'[1]Tillförd energi'!$B$1:$AQ$1,0),FALSE)</f>
        <v>0</v>
      </c>
      <c r="X379" s="30">
        <f>VLOOKUP($B379,'[1]Tillförd energi'!$B$2:$AS$506,MATCH(X$3,'[1]Tillförd energi'!$B$1:$AQ$1,0),FALSE)</f>
        <v>0</v>
      </c>
      <c r="Y379" s="30">
        <f>VLOOKUP($B379,'[1]Tillförd energi'!$B$2:$AS$506,MATCH(Y$3,'[1]Tillförd energi'!$B$1:$AQ$1,0),FALSE)</f>
        <v>0</v>
      </c>
      <c r="Z379" s="30">
        <f>VLOOKUP($B379,'[1]Tillförd energi'!$B$2:$AS$506,MATCH(Z$3,'[1]Tillförd energi'!$B$1:$AQ$1,0),FALSE)</f>
        <v>0</v>
      </c>
      <c r="AA379" s="30">
        <f>VLOOKUP($B379,'[1]Tillförd energi'!$B$2:$AS$506,MATCH(AA$3,'[1]Tillförd energi'!$B$1:$AQ$1,0),FALSE)</f>
        <v>0</v>
      </c>
      <c r="AB379" s="30">
        <f>VLOOKUP($B379,'[1]Tillförd energi'!$B$2:$AS$506,MATCH(AB$3,'[1]Tillförd energi'!$B$1:$AQ$1,0),FALSE)</f>
        <v>0</v>
      </c>
      <c r="AC379" s="30">
        <f>VLOOKUP($B379,'[1]Tillförd energi'!$B$2:$AS$506,MATCH(AC$3,'[1]Tillförd energi'!$B$1:$AQ$1,0),FALSE)</f>
        <v>34.9</v>
      </c>
      <c r="AD379" s="30">
        <f>VLOOKUP($B379,'[1]Tillförd energi'!$B$2:$AS$506,MATCH(AD$3,'[1]Tillförd energi'!$B$1:$AQ$1,0),FALSE)</f>
        <v>0</v>
      </c>
      <c r="AF379" s="30">
        <f>VLOOKUP($B379,'[1]Tillförd energi'!$B$2:$AS$506,MATCH(AF$3,'[1]Tillförd energi'!$B$1:$AQ$1,0),FALSE)</f>
        <v>0.65800000000000003</v>
      </c>
      <c r="AH379" s="30">
        <f>IFERROR(VLOOKUP(B379,[1]Miljö!$B$1:$S$476,9,FALSE)/1,0)</f>
        <v>0</v>
      </c>
      <c r="AJ379" s="35">
        <f>IFERROR(VLOOKUP($B379,[1]Miljö!$B$1:$S$500,MATCH("hjälpel exklusive kraftvärme (GWh)",[1]Miljö!$B$1:$V$1,0),FALSE)/1,"")</f>
        <v>0.65800000000000003</v>
      </c>
      <c r="AK379" s="35">
        <f t="shared" si="20"/>
        <v>0.65800000000000003</v>
      </c>
      <c r="AL379" s="35">
        <f>VLOOKUP($B379,'[1]Slutlig allokering'!$B$2:$AL$462,MATCH("Hjälpel kraftvärme",'[1]Slutlig allokering'!$B$2:$AL$2,0),FALSE)</f>
        <v>0</v>
      </c>
      <c r="AN379" s="30">
        <f t="shared" si="21"/>
        <v>59.432633000000003</v>
      </c>
      <c r="AO379" s="30">
        <f t="shared" si="22"/>
        <v>59.432633000000003</v>
      </c>
      <c r="AP379" s="30">
        <f>IF(ISERROR(1/VLOOKUP($B379,[1]Leveranser!$B$1:$S$500,MATCH("såld värme (gwh)",[1]Leveranser!$B$1:$S$1,0),FALSE)),"",VLOOKUP($B379,[1]Leveranser!$B$1:$S$500,MATCH("såld värme (gwh)",[1]Leveranser!$B$1:$S$1,0),FALSE))</f>
        <v>48.018000000000001</v>
      </c>
      <c r="AQ379" s="30">
        <f>VLOOKUP($B379,[1]Leveranser!$B$1:$Y$500,MATCH("Totalt såld fjärrvärme till andra fjärrvärmeföretag",[1]Leveranser!$B$1:$AA$1,0),FALSE)</f>
        <v>0</v>
      </c>
      <c r="AR379" s="30">
        <f>IF(ISERROR(1/VLOOKUP($B379,[1]Miljö!$B$1:$S$500,MATCH("Såld mängd produktionsspecifik fjärrvärme (GWh)",[1]Miljö!$B$1:$R$1,0),FALSE)),0,VLOOKUP($B379,[1]Miljö!$B$1:$S$500,MATCH("Såld mängd produktionsspecifik fjärrvärme (GWh)",[1]Miljö!$B$1:$R$1,0),FALSE))</f>
        <v>0</v>
      </c>
      <c r="AS379" s="36">
        <f t="shared" si="23"/>
        <v>0.80793997466004908</v>
      </c>
      <c r="AU379" s="30" t="str">
        <f>VLOOKUP($B379,'[1]Miljövärden urval för publ'!$B$2:$I$486,7,FALSE)</f>
        <v>Ja</v>
      </c>
    </row>
    <row r="380" spans="1:48" ht="15">
      <c r="A380" t="s">
        <v>564</v>
      </c>
      <c r="B380" t="s">
        <v>569</v>
      </c>
      <c r="C380" s="30">
        <f>VLOOKUP($B380,'[1]Tillförd energi'!$B$2:$AS$506,MATCH(C$3,'[1]Tillförd energi'!$B$1:$AQ$1,0),FALSE)</f>
        <v>0</v>
      </c>
      <c r="D380" s="30">
        <f>VLOOKUP($B380,'[1]Tillförd energi'!$B$2:$AS$506,MATCH(D$3,'[1]Tillförd energi'!$B$1:$AQ$1,0),FALSE)</f>
        <v>27.038</v>
      </c>
      <c r="E380" s="30">
        <f>VLOOKUP($B380,'[1]Tillförd energi'!$B$2:$AS$506,MATCH(E$3,'[1]Tillförd energi'!$B$1:$AQ$1,0),FALSE)</f>
        <v>0</v>
      </c>
      <c r="F380" s="30">
        <f>VLOOKUP($B380,'[1]Tillförd energi'!$B$2:$AS$506,MATCH(F$3,'[1]Tillförd energi'!$B$1:$AQ$1,0),FALSE)</f>
        <v>0</v>
      </c>
      <c r="G380" s="30">
        <f>VLOOKUP($B380,'[1]Tillförd energi'!$B$2:$AS$506,MATCH(G$3,'[1]Tillförd energi'!$B$1:$AQ$1,0),FALSE)</f>
        <v>0</v>
      </c>
      <c r="H380" s="30">
        <f>VLOOKUP($B380,'[1]Tillförd energi'!$B$2:$AS$506,MATCH(H$3,'[1]Tillförd energi'!$B$1:$AQ$1,0),FALSE)</f>
        <v>0</v>
      </c>
      <c r="I380" s="30">
        <f>VLOOKUP($B380,'[1]Tillförd energi'!$B$2:$AS$506,MATCH(I$3,'[1]Tillförd energi'!$B$1:$AQ$1,0),FALSE)</f>
        <v>239.5</v>
      </c>
      <c r="J380" s="30">
        <f>VLOOKUP($B380,'[1]Tillförd energi'!$B$2:$AS$506,MATCH(J$3,'[1]Tillförd energi'!$B$1:$AQ$1,0),FALSE)</f>
        <v>0</v>
      </c>
      <c r="K380" s="30">
        <f>VLOOKUP($B380,'[1]Tillförd energi'!$B$2:$AS$506,MATCH(K$3,'[1]Tillförd energi'!$B$1:$AQ$1,0),FALSE)</f>
        <v>87.266999999999996</v>
      </c>
      <c r="L380" s="30">
        <f>VLOOKUP($B380,'[1]Tillförd energi'!$B$2:$AS$506,MATCH(L$3,'[1]Tillförd energi'!$B$1:$AQ$1,0),FALSE)</f>
        <v>91.308999999999997</v>
      </c>
      <c r="M380" s="30">
        <f>VLOOKUP($B380,'[1]Tillförd energi'!$B$2:$AS$506,MATCH(M$3,'[1]Tillförd energi'!$B$1:$AQ$1,0),FALSE)</f>
        <v>72.691400000000002</v>
      </c>
      <c r="N380" s="30">
        <f>VLOOKUP($B380,'[1]Tillförd energi'!$B$2:$AS$506,MATCH(N$3,'[1]Tillförd energi'!$B$1:$AQ$1,0),FALSE)</f>
        <v>43</v>
      </c>
      <c r="O380" s="30">
        <f>VLOOKUP($B380,'[1]Tillförd energi'!$B$2:$AS$506,MATCH(O$3,'[1]Tillförd energi'!$B$1:$AQ$1,0),FALSE)</f>
        <v>94.863</v>
      </c>
      <c r="P380" s="30">
        <f>VLOOKUP($B380,'[1]Tillförd energi'!$B$2:$AS$506,MATCH(P$3,'[1]Tillförd energi'!$B$1:$AQ$1,0),FALSE)</f>
        <v>0</v>
      </c>
      <c r="Q380" s="30">
        <f>VLOOKUP($B380,'[1]Tillförd energi'!$B$2:$AS$506,MATCH(Q$3,'[1]Tillförd energi'!$B$1:$AQ$1,0),FALSE)</f>
        <v>12.5</v>
      </c>
      <c r="R380" s="30">
        <f>VLOOKUP($B380,'[1]Tillförd energi'!$B$2:$AS$506,MATCH(R$3,'[1]Tillförd energi'!$B$1:$AQ$1,0),FALSE)</f>
        <v>0</v>
      </c>
      <c r="S380" s="30">
        <f>VLOOKUP($B380,'[1]Tillförd energi'!$B$2:$AS$506,MATCH(S$3,'[1]Tillförd energi'!$B$1:$AQ$1,0),FALSE)</f>
        <v>0</v>
      </c>
      <c r="T380" s="30">
        <f>VLOOKUP($B380,'[1]Tillförd energi'!$B$2:$AS$506,MATCH(T$3,'[1]Tillförd energi'!$B$1:$AQ$1,0),FALSE)</f>
        <v>0</v>
      </c>
      <c r="U380" s="30">
        <f>VLOOKUP($B380,'[1]Tillförd energi'!$B$2:$AS$506,MATCH(U$3,'[1]Tillförd energi'!$B$1:$AQ$1,0),FALSE)</f>
        <v>0</v>
      </c>
      <c r="V380" s="30">
        <f>VLOOKUP($B380,'[1]Tillförd energi'!$B$2:$AS$506,MATCH(V$3,'[1]Tillförd energi'!$B$1:$AQ$1,0),FALSE)</f>
        <v>0</v>
      </c>
      <c r="W380" s="30">
        <f>VLOOKUP($B380,'[1]Tillförd energi'!$B$2:$AS$506,MATCH(W$3,'[1]Tillförd energi'!$B$1:$AQ$1,0),FALSE)</f>
        <v>0</v>
      </c>
      <c r="X380" s="30">
        <f>VLOOKUP($B380,'[1]Tillförd energi'!$B$2:$AS$506,MATCH(X$3,'[1]Tillförd energi'!$B$1:$AQ$1,0),FALSE)</f>
        <v>22.515000000000001</v>
      </c>
      <c r="Y380" s="30">
        <f>VLOOKUP($B380,'[1]Tillförd energi'!$B$2:$AS$506,MATCH(Y$3,'[1]Tillförd energi'!$B$1:$AQ$1,0),FALSE)</f>
        <v>7.1710000000000003</v>
      </c>
      <c r="Z380" s="30">
        <f>VLOOKUP($B380,'[1]Tillförd energi'!$B$2:$AS$506,MATCH(Z$3,'[1]Tillförd energi'!$B$1:$AQ$1,0),FALSE)</f>
        <v>13.5</v>
      </c>
      <c r="AA380" s="30">
        <f>VLOOKUP($B380,'[1]Tillförd energi'!$B$2:$AS$506,MATCH(AA$3,'[1]Tillförd energi'!$B$1:$AQ$1,0),FALSE)</f>
        <v>26.946999999999999</v>
      </c>
      <c r="AB380" s="30">
        <f>VLOOKUP($B380,'[1]Tillförd energi'!$B$2:$AS$506,MATCH(AB$3,'[1]Tillförd energi'!$B$1:$AQ$1,0),FALSE)</f>
        <v>178.79400000000001</v>
      </c>
      <c r="AC380" s="30">
        <f>VLOOKUP($B380,'[1]Tillförd energi'!$B$2:$AS$506,MATCH(AC$3,'[1]Tillförd energi'!$B$1:$AQ$1,0),FALSE)</f>
        <v>0</v>
      </c>
      <c r="AD380" s="30">
        <f>VLOOKUP($B380,'[1]Tillförd energi'!$B$2:$AS$506,MATCH(AD$3,'[1]Tillförd energi'!$B$1:$AQ$1,0),FALSE)</f>
        <v>0</v>
      </c>
      <c r="AF380" s="30">
        <f>VLOOKUP($B380,'[1]Tillförd energi'!$B$2:$AS$506,MATCH(AF$3,'[1]Tillförd energi'!$B$1:$AQ$1,0),FALSE)</f>
        <v>35.203000000000003</v>
      </c>
      <c r="AH380" s="30">
        <f>IFERROR(VLOOKUP(B380,[1]Miljö!$B$1:$S$476,9,FALSE)/1,0)</f>
        <v>0</v>
      </c>
      <c r="AJ380" s="35">
        <f>IFERROR(VLOOKUP($B380,[1]Miljö!$B$1:$S$500,MATCH("hjälpel exklusive kraftvärme (GWh)",[1]Miljö!$B$1:$V$1,0),FALSE)/1,"")</f>
        <v>12.603</v>
      </c>
      <c r="AK380" s="35">
        <f t="shared" si="20"/>
        <v>12.603</v>
      </c>
      <c r="AL380" s="35">
        <f>VLOOKUP($B380,'[1]Slutlig allokering'!$B$2:$AL$462,MATCH("Hjälpel kraftvärme",'[1]Slutlig allokering'!$B$2:$AL$2,0),FALSE)</f>
        <v>22.6</v>
      </c>
      <c r="AN380" s="30">
        <f t="shared" si="21"/>
        <v>952.29840000000002</v>
      </c>
      <c r="AO380" s="30">
        <f t="shared" si="22"/>
        <v>952.29840000000002</v>
      </c>
      <c r="AP380" s="30">
        <f>IF(ISERROR(1/VLOOKUP($B380,[1]Leveranser!$B$1:$S$500,MATCH("såld värme (gwh)",[1]Leveranser!$B$1:$S$1,0),FALSE)),"",VLOOKUP($B380,[1]Leveranser!$B$1:$S$500,MATCH("såld värme (gwh)",[1]Leveranser!$B$1:$S$1,0),FALSE))</f>
        <v>818.35</v>
      </c>
      <c r="AQ380" s="30">
        <f>VLOOKUP($B380,[1]Leveranser!$B$1:$Y$500,MATCH("Totalt såld fjärrvärme till andra fjärrvärmeföretag",[1]Leveranser!$B$1:$AA$1,0),FALSE)</f>
        <v>0</v>
      </c>
      <c r="AR380" s="30">
        <f>IF(ISERROR(1/VLOOKUP($B380,[1]Miljö!$B$1:$S$500,MATCH("Såld mängd produktionsspecifik fjärrvärme (GWh)",[1]Miljö!$B$1:$R$1,0),FALSE)),0,VLOOKUP($B380,[1]Miljö!$B$1:$S$500,MATCH("Såld mängd produktionsspecifik fjärrvärme (GWh)",[1]Miljö!$B$1:$R$1,0),FALSE))</f>
        <v>0</v>
      </c>
      <c r="AS380" s="36">
        <f t="shared" si="23"/>
        <v>0.85934198776349935</v>
      </c>
      <c r="AU380" s="30" t="str">
        <f>VLOOKUP($B380,'[1]Miljövärden urval för publ'!$B$2:$I$486,7,FALSE)</f>
        <v>Ja</v>
      </c>
    </row>
    <row r="381" spans="1:48" ht="15">
      <c r="A381" t="s">
        <v>580</v>
      </c>
      <c r="B381" t="s">
        <v>591</v>
      </c>
      <c r="C381" s="30">
        <f>VLOOKUP($B381,'[1]Tillförd energi'!$B$2:$AS$506,MATCH(C$3,'[1]Tillförd energi'!$B$1:$AQ$1,0),FALSE)</f>
        <v>0</v>
      </c>
      <c r="D381" s="30">
        <f>VLOOKUP($B381,'[1]Tillförd energi'!$B$2:$AS$506,MATCH(D$3,'[1]Tillförd energi'!$B$1:$AQ$1,0),FALSE)</f>
        <v>16.776</v>
      </c>
      <c r="E381" s="30">
        <f>VLOOKUP($B381,'[1]Tillförd energi'!$B$2:$AS$506,MATCH(E$3,'[1]Tillförd energi'!$B$1:$AQ$1,0),FALSE)</f>
        <v>0</v>
      </c>
      <c r="F381" s="30">
        <f>VLOOKUP($B381,'[1]Tillförd energi'!$B$2:$AS$506,MATCH(F$3,'[1]Tillförd energi'!$B$1:$AQ$1,0),FALSE)</f>
        <v>37.916400000000003</v>
      </c>
      <c r="G381" s="30">
        <f>VLOOKUP($B381,'[1]Tillförd energi'!$B$2:$AS$506,MATCH(G$3,'[1]Tillförd energi'!$B$1:$AQ$1,0),FALSE)</f>
        <v>0</v>
      </c>
      <c r="H381" s="30">
        <f>VLOOKUP($B381,'[1]Tillförd energi'!$B$2:$AS$506,MATCH(H$3,'[1]Tillförd energi'!$B$1:$AQ$1,0),FALSE)</f>
        <v>0</v>
      </c>
      <c r="I381" s="30">
        <f>VLOOKUP($B381,'[1]Tillförd energi'!$B$2:$AS$506,MATCH(I$3,'[1]Tillförd energi'!$B$1:$AQ$1,0),FALSE)</f>
        <v>952.00099999999998</v>
      </c>
      <c r="J381" s="30">
        <f>VLOOKUP($B381,'[1]Tillförd energi'!$B$2:$AS$506,MATCH(J$3,'[1]Tillförd energi'!$B$1:$AQ$1,0),FALSE)</f>
        <v>0</v>
      </c>
      <c r="K381" s="30">
        <f>VLOOKUP($B381,'[1]Tillförd energi'!$B$2:$AS$506,MATCH(K$3,'[1]Tillförd energi'!$B$1:$AQ$1,0),FALSE)</f>
        <v>0</v>
      </c>
      <c r="L381" s="30">
        <f>VLOOKUP($B381,'[1]Tillförd energi'!$B$2:$AS$506,MATCH(L$3,'[1]Tillförd energi'!$B$1:$AQ$1,0),FALSE)</f>
        <v>0</v>
      </c>
      <c r="M381" s="30">
        <f>VLOOKUP($B381,'[1]Tillförd energi'!$B$2:$AS$506,MATCH(M$3,'[1]Tillförd energi'!$B$1:$AQ$1,0),FALSE)</f>
        <v>0</v>
      </c>
      <c r="N381" s="30">
        <f>VLOOKUP($B381,'[1]Tillförd energi'!$B$2:$AS$506,MATCH(N$3,'[1]Tillförd energi'!$B$1:$AQ$1,0),FALSE)</f>
        <v>0</v>
      </c>
      <c r="O381" s="30">
        <f>VLOOKUP($B381,'[1]Tillförd energi'!$B$2:$AS$506,MATCH(O$3,'[1]Tillförd energi'!$B$1:$AQ$1,0),FALSE)</f>
        <v>0</v>
      </c>
      <c r="P381" s="30">
        <f>VLOOKUP($B381,'[1]Tillförd energi'!$B$2:$AS$506,MATCH(P$3,'[1]Tillförd energi'!$B$1:$AQ$1,0),FALSE)</f>
        <v>3.1445599999999998</v>
      </c>
      <c r="Q381" s="30">
        <f>VLOOKUP($B381,'[1]Tillförd energi'!$B$2:$AS$506,MATCH(Q$3,'[1]Tillförd energi'!$B$1:$AQ$1,0),FALSE)</f>
        <v>83.863200000000006</v>
      </c>
      <c r="R381" s="30">
        <f>VLOOKUP($B381,'[1]Tillförd energi'!$B$2:$AS$506,MATCH(R$3,'[1]Tillförd energi'!$B$1:$AQ$1,0),FALSE)</f>
        <v>0</v>
      </c>
      <c r="S381" s="30">
        <f>VLOOKUP($B381,'[1]Tillförd energi'!$B$2:$AS$506,MATCH(S$3,'[1]Tillförd energi'!$B$1:$AQ$1,0),FALSE)</f>
        <v>0</v>
      </c>
      <c r="T381" s="30">
        <f>VLOOKUP($B381,'[1]Tillförd energi'!$B$2:$AS$506,MATCH(T$3,'[1]Tillförd energi'!$B$1:$AQ$1,0),FALSE)</f>
        <v>0</v>
      </c>
      <c r="U381" s="30">
        <f>VLOOKUP($B381,'[1]Tillförd energi'!$B$2:$AS$506,MATCH(U$3,'[1]Tillförd energi'!$B$1:$AQ$1,0),FALSE)</f>
        <v>0</v>
      </c>
      <c r="V381" s="30">
        <f>VLOOKUP($B381,'[1]Tillförd energi'!$B$2:$AS$506,MATCH(V$3,'[1]Tillförd energi'!$B$1:$AQ$1,0),FALSE)</f>
        <v>0</v>
      </c>
      <c r="W381" s="30">
        <f>VLOOKUP($B381,'[1]Tillförd energi'!$B$2:$AS$506,MATCH(W$3,'[1]Tillförd energi'!$B$1:$AQ$1,0),FALSE)</f>
        <v>0</v>
      </c>
      <c r="X381" s="30">
        <f>VLOOKUP($B381,'[1]Tillförd energi'!$B$2:$AS$506,MATCH(X$3,'[1]Tillförd energi'!$B$1:$AQ$1,0),FALSE)</f>
        <v>387.46800000000002</v>
      </c>
      <c r="Y381" s="30">
        <f>VLOOKUP($B381,'[1]Tillförd energi'!$B$2:$AS$506,MATCH(Y$3,'[1]Tillförd energi'!$B$1:$AQ$1,0),FALSE)</f>
        <v>47.1</v>
      </c>
      <c r="Z381" s="30">
        <f>VLOOKUP($B381,'[1]Tillförd energi'!$B$2:$AS$506,MATCH(Z$3,'[1]Tillförd energi'!$B$1:$AQ$1,0),FALSE)</f>
        <v>23.5</v>
      </c>
      <c r="AA381" s="30">
        <f>VLOOKUP($B381,'[1]Tillförd energi'!$B$2:$AS$506,MATCH(AA$3,'[1]Tillförd energi'!$B$1:$AQ$1,0),FALSE)</f>
        <v>78.3</v>
      </c>
      <c r="AB381" s="30">
        <f>VLOOKUP($B381,'[1]Tillförd energi'!$B$2:$AS$506,MATCH(AB$3,'[1]Tillförd energi'!$B$1:$AQ$1,0),FALSE)</f>
        <v>138.6</v>
      </c>
      <c r="AC381" s="30">
        <f>VLOOKUP($B381,'[1]Tillförd energi'!$B$2:$AS$506,MATCH(AC$3,'[1]Tillförd energi'!$B$1:$AQ$1,0),FALSE)</f>
        <v>0</v>
      </c>
      <c r="AD381" s="30">
        <f>VLOOKUP($B381,'[1]Tillförd energi'!$B$2:$AS$506,MATCH(AD$3,'[1]Tillförd energi'!$B$1:$AQ$1,0),FALSE)</f>
        <v>0</v>
      </c>
      <c r="AF381" s="30">
        <f>VLOOKUP($B381,'[1]Tillförd energi'!$B$2:$AS$506,MATCH(AF$3,'[1]Tillförd energi'!$B$1:$AQ$1,0),FALSE)</f>
        <v>74.212199999999996</v>
      </c>
      <c r="AH381" s="30">
        <f>IFERROR(VLOOKUP(B381,[1]Miljö!$B$1:$S$476,9,FALSE)/1,0)</f>
        <v>0</v>
      </c>
      <c r="AJ381" s="35">
        <f>IFERROR(VLOOKUP($B381,[1]Miljö!$B$1:$S$500,MATCH("hjälpel exklusive kraftvärme (GWh)",[1]Miljö!$B$1:$V$1,0),FALSE)/1,"")</f>
        <v>63.5</v>
      </c>
      <c r="AK381" s="35">
        <f t="shared" si="20"/>
        <v>63.5</v>
      </c>
      <c r="AL381" s="35">
        <f>VLOOKUP($B381,'[1]Slutlig allokering'!$B$2:$AL$462,MATCH("Hjälpel kraftvärme",'[1]Slutlig allokering'!$B$2:$AL$2,0),FALSE)</f>
        <v>10.712199999999999</v>
      </c>
      <c r="AN381" s="30">
        <f t="shared" si="21"/>
        <v>1842.8813599999999</v>
      </c>
      <c r="AO381" s="30">
        <f t="shared" si="22"/>
        <v>1842.8813599999999</v>
      </c>
      <c r="AP381" s="30">
        <f>IF(ISERROR(1/VLOOKUP($B381,[1]Leveranser!$B$1:$S$500,MATCH("såld värme (gwh)",[1]Leveranser!$B$1:$S$1,0),FALSE)),"",VLOOKUP($B381,[1]Leveranser!$B$1:$S$500,MATCH("såld värme (gwh)",[1]Leveranser!$B$1:$S$1,0),FALSE))</f>
        <v>1357</v>
      </c>
      <c r="AQ381" s="30">
        <f>VLOOKUP($B381,[1]Leveranser!$B$1:$Y$500,MATCH("Totalt såld fjärrvärme till andra fjärrvärmeföretag",[1]Leveranser!$B$1:$AA$1,0),FALSE)</f>
        <v>0</v>
      </c>
      <c r="AR381" s="30">
        <f>IF(ISERROR(1/VLOOKUP($B381,[1]Miljö!$B$1:$S$500,MATCH("Såld mängd produktionsspecifik fjärrvärme (GWh)",[1]Miljö!$B$1:$R$1,0),FALSE)),0,VLOOKUP($B381,[1]Miljö!$B$1:$S$500,MATCH("Såld mängd produktionsspecifik fjärrvärme (GWh)",[1]Miljö!$B$1:$R$1,0),FALSE))</f>
        <v>88.7</v>
      </c>
      <c r="AS381" s="36">
        <f t="shared" si="23"/>
        <v>0.7363469127497172</v>
      </c>
      <c r="AU381" s="30" t="str">
        <f>VLOOKUP($B381,'[1]Miljövärden urval för publ'!$B$2:$I$486,7,FALSE)</f>
        <v>Ja</v>
      </c>
      <c r="AV381" s="30" t="s">
        <v>592</v>
      </c>
    </row>
    <row r="382" spans="1:48" ht="15">
      <c r="A382" t="s">
        <v>463</v>
      </c>
      <c r="B382" t="s">
        <v>479</v>
      </c>
      <c r="C382" s="30">
        <f>VLOOKUP($B382,'[1]Tillförd energi'!$B$2:$AS$506,MATCH(C$3,'[1]Tillförd energi'!$B$1:$AQ$1,0),FALSE)</f>
        <v>0</v>
      </c>
      <c r="D382" s="30">
        <f>VLOOKUP($B382,'[1]Tillförd energi'!$B$2:$AS$506,MATCH(D$3,'[1]Tillförd energi'!$B$1:$AQ$1,0),FALSE)</f>
        <v>0</v>
      </c>
      <c r="E382" s="30">
        <f>VLOOKUP($B382,'[1]Tillförd energi'!$B$2:$AS$506,MATCH(E$3,'[1]Tillförd energi'!$B$1:$AQ$1,0),FALSE)</f>
        <v>0</v>
      </c>
      <c r="F382" s="30">
        <f>VLOOKUP($B382,'[1]Tillförd energi'!$B$2:$AS$506,MATCH(F$3,'[1]Tillförd energi'!$B$1:$AQ$1,0),FALSE)</f>
        <v>0</v>
      </c>
      <c r="G382" s="30">
        <f>VLOOKUP($B382,'[1]Tillförd energi'!$B$2:$AS$506,MATCH(G$3,'[1]Tillförd energi'!$B$1:$AQ$1,0),FALSE)</f>
        <v>0</v>
      </c>
      <c r="H382" s="30">
        <f>VLOOKUP($B382,'[1]Tillförd energi'!$B$2:$AS$506,MATCH(H$3,'[1]Tillförd energi'!$B$1:$AQ$1,0),FALSE)</f>
        <v>0</v>
      </c>
      <c r="I382" s="30">
        <f>VLOOKUP($B382,'[1]Tillförd energi'!$B$2:$AS$506,MATCH(I$3,'[1]Tillförd energi'!$B$1:$AQ$1,0),FALSE)</f>
        <v>0</v>
      </c>
      <c r="J382" s="30">
        <f>VLOOKUP($B382,'[1]Tillförd energi'!$B$2:$AS$506,MATCH(J$3,'[1]Tillförd energi'!$B$1:$AQ$1,0),FALSE)</f>
        <v>0</v>
      </c>
      <c r="K382" s="30">
        <f>VLOOKUP($B382,'[1]Tillförd energi'!$B$2:$AS$506,MATCH(K$3,'[1]Tillförd energi'!$B$1:$AQ$1,0),FALSE)</f>
        <v>0</v>
      </c>
      <c r="L382" s="30">
        <f>VLOOKUP($B382,'[1]Tillförd energi'!$B$2:$AS$506,MATCH(L$3,'[1]Tillförd energi'!$B$1:$AQ$1,0),FALSE)</f>
        <v>0</v>
      </c>
      <c r="M382" s="30">
        <f>VLOOKUP($B382,'[1]Tillförd energi'!$B$2:$AS$506,MATCH(M$3,'[1]Tillförd energi'!$B$1:$AQ$1,0),FALSE)</f>
        <v>0</v>
      </c>
      <c r="N382" s="30">
        <f>VLOOKUP($B382,'[1]Tillförd energi'!$B$2:$AS$506,MATCH(N$3,'[1]Tillförd energi'!$B$1:$AQ$1,0),FALSE)</f>
        <v>0</v>
      </c>
      <c r="O382" s="30">
        <f>VLOOKUP($B382,'[1]Tillförd energi'!$B$2:$AS$506,MATCH(O$3,'[1]Tillförd energi'!$B$1:$AQ$1,0),FALSE)</f>
        <v>0</v>
      </c>
      <c r="P382" s="30">
        <f>VLOOKUP($B382,'[1]Tillförd energi'!$B$2:$AS$506,MATCH(P$3,'[1]Tillförd energi'!$B$1:$AQ$1,0),FALSE)</f>
        <v>0</v>
      </c>
      <c r="Q382" s="30">
        <f>VLOOKUP($B382,'[1]Tillförd energi'!$B$2:$AS$506,MATCH(Q$3,'[1]Tillförd energi'!$B$1:$AQ$1,0),FALSE)</f>
        <v>0</v>
      </c>
      <c r="R382" s="30">
        <f>VLOOKUP($B382,'[1]Tillförd energi'!$B$2:$AS$506,MATCH(R$3,'[1]Tillförd energi'!$B$1:$AQ$1,0),FALSE)</f>
        <v>0</v>
      </c>
      <c r="S382" s="30">
        <f>VLOOKUP($B382,'[1]Tillförd energi'!$B$2:$AS$506,MATCH(S$3,'[1]Tillförd energi'!$B$1:$AQ$1,0),FALSE)</f>
        <v>0</v>
      </c>
      <c r="T382" s="30">
        <f>VLOOKUP($B382,'[1]Tillförd energi'!$B$2:$AS$506,MATCH(T$3,'[1]Tillförd energi'!$B$1:$AQ$1,0),FALSE)</f>
        <v>0</v>
      </c>
      <c r="U382" s="30">
        <f>VLOOKUP($B382,'[1]Tillförd energi'!$B$2:$AS$506,MATCH(U$3,'[1]Tillförd energi'!$B$1:$AQ$1,0),FALSE)</f>
        <v>0</v>
      </c>
      <c r="V382" s="30">
        <f>VLOOKUP($B382,'[1]Tillförd energi'!$B$2:$AS$506,MATCH(V$3,'[1]Tillförd energi'!$B$1:$AQ$1,0),FALSE)</f>
        <v>0</v>
      </c>
      <c r="W382" s="30">
        <f>VLOOKUP($B382,'[1]Tillförd energi'!$B$2:$AS$506,MATCH(W$3,'[1]Tillförd energi'!$B$1:$AQ$1,0),FALSE)</f>
        <v>0</v>
      </c>
      <c r="X382" s="30">
        <f>VLOOKUP($B382,'[1]Tillförd energi'!$B$2:$AS$506,MATCH(X$3,'[1]Tillförd energi'!$B$1:$AQ$1,0),FALSE)</f>
        <v>0</v>
      </c>
      <c r="Y382" s="30">
        <f>VLOOKUP($B382,'[1]Tillförd energi'!$B$2:$AS$506,MATCH(Y$3,'[1]Tillförd energi'!$B$1:$AQ$1,0),FALSE)</f>
        <v>0</v>
      </c>
      <c r="Z382" s="30">
        <f>VLOOKUP($B382,'[1]Tillförd energi'!$B$2:$AS$506,MATCH(Z$3,'[1]Tillförd energi'!$B$1:$AQ$1,0),FALSE)</f>
        <v>0</v>
      </c>
      <c r="AA382" s="30">
        <f>VLOOKUP($B382,'[1]Tillförd energi'!$B$2:$AS$506,MATCH(AA$3,'[1]Tillförd energi'!$B$1:$AQ$1,0),FALSE)</f>
        <v>0</v>
      </c>
      <c r="AB382" s="30">
        <f>VLOOKUP($B382,'[1]Tillförd energi'!$B$2:$AS$506,MATCH(AB$3,'[1]Tillförd energi'!$B$1:$AQ$1,0),FALSE)</f>
        <v>0</v>
      </c>
      <c r="AC382" s="30">
        <f>VLOOKUP($B382,'[1]Tillförd energi'!$B$2:$AS$506,MATCH(AC$3,'[1]Tillförd energi'!$B$1:$AQ$1,0),FALSE)</f>
        <v>39.15</v>
      </c>
      <c r="AD382" s="30">
        <f>VLOOKUP($B382,'[1]Tillförd energi'!$B$2:$AS$506,MATCH(AD$3,'[1]Tillförd energi'!$B$1:$AQ$1,0),FALSE)</f>
        <v>0</v>
      </c>
      <c r="AF382" s="30">
        <f>VLOOKUP($B382,'[1]Tillförd energi'!$B$2:$AS$506,MATCH(AF$3,'[1]Tillförd energi'!$B$1:$AQ$1,0),FALSE)</f>
        <v>0.86775000000000002</v>
      </c>
      <c r="AH382" s="30">
        <f>IFERROR(VLOOKUP(B382,[1]Miljö!$B$1:$S$476,9,FALSE)/1,0)</f>
        <v>0</v>
      </c>
      <c r="AJ382" s="35">
        <f>IFERROR(VLOOKUP($B382,[1]Miljö!$B$1:$S$500,MATCH("hjälpel exklusive kraftvärme (GWh)",[1]Miljö!$B$1:$V$1,0),FALSE)/1,"")</f>
        <v>0</v>
      </c>
      <c r="AK382" s="35">
        <f t="shared" si="20"/>
        <v>0.86775000000000002</v>
      </c>
      <c r="AL382" s="35">
        <f>VLOOKUP($B382,'[1]Slutlig allokering'!$B$2:$AL$462,MATCH("Hjälpel kraftvärme",'[1]Slutlig allokering'!$B$2:$AL$2,0),FALSE)</f>
        <v>0</v>
      </c>
      <c r="AN382" s="30">
        <f t="shared" si="21"/>
        <v>40.017749999999999</v>
      </c>
      <c r="AO382" s="30">
        <f t="shared" si="22"/>
        <v>40.017749999999999</v>
      </c>
      <c r="AP382" s="30">
        <f>IF(ISERROR(1/VLOOKUP($B382,[1]Leveranser!$B$1:$S$500,MATCH("såld värme (gwh)",[1]Leveranser!$B$1:$S$1,0),FALSE)),"",VLOOKUP($B382,[1]Leveranser!$B$1:$S$500,MATCH("såld värme (gwh)",[1]Leveranser!$B$1:$S$1,0),FALSE))</f>
        <v>28.925000000000001</v>
      </c>
      <c r="AQ382" s="30">
        <f>VLOOKUP($B382,[1]Leveranser!$B$1:$Y$500,MATCH("Totalt såld fjärrvärme till andra fjärrvärmeföretag",[1]Leveranser!$B$1:$AA$1,0),FALSE)</f>
        <v>0</v>
      </c>
      <c r="AR382" s="30">
        <f>IF(ISERROR(1/VLOOKUP($B382,[1]Miljö!$B$1:$S$500,MATCH("Såld mängd produktionsspecifik fjärrvärme (GWh)",[1]Miljö!$B$1:$R$1,0),FALSE)),0,VLOOKUP($B382,[1]Miljö!$B$1:$S$500,MATCH("Såld mängd produktionsspecifik fjärrvärme (GWh)",[1]Miljö!$B$1:$R$1,0),FALSE))</f>
        <v>0</v>
      </c>
      <c r="AS382" s="36">
        <f t="shared" si="23"/>
        <v>0.72280425561157235</v>
      </c>
      <c r="AU382" s="30" t="str">
        <f>VLOOKUP($B382,'[1]Miljövärden urval för publ'!$B$2:$I$486,7,FALSE)</f>
        <v>Ja</v>
      </c>
    </row>
    <row r="383" spans="1:48" ht="15">
      <c r="A383" t="s">
        <v>431</v>
      </c>
      <c r="B383" t="s">
        <v>442</v>
      </c>
      <c r="C383" s="30">
        <f>VLOOKUP($B383,'[1]Tillförd energi'!$B$2:$AS$506,MATCH(C$3,'[1]Tillförd energi'!$B$1:$AQ$1,0),FALSE)</f>
        <v>0</v>
      </c>
      <c r="D383" s="30">
        <f>VLOOKUP($B383,'[1]Tillförd energi'!$B$2:$AS$506,MATCH(D$3,'[1]Tillförd energi'!$B$1:$AQ$1,0),FALSE)</f>
        <v>3.4</v>
      </c>
      <c r="E383" s="30">
        <f>VLOOKUP($B383,'[1]Tillförd energi'!$B$2:$AS$506,MATCH(E$3,'[1]Tillförd energi'!$B$1:$AQ$1,0),FALSE)</f>
        <v>0</v>
      </c>
      <c r="F383" s="30">
        <f>VLOOKUP($B383,'[1]Tillförd energi'!$B$2:$AS$506,MATCH(F$3,'[1]Tillförd energi'!$B$1:$AQ$1,0),FALSE)</f>
        <v>0</v>
      </c>
      <c r="G383" s="30">
        <f>VLOOKUP($B383,'[1]Tillförd energi'!$B$2:$AS$506,MATCH(G$3,'[1]Tillförd energi'!$B$1:$AQ$1,0),FALSE)</f>
        <v>0</v>
      </c>
      <c r="H383" s="30">
        <f>VLOOKUP($B383,'[1]Tillförd energi'!$B$2:$AS$506,MATCH(H$3,'[1]Tillförd energi'!$B$1:$AQ$1,0),FALSE)</f>
        <v>0</v>
      </c>
      <c r="I383" s="30">
        <f>VLOOKUP($B383,'[1]Tillförd energi'!$B$2:$AS$506,MATCH(I$3,'[1]Tillförd energi'!$B$1:$AQ$1,0),FALSE)</f>
        <v>0</v>
      </c>
      <c r="J383" s="30">
        <f>VLOOKUP($B383,'[1]Tillförd energi'!$B$2:$AS$506,MATCH(J$3,'[1]Tillförd energi'!$B$1:$AQ$1,0),FALSE)</f>
        <v>0</v>
      </c>
      <c r="K383" s="30">
        <f>VLOOKUP($B383,'[1]Tillförd energi'!$B$2:$AS$506,MATCH(K$3,'[1]Tillförd energi'!$B$1:$AQ$1,0),FALSE)</f>
        <v>0</v>
      </c>
      <c r="L383" s="30">
        <f>VLOOKUP($B383,'[1]Tillförd energi'!$B$2:$AS$506,MATCH(L$3,'[1]Tillförd energi'!$B$1:$AQ$1,0),FALSE)</f>
        <v>2.1</v>
      </c>
      <c r="M383" s="30">
        <f>VLOOKUP($B383,'[1]Tillförd energi'!$B$2:$AS$506,MATCH(M$3,'[1]Tillförd energi'!$B$1:$AQ$1,0),FALSE)</f>
        <v>0</v>
      </c>
      <c r="N383" s="30">
        <f>VLOOKUP($B383,'[1]Tillförd energi'!$B$2:$AS$506,MATCH(N$3,'[1]Tillförd energi'!$B$1:$AQ$1,0),FALSE)</f>
        <v>9.1999999999999993</v>
      </c>
      <c r="O383" s="30">
        <f>VLOOKUP($B383,'[1]Tillförd energi'!$B$2:$AS$506,MATCH(O$3,'[1]Tillförd energi'!$B$1:$AQ$1,0),FALSE)</f>
        <v>29.5</v>
      </c>
      <c r="P383" s="30">
        <f>VLOOKUP($B383,'[1]Tillförd energi'!$B$2:$AS$506,MATCH(P$3,'[1]Tillförd energi'!$B$1:$AQ$1,0),FALSE)</f>
        <v>0</v>
      </c>
      <c r="Q383" s="30">
        <f>VLOOKUP($B383,'[1]Tillförd energi'!$B$2:$AS$506,MATCH(Q$3,'[1]Tillförd energi'!$B$1:$AQ$1,0),FALSE)</f>
        <v>0</v>
      </c>
      <c r="R383" s="30">
        <f>VLOOKUP($B383,'[1]Tillförd energi'!$B$2:$AS$506,MATCH(R$3,'[1]Tillförd energi'!$B$1:$AQ$1,0),FALSE)</f>
        <v>0</v>
      </c>
      <c r="S383" s="30">
        <f>VLOOKUP($B383,'[1]Tillförd energi'!$B$2:$AS$506,MATCH(S$3,'[1]Tillförd energi'!$B$1:$AQ$1,0),FALSE)</f>
        <v>0</v>
      </c>
      <c r="T383" s="30">
        <f>VLOOKUP($B383,'[1]Tillförd energi'!$B$2:$AS$506,MATCH(T$3,'[1]Tillförd energi'!$B$1:$AQ$1,0),FALSE)</f>
        <v>0</v>
      </c>
      <c r="U383" s="30">
        <f>VLOOKUP($B383,'[1]Tillförd energi'!$B$2:$AS$506,MATCH(U$3,'[1]Tillförd energi'!$B$1:$AQ$1,0),FALSE)</f>
        <v>0</v>
      </c>
      <c r="V383" s="30">
        <f>VLOOKUP($B383,'[1]Tillförd energi'!$B$2:$AS$506,MATCH(V$3,'[1]Tillförd energi'!$B$1:$AQ$1,0),FALSE)</f>
        <v>0</v>
      </c>
      <c r="W383" s="30">
        <f>VLOOKUP($B383,'[1]Tillförd energi'!$B$2:$AS$506,MATCH(W$3,'[1]Tillförd energi'!$B$1:$AQ$1,0),FALSE)</f>
        <v>0</v>
      </c>
      <c r="X383" s="30">
        <f>VLOOKUP($B383,'[1]Tillförd energi'!$B$2:$AS$506,MATCH(X$3,'[1]Tillförd energi'!$B$1:$AQ$1,0),FALSE)</f>
        <v>0</v>
      </c>
      <c r="Y383" s="30">
        <f>VLOOKUP($B383,'[1]Tillförd energi'!$B$2:$AS$506,MATCH(Y$3,'[1]Tillförd energi'!$B$1:$AQ$1,0),FALSE)</f>
        <v>0</v>
      </c>
      <c r="Z383" s="30">
        <f>VLOOKUP($B383,'[1]Tillförd energi'!$B$2:$AS$506,MATCH(Z$3,'[1]Tillförd energi'!$B$1:$AQ$1,0),FALSE)</f>
        <v>0</v>
      </c>
      <c r="AA383" s="30">
        <f>VLOOKUP($B383,'[1]Tillförd energi'!$B$2:$AS$506,MATCH(AA$3,'[1]Tillförd energi'!$B$1:$AQ$1,0),FALSE)</f>
        <v>0</v>
      </c>
      <c r="AB383" s="30">
        <f>VLOOKUP($B383,'[1]Tillförd energi'!$B$2:$AS$506,MATCH(AB$3,'[1]Tillförd energi'!$B$1:$AQ$1,0),FALSE)</f>
        <v>7.7</v>
      </c>
      <c r="AC383" s="30">
        <f>VLOOKUP($B383,'[1]Tillförd energi'!$B$2:$AS$506,MATCH(AC$3,'[1]Tillförd energi'!$B$1:$AQ$1,0),FALSE)</f>
        <v>0</v>
      </c>
      <c r="AD383" s="30">
        <f>VLOOKUP($B383,'[1]Tillförd energi'!$B$2:$AS$506,MATCH(AD$3,'[1]Tillförd energi'!$B$1:$AQ$1,0),FALSE)</f>
        <v>0</v>
      </c>
      <c r="AF383" s="30">
        <f>VLOOKUP($B383,'[1]Tillförd energi'!$B$2:$AS$506,MATCH(AF$3,'[1]Tillförd energi'!$B$1:$AQ$1,0),FALSE)</f>
        <v>0.8</v>
      </c>
      <c r="AH383" s="30">
        <f>IFERROR(VLOOKUP(B383,[1]Miljö!$B$1:$S$476,9,FALSE)/1,0)</f>
        <v>0</v>
      </c>
      <c r="AJ383" s="35">
        <f>IFERROR(VLOOKUP($B383,[1]Miljö!$B$1:$S$500,MATCH("hjälpel exklusive kraftvärme (GWh)",[1]Miljö!$B$1:$V$1,0),FALSE)/1,"")</f>
        <v>0.8</v>
      </c>
      <c r="AK383" s="35">
        <f t="shared" si="20"/>
        <v>0.8</v>
      </c>
      <c r="AL383" s="35">
        <f>VLOOKUP($B383,'[1]Slutlig allokering'!$B$2:$AL$462,MATCH("Hjälpel kraftvärme",'[1]Slutlig allokering'!$B$2:$AL$2,0),FALSE)</f>
        <v>0</v>
      </c>
      <c r="AN383" s="30">
        <f t="shared" si="21"/>
        <v>52.7</v>
      </c>
      <c r="AO383" s="30">
        <f t="shared" si="22"/>
        <v>52.7</v>
      </c>
      <c r="AP383" s="30">
        <f>IF(ISERROR(1/VLOOKUP($B383,[1]Leveranser!$B$1:$S$500,MATCH("såld värme (gwh)",[1]Leveranser!$B$1:$S$1,0),FALSE)),"",VLOOKUP($B383,[1]Leveranser!$B$1:$S$500,MATCH("såld värme (gwh)",[1]Leveranser!$B$1:$S$1,0),FALSE))</f>
        <v>37.1</v>
      </c>
      <c r="AQ383" s="30">
        <f>VLOOKUP($B383,[1]Leveranser!$B$1:$Y$500,MATCH("Totalt såld fjärrvärme till andra fjärrvärmeföretag",[1]Leveranser!$B$1:$AA$1,0),FALSE)</f>
        <v>0</v>
      </c>
      <c r="AR383" s="30">
        <f>IF(ISERROR(1/VLOOKUP($B383,[1]Miljö!$B$1:$S$500,MATCH("Såld mängd produktionsspecifik fjärrvärme (GWh)",[1]Miljö!$B$1:$R$1,0),FALSE)),0,VLOOKUP($B383,[1]Miljö!$B$1:$S$500,MATCH("Såld mängd produktionsspecifik fjärrvärme (GWh)",[1]Miljö!$B$1:$R$1,0),FALSE))</f>
        <v>0</v>
      </c>
      <c r="AS383" s="36">
        <f t="shared" si="23"/>
        <v>0.70398481973434535</v>
      </c>
      <c r="AU383" s="30" t="str">
        <f>VLOOKUP($B383,'[1]Miljövärden urval för publ'!$B$2:$I$486,7,FALSE)</f>
        <v>Ja</v>
      </c>
    </row>
    <row r="384" spans="1:48" ht="15">
      <c r="A384" t="s">
        <v>570</v>
      </c>
      <c r="B384" t="s">
        <v>572</v>
      </c>
      <c r="C384" s="30">
        <f>VLOOKUP($B384,'[1]Tillförd energi'!$B$2:$AS$506,MATCH(C$3,'[1]Tillförd energi'!$B$1:$AQ$1,0),FALSE)</f>
        <v>0</v>
      </c>
      <c r="D384" s="30">
        <f>VLOOKUP($B384,'[1]Tillförd energi'!$B$2:$AS$506,MATCH(D$3,'[1]Tillförd energi'!$B$1:$AQ$1,0),FALSE)</f>
        <v>0</v>
      </c>
      <c r="E384" s="30">
        <f>VLOOKUP($B384,'[1]Tillförd energi'!$B$2:$AS$506,MATCH(E$3,'[1]Tillförd energi'!$B$1:$AQ$1,0),FALSE)</f>
        <v>0</v>
      </c>
      <c r="F384" s="30">
        <f>VLOOKUP($B384,'[1]Tillförd energi'!$B$2:$AS$506,MATCH(F$3,'[1]Tillförd energi'!$B$1:$AQ$1,0),FALSE)</f>
        <v>0</v>
      </c>
      <c r="G384" s="30">
        <f>VLOOKUP($B384,'[1]Tillförd energi'!$B$2:$AS$506,MATCH(G$3,'[1]Tillförd energi'!$B$1:$AQ$1,0),FALSE)</f>
        <v>0</v>
      </c>
      <c r="H384" s="30">
        <f>VLOOKUP($B384,'[1]Tillförd energi'!$B$2:$AS$506,MATCH(H$3,'[1]Tillförd energi'!$B$1:$AQ$1,0),FALSE)</f>
        <v>0</v>
      </c>
      <c r="I384" s="30">
        <f>VLOOKUP($B384,'[1]Tillförd energi'!$B$2:$AS$506,MATCH(I$3,'[1]Tillförd energi'!$B$1:$AQ$1,0),FALSE)</f>
        <v>0</v>
      </c>
      <c r="J384" s="30">
        <f>VLOOKUP($B384,'[1]Tillförd energi'!$B$2:$AS$506,MATCH(J$3,'[1]Tillförd energi'!$B$1:$AQ$1,0),FALSE)</f>
        <v>0</v>
      </c>
      <c r="K384" s="30">
        <f>VLOOKUP($B384,'[1]Tillförd energi'!$B$2:$AS$506,MATCH(K$3,'[1]Tillförd energi'!$B$1:$AQ$1,0),FALSE)</f>
        <v>0</v>
      </c>
      <c r="L384" s="30">
        <f>VLOOKUP($B384,'[1]Tillförd energi'!$B$2:$AS$506,MATCH(L$3,'[1]Tillförd energi'!$B$1:$AQ$1,0),FALSE)</f>
        <v>0</v>
      </c>
      <c r="M384" s="30">
        <f>VLOOKUP($B384,'[1]Tillförd energi'!$B$2:$AS$506,MATCH(M$3,'[1]Tillförd energi'!$B$1:$AQ$1,0),FALSE)</f>
        <v>0</v>
      </c>
      <c r="N384" s="30">
        <f>VLOOKUP($B384,'[1]Tillförd energi'!$B$2:$AS$506,MATCH(N$3,'[1]Tillförd energi'!$B$1:$AQ$1,0),FALSE)</f>
        <v>0</v>
      </c>
      <c r="O384" s="30">
        <f>VLOOKUP($B384,'[1]Tillförd energi'!$B$2:$AS$506,MATCH(O$3,'[1]Tillförd energi'!$B$1:$AQ$1,0),FALSE)</f>
        <v>0</v>
      </c>
      <c r="P384" s="30">
        <f>VLOOKUP($B384,'[1]Tillförd energi'!$B$2:$AS$506,MATCH(P$3,'[1]Tillförd energi'!$B$1:$AQ$1,0),FALSE)</f>
        <v>0</v>
      </c>
      <c r="Q384" s="30">
        <f>VLOOKUP($B384,'[1]Tillförd energi'!$B$2:$AS$506,MATCH(Q$3,'[1]Tillförd energi'!$B$1:$AQ$1,0),FALSE)</f>
        <v>0</v>
      </c>
      <c r="R384" s="30">
        <f>VLOOKUP($B384,'[1]Tillförd energi'!$B$2:$AS$506,MATCH(R$3,'[1]Tillförd energi'!$B$1:$AQ$1,0),FALSE)</f>
        <v>0</v>
      </c>
      <c r="S384" s="30">
        <f>VLOOKUP($B384,'[1]Tillförd energi'!$B$2:$AS$506,MATCH(S$3,'[1]Tillförd energi'!$B$1:$AQ$1,0),FALSE)</f>
        <v>0</v>
      </c>
      <c r="T384" s="30">
        <f>VLOOKUP($B384,'[1]Tillförd energi'!$B$2:$AS$506,MATCH(T$3,'[1]Tillförd energi'!$B$1:$AQ$1,0),FALSE)</f>
        <v>0</v>
      </c>
      <c r="U384" s="30">
        <f>VLOOKUP($B384,'[1]Tillförd energi'!$B$2:$AS$506,MATCH(U$3,'[1]Tillförd energi'!$B$1:$AQ$1,0),FALSE)</f>
        <v>0</v>
      </c>
      <c r="V384" s="30">
        <f>VLOOKUP($B384,'[1]Tillförd energi'!$B$2:$AS$506,MATCH(V$3,'[1]Tillförd energi'!$B$1:$AQ$1,0),FALSE)</f>
        <v>0</v>
      </c>
      <c r="W384" s="30">
        <f>VLOOKUP($B384,'[1]Tillförd energi'!$B$2:$AS$506,MATCH(W$3,'[1]Tillförd energi'!$B$1:$AQ$1,0),FALSE)</f>
        <v>0</v>
      </c>
      <c r="X384" s="30">
        <f>VLOOKUP($B384,'[1]Tillförd energi'!$B$2:$AS$506,MATCH(X$3,'[1]Tillförd energi'!$B$1:$AQ$1,0),FALSE)</f>
        <v>0</v>
      </c>
      <c r="Y384" s="30">
        <f>VLOOKUP($B384,'[1]Tillförd energi'!$B$2:$AS$506,MATCH(Y$3,'[1]Tillförd energi'!$B$1:$AQ$1,0),FALSE)</f>
        <v>0</v>
      </c>
      <c r="Z384" s="30">
        <f>VLOOKUP($B384,'[1]Tillförd energi'!$B$2:$AS$506,MATCH(Z$3,'[1]Tillförd energi'!$B$1:$AQ$1,0),FALSE)</f>
        <v>0</v>
      </c>
      <c r="AA384" s="30">
        <f>VLOOKUP($B384,'[1]Tillförd energi'!$B$2:$AS$506,MATCH(AA$3,'[1]Tillförd energi'!$B$1:$AQ$1,0),FALSE)</f>
        <v>0</v>
      </c>
      <c r="AB384" s="30">
        <f>VLOOKUP($B384,'[1]Tillförd energi'!$B$2:$AS$506,MATCH(AB$3,'[1]Tillförd energi'!$B$1:$AQ$1,0),FALSE)</f>
        <v>0</v>
      </c>
      <c r="AC384" s="30">
        <f>VLOOKUP($B384,'[1]Tillförd energi'!$B$2:$AS$506,MATCH(AC$3,'[1]Tillförd energi'!$B$1:$AQ$1,0),FALSE)</f>
        <v>0</v>
      </c>
      <c r="AD384" s="30">
        <f>VLOOKUP($B384,'[1]Tillförd energi'!$B$2:$AS$506,MATCH(AD$3,'[1]Tillförd energi'!$B$1:$AQ$1,0),FALSE)</f>
        <v>0</v>
      </c>
      <c r="AF384" s="30">
        <f>VLOOKUP($B384,'[1]Tillförd energi'!$B$2:$AS$506,MATCH(AF$3,'[1]Tillförd energi'!$B$1:$AQ$1,0),FALSE)</f>
        <v>0</v>
      </c>
      <c r="AH384" s="30">
        <f>IFERROR(VLOOKUP(B384,[1]Miljö!$B$1:$S$476,9,FALSE)/1,0)</f>
        <v>0</v>
      </c>
      <c r="AJ384" s="35" t="str">
        <f>IFERROR(VLOOKUP($B384,[1]Miljö!$B$1:$S$500,MATCH("hjälpel exklusive kraftvärme (GWh)",[1]Miljö!$B$1:$V$1,0),FALSE)/1,"")</f>
        <v/>
      </c>
      <c r="AK384" s="35">
        <f t="shared" si="20"/>
        <v>0</v>
      </c>
      <c r="AL384" s="35">
        <f>VLOOKUP($B384,'[1]Slutlig allokering'!$B$2:$AL$462,MATCH("Hjälpel kraftvärme",'[1]Slutlig allokering'!$B$2:$AL$2,0),FALSE)</f>
        <v>0</v>
      </c>
      <c r="AN384" s="30">
        <f t="shared" si="21"/>
        <v>0</v>
      </c>
      <c r="AO384" s="30">
        <f t="shared" si="22"/>
        <v>0</v>
      </c>
      <c r="AP384" s="30" t="str">
        <f>IF(ISERROR(1/VLOOKUP($B384,[1]Leveranser!$B$1:$S$500,MATCH("såld värme (gwh)",[1]Leveranser!$B$1:$S$1,0),FALSE)),"",VLOOKUP($B384,[1]Leveranser!$B$1:$S$500,MATCH("såld värme (gwh)",[1]Leveranser!$B$1:$S$1,0),FALSE))</f>
        <v/>
      </c>
      <c r="AQ384" s="30">
        <f>VLOOKUP($B384,[1]Leveranser!$B$1:$Y$500,MATCH("Totalt såld fjärrvärme till andra fjärrvärmeföretag",[1]Leveranser!$B$1:$AA$1,0),FALSE)</f>
        <v>0</v>
      </c>
      <c r="AR384" s="30">
        <f>IF(ISERROR(1/VLOOKUP($B384,[1]Miljö!$B$1:$S$500,MATCH("Såld mängd produktionsspecifik fjärrvärme (GWh)",[1]Miljö!$B$1:$R$1,0),FALSE)),0,VLOOKUP($B384,[1]Miljö!$B$1:$S$500,MATCH("Såld mängd produktionsspecifik fjärrvärme (GWh)",[1]Miljö!$B$1:$R$1,0),FALSE))</f>
        <v>0</v>
      </c>
      <c r="AS384" s="36" t="str">
        <f t="shared" si="23"/>
        <v/>
      </c>
      <c r="AU384" s="30" t="str">
        <f>VLOOKUP($B384,'[1]Miljövärden urval för publ'!$B$2:$I$486,7,FALSE)</f>
        <v>Nej</v>
      </c>
    </row>
    <row r="385" spans="1:47" ht="15">
      <c r="A385" t="s">
        <v>495</v>
      </c>
      <c r="B385" t="s">
        <v>498</v>
      </c>
      <c r="C385" s="30">
        <f>VLOOKUP($B385,'[1]Tillförd energi'!$B$2:$AS$506,MATCH(C$3,'[1]Tillförd energi'!$B$1:$AQ$1,0),FALSE)</f>
        <v>0</v>
      </c>
      <c r="D385" s="30">
        <f>VLOOKUP($B385,'[1]Tillförd energi'!$B$2:$AS$506,MATCH(D$3,'[1]Tillförd energi'!$B$1:$AQ$1,0),FALSE)</f>
        <v>0.21</v>
      </c>
      <c r="E385" s="30">
        <f>VLOOKUP($B385,'[1]Tillförd energi'!$B$2:$AS$506,MATCH(E$3,'[1]Tillförd energi'!$B$1:$AQ$1,0),FALSE)</f>
        <v>0</v>
      </c>
      <c r="F385" s="30">
        <f>VLOOKUP($B385,'[1]Tillförd energi'!$B$2:$AS$506,MATCH(F$3,'[1]Tillförd energi'!$B$1:$AQ$1,0),FALSE)</f>
        <v>0</v>
      </c>
      <c r="G385" s="30">
        <f>VLOOKUP($B385,'[1]Tillförd energi'!$B$2:$AS$506,MATCH(G$3,'[1]Tillförd energi'!$B$1:$AQ$1,0),FALSE)</f>
        <v>0</v>
      </c>
      <c r="H385" s="30">
        <f>VLOOKUP($B385,'[1]Tillförd energi'!$B$2:$AS$506,MATCH(H$3,'[1]Tillförd energi'!$B$1:$AQ$1,0),FALSE)</f>
        <v>0</v>
      </c>
      <c r="I385" s="30">
        <f>VLOOKUP($B385,'[1]Tillförd energi'!$B$2:$AS$506,MATCH(I$3,'[1]Tillförd energi'!$B$1:$AQ$1,0),FALSE)</f>
        <v>0</v>
      </c>
      <c r="J385" s="30">
        <f>VLOOKUP($B385,'[1]Tillförd energi'!$B$2:$AS$506,MATCH(J$3,'[1]Tillförd energi'!$B$1:$AQ$1,0),FALSE)</f>
        <v>0</v>
      </c>
      <c r="K385" s="30">
        <f>VLOOKUP($B385,'[1]Tillförd energi'!$B$2:$AS$506,MATCH(K$3,'[1]Tillförd energi'!$B$1:$AQ$1,0),FALSE)</f>
        <v>0</v>
      </c>
      <c r="L385" s="30">
        <f>VLOOKUP($B385,'[1]Tillförd energi'!$B$2:$AS$506,MATCH(L$3,'[1]Tillförd energi'!$B$1:$AQ$1,0),FALSE)</f>
        <v>0</v>
      </c>
      <c r="M385" s="30">
        <f>VLOOKUP($B385,'[1]Tillförd energi'!$B$2:$AS$506,MATCH(M$3,'[1]Tillförd energi'!$B$1:$AQ$1,0),FALSE)</f>
        <v>1.89</v>
      </c>
      <c r="N385" s="30">
        <f>VLOOKUP($B385,'[1]Tillförd energi'!$B$2:$AS$506,MATCH(N$3,'[1]Tillförd energi'!$B$1:$AQ$1,0),FALSE)</f>
        <v>0</v>
      </c>
      <c r="O385" s="30">
        <f>VLOOKUP($B385,'[1]Tillförd energi'!$B$2:$AS$506,MATCH(O$3,'[1]Tillförd energi'!$B$1:$AQ$1,0),FALSE)</f>
        <v>7.1</v>
      </c>
      <c r="P385" s="30">
        <f>VLOOKUP($B385,'[1]Tillförd energi'!$B$2:$AS$506,MATCH(P$3,'[1]Tillförd energi'!$B$1:$AQ$1,0),FALSE)</f>
        <v>0</v>
      </c>
      <c r="Q385" s="30">
        <f>VLOOKUP($B385,'[1]Tillförd energi'!$B$2:$AS$506,MATCH(Q$3,'[1]Tillförd energi'!$B$1:$AQ$1,0),FALSE)</f>
        <v>0</v>
      </c>
      <c r="R385" s="30">
        <f>VLOOKUP($B385,'[1]Tillförd energi'!$B$2:$AS$506,MATCH(R$3,'[1]Tillförd energi'!$B$1:$AQ$1,0),FALSE)</f>
        <v>0</v>
      </c>
      <c r="S385" s="30">
        <f>VLOOKUP($B385,'[1]Tillförd energi'!$B$2:$AS$506,MATCH(S$3,'[1]Tillförd energi'!$B$1:$AQ$1,0),FALSE)</f>
        <v>0</v>
      </c>
      <c r="T385" s="30">
        <f>VLOOKUP($B385,'[1]Tillförd energi'!$B$2:$AS$506,MATCH(T$3,'[1]Tillförd energi'!$B$1:$AQ$1,0),FALSE)</f>
        <v>0</v>
      </c>
      <c r="U385" s="30">
        <f>VLOOKUP($B385,'[1]Tillförd energi'!$B$2:$AS$506,MATCH(U$3,'[1]Tillförd energi'!$B$1:$AQ$1,0),FALSE)</f>
        <v>0</v>
      </c>
      <c r="V385" s="30">
        <f>VLOOKUP($B385,'[1]Tillförd energi'!$B$2:$AS$506,MATCH(V$3,'[1]Tillförd energi'!$B$1:$AQ$1,0),FALSE)</f>
        <v>0</v>
      </c>
      <c r="W385" s="30">
        <f>VLOOKUP($B385,'[1]Tillförd energi'!$B$2:$AS$506,MATCH(W$3,'[1]Tillförd energi'!$B$1:$AQ$1,0),FALSE)</f>
        <v>0</v>
      </c>
      <c r="X385" s="30">
        <f>VLOOKUP($B385,'[1]Tillförd energi'!$B$2:$AS$506,MATCH(X$3,'[1]Tillförd energi'!$B$1:$AQ$1,0),FALSE)</f>
        <v>0</v>
      </c>
      <c r="Y385" s="30">
        <f>VLOOKUP($B385,'[1]Tillförd energi'!$B$2:$AS$506,MATCH(Y$3,'[1]Tillförd energi'!$B$1:$AQ$1,0),FALSE)</f>
        <v>0</v>
      </c>
      <c r="Z385" s="30">
        <f>VLOOKUP($B385,'[1]Tillförd energi'!$B$2:$AS$506,MATCH(Z$3,'[1]Tillförd energi'!$B$1:$AQ$1,0),FALSE)</f>
        <v>0</v>
      </c>
      <c r="AA385" s="30">
        <f>VLOOKUP($B385,'[1]Tillförd energi'!$B$2:$AS$506,MATCH(AA$3,'[1]Tillförd energi'!$B$1:$AQ$1,0),FALSE)</f>
        <v>0</v>
      </c>
      <c r="AB385" s="30">
        <f>VLOOKUP($B385,'[1]Tillförd energi'!$B$2:$AS$506,MATCH(AB$3,'[1]Tillförd energi'!$B$1:$AQ$1,0),FALSE)</f>
        <v>0.71</v>
      </c>
      <c r="AC385" s="30">
        <f>VLOOKUP($B385,'[1]Tillförd energi'!$B$2:$AS$506,MATCH(AC$3,'[1]Tillförd energi'!$B$1:$AQ$1,0),FALSE)</f>
        <v>0</v>
      </c>
      <c r="AD385" s="30">
        <f>VLOOKUP($B385,'[1]Tillförd energi'!$B$2:$AS$506,MATCH(AD$3,'[1]Tillförd energi'!$B$1:$AQ$1,0),FALSE)</f>
        <v>0</v>
      </c>
      <c r="AF385" s="30">
        <f>VLOOKUP($B385,'[1]Tillförd energi'!$B$2:$AS$506,MATCH(AF$3,'[1]Tillförd energi'!$B$1:$AQ$1,0),FALSE)</f>
        <v>0.17</v>
      </c>
      <c r="AH385" s="30">
        <f>IFERROR(VLOOKUP(B385,[1]Miljö!$B$1:$S$476,9,FALSE)/1,0)</f>
        <v>0</v>
      </c>
      <c r="AJ385" s="35">
        <f>IFERROR(VLOOKUP($B385,[1]Miljö!$B$1:$S$500,MATCH("hjälpel exklusive kraftvärme (GWh)",[1]Miljö!$B$1:$V$1,0),FALSE)/1,"")</f>
        <v>0.17</v>
      </c>
      <c r="AK385" s="35">
        <f t="shared" si="20"/>
        <v>0.17</v>
      </c>
      <c r="AL385" s="35">
        <f>VLOOKUP($B385,'[1]Slutlig allokering'!$B$2:$AL$462,MATCH("Hjälpel kraftvärme",'[1]Slutlig allokering'!$B$2:$AL$2,0),FALSE)</f>
        <v>0</v>
      </c>
      <c r="AN385" s="30">
        <f t="shared" si="21"/>
        <v>10.08</v>
      </c>
      <c r="AO385" s="30">
        <f t="shared" si="22"/>
        <v>10.08</v>
      </c>
      <c r="AP385" s="30">
        <f>IF(ISERROR(1/VLOOKUP($B385,[1]Leveranser!$B$1:$S$500,MATCH("såld värme (gwh)",[1]Leveranser!$B$1:$S$1,0),FALSE)),"",VLOOKUP($B385,[1]Leveranser!$B$1:$S$500,MATCH("såld värme (gwh)",[1]Leveranser!$B$1:$S$1,0),FALSE))</f>
        <v>6.18</v>
      </c>
      <c r="AQ385" s="30">
        <f>VLOOKUP($B385,[1]Leveranser!$B$1:$Y$500,MATCH("Totalt såld fjärrvärme till andra fjärrvärmeföretag",[1]Leveranser!$B$1:$AA$1,0),FALSE)</f>
        <v>0</v>
      </c>
      <c r="AR385" s="30">
        <f>IF(ISERROR(1/VLOOKUP($B385,[1]Miljö!$B$1:$S$500,MATCH("Såld mängd produktionsspecifik fjärrvärme (GWh)",[1]Miljö!$B$1:$R$1,0),FALSE)),0,VLOOKUP($B385,[1]Miljö!$B$1:$S$500,MATCH("Såld mängd produktionsspecifik fjärrvärme (GWh)",[1]Miljö!$B$1:$R$1,0),FALSE))</f>
        <v>0</v>
      </c>
      <c r="AS385" s="36">
        <f t="shared" si="23"/>
        <v>0.61309523809523803</v>
      </c>
      <c r="AU385" s="30" t="str">
        <f>VLOOKUP($B385,'[1]Miljövärden urval för publ'!$B$2:$I$486,7,FALSE)</f>
        <v>Ja</v>
      </c>
    </row>
    <row r="386" spans="1:47" ht="15">
      <c r="A386" t="s">
        <v>245</v>
      </c>
      <c r="B386" t="s">
        <v>253</v>
      </c>
      <c r="C386" s="30">
        <f>VLOOKUP($B386,'[1]Tillförd energi'!$B$2:$AS$506,MATCH(C$3,'[1]Tillförd energi'!$B$1:$AQ$1,0),FALSE)</f>
        <v>0</v>
      </c>
      <c r="D386" s="30">
        <f>VLOOKUP($B386,'[1]Tillförd energi'!$B$2:$AS$506,MATCH(D$3,'[1]Tillförd energi'!$B$1:$AQ$1,0),FALSE)</f>
        <v>0</v>
      </c>
      <c r="E386" s="30">
        <f>VLOOKUP($B386,'[1]Tillförd energi'!$B$2:$AS$506,MATCH(E$3,'[1]Tillförd energi'!$B$1:$AQ$1,0),FALSE)</f>
        <v>0</v>
      </c>
      <c r="F386" s="30">
        <f>VLOOKUP($B386,'[1]Tillförd energi'!$B$2:$AS$506,MATCH(F$3,'[1]Tillförd energi'!$B$1:$AQ$1,0),FALSE)</f>
        <v>0</v>
      </c>
      <c r="G386" s="30">
        <f>VLOOKUP($B386,'[1]Tillförd energi'!$B$2:$AS$506,MATCH(G$3,'[1]Tillförd energi'!$B$1:$AQ$1,0),FALSE)</f>
        <v>0</v>
      </c>
      <c r="H386" s="30">
        <f>VLOOKUP($B386,'[1]Tillförd energi'!$B$2:$AS$506,MATCH(H$3,'[1]Tillförd energi'!$B$1:$AQ$1,0),FALSE)</f>
        <v>0</v>
      </c>
      <c r="I386" s="30">
        <f>VLOOKUP($B386,'[1]Tillförd energi'!$B$2:$AS$506,MATCH(I$3,'[1]Tillförd energi'!$B$1:$AQ$1,0),FALSE)</f>
        <v>0</v>
      </c>
      <c r="J386" s="30">
        <f>VLOOKUP($B386,'[1]Tillförd energi'!$B$2:$AS$506,MATCH(J$3,'[1]Tillförd energi'!$B$1:$AQ$1,0),FALSE)</f>
        <v>0</v>
      </c>
      <c r="K386" s="30">
        <f>VLOOKUP($B386,'[1]Tillförd energi'!$B$2:$AS$506,MATCH(K$3,'[1]Tillförd energi'!$B$1:$AQ$1,0),FALSE)</f>
        <v>0</v>
      </c>
      <c r="L386" s="30">
        <f>VLOOKUP($B386,'[1]Tillförd energi'!$B$2:$AS$506,MATCH(L$3,'[1]Tillförd energi'!$B$1:$AQ$1,0),FALSE)</f>
        <v>0</v>
      </c>
      <c r="M386" s="30">
        <f>VLOOKUP($B386,'[1]Tillförd energi'!$B$2:$AS$506,MATCH(M$3,'[1]Tillförd energi'!$B$1:$AQ$1,0),FALSE)</f>
        <v>0</v>
      </c>
      <c r="N386" s="30">
        <f>VLOOKUP($B386,'[1]Tillförd energi'!$B$2:$AS$506,MATCH(N$3,'[1]Tillförd energi'!$B$1:$AQ$1,0),FALSE)</f>
        <v>0</v>
      </c>
      <c r="O386" s="30">
        <f>VLOOKUP($B386,'[1]Tillförd energi'!$B$2:$AS$506,MATCH(O$3,'[1]Tillförd energi'!$B$1:$AQ$1,0),FALSE)</f>
        <v>0</v>
      </c>
      <c r="P386" s="30">
        <f>VLOOKUP($B386,'[1]Tillförd energi'!$B$2:$AS$506,MATCH(P$3,'[1]Tillförd energi'!$B$1:$AQ$1,0),FALSE)</f>
        <v>0</v>
      </c>
      <c r="Q386" s="30">
        <f>VLOOKUP($B386,'[1]Tillförd energi'!$B$2:$AS$506,MATCH(Q$3,'[1]Tillförd energi'!$B$1:$AQ$1,0),FALSE)</f>
        <v>0</v>
      </c>
      <c r="R386" s="30">
        <f>VLOOKUP($B386,'[1]Tillförd energi'!$B$2:$AS$506,MATCH(R$3,'[1]Tillförd energi'!$B$1:$AQ$1,0),FALSE)</f>
        <v>0</v>
      </c>
      <c r="S386" s="30">
        <f>VLOOKUP($B386,'[1]Tillförd energi'!$B$2:$AS$506,MATCH(S$3,'[1]Tillförd energi'!$B$1:$AQ$1,0),FALSE)</f>
        <v>0</v>
      </c>
      <c r="T386" s="30">
        <f>VLOOKUP($B386,'[1]Tillförd energi'!$B$2:$AS$506,MATCH(T$3,'[1]Tillförd energi'!$B$1:$AQ$1,0),FALSE)</f>
        <v>0</v>
      </c>
      <c r="U386" s="30">
        <f>VLOOKUP($B386,'[1]Tillförd energi'!$B$2:$AS$506,MATCH(U$3,'[1]Tillförd energi'!$B$1:$AQ$1,0),FALSE)</f>
        <v>0</v>
      </c>
      <c r="V386" s="30">
        <f>VLOOKUP($B386,'[1]Tillförd energi'!$B$2:$AS$506,MATCH(V$3,'[1]Tillförd energi'!$B$1:$AQ$1,0),FALSE)</f>
        <v>0</v>
      </c>
      <c r="W386" s="30">
        <f>VLOOKUP($B386,'[1]Tillförd energi'!$B$2:$AS$506,MATCH(W$3,'[1]Tillförd energi'!$B$1:$AQ$1,0),FALSE)</f>
        <v>0</v>
      </c>
      <c r="X386" s="30">
        <f>VLOOKUP($B386,'[1]Tillförd energi'!$B$2:$AS$506,MATCH(X$3,'[1]Tillförd energi'!$B$1:$AQ$1,0),FALSE)</f>
        <v>0</v>
      </c>
      <c r="Y386" s="30">
        <f>VLOOKUP($B386,'[1]Tillförd energi'!$B$2:$AS$506,MATCH(Y$3,'[1]Tillförd energi'!$B$1:$AQ$1,0),FALSE)</f>
        <v>0</v>
      </c>
      <c r="Z386" s="30">
        <f>VLOOKUP($B386,'[1]Tillförd energi'!$B$2:$AS$506,MATCH(Z$3,'[1]Tillförd energi'!$B$1:$AQ$1,0),FALSE)</f>
        <v>0</v>
      </c>
      <c r="AA386" s="30">
        <f>VLOOKUP($B386,'[1]Tillförd energi'!$B$2:$AS$506,MATCH(AA$3,'[1]Tillförd energi'!$B$1:$AQ$1,0),FALSE)</f>
        <v>0</v>
      </c>
      <c r="AB386" s="30">
        <f>VLOOKUP($B386,'[1]Tillförd energi'!$B$2:$AS$506,MATCH(AB$3,'[1]Tillförd energi'!$B$1:$AQ$1,0),FALSE)</f>
        <v>0</v>
      </c>
      <c r="AC386" s="30">
        <f>VLOOKUP($B386,'[1]Tillförd energi'!$B$2:$AS$506,MATCH(AC$3,'[1]Tillförd energi'!$B$1:$AQ$1,0),FALSE)</f>
        <v>0</v>
      </c>
      <c r="AD386" s="30">
        <f>VLOOKUP($B386,'[1]Tillförd energi'!$B$2:$AS$506,MATCH(AD$3,'[1]Tillförd energi'!$B$1:$AQ$1,0),FALSE)</f>
        <v>0</v>
      </c>
      <c r="AF386" s="30">
        <f>VLOOKUP($B386,'[1]Tillförd energi'!$B$2:$AS$506,MATCH(AF$3,'[1]Tillförd energi'!$B$1:$AQ$1,0),FALSE)</f>
        <v>0</v>
      </c>
      <c r="AH386" s="30">
        <f>IFERROR(VLOOKUP(B386,[1]Miljö!$B$1:$S$476,9,FALSE)/1,0)</f>
        <v>0</v>
      </c>
      <c r="AJ386" s="35" t="str">
        <f>IFERROR(VLOOKUP($B386,[1]Miljö!$B$1:$S$500,MATCH("hjälpel exklusive kraftvärme (GWh)",[1]Miljö!$B$1:$V$1,0),FALSE)/1,"")</f>
        <v/>
      </c>
      <c r="AK386" s="35">
        <f t="shared" si="20"/>
        <v>0</v>
      </c>
      <c r="AL386" s="35">
        <f>VLOOKUP($B386,'[1]Slutlig allokering'!$B$2:$AL$462,MATCH("Hjälpel kraftvärme",'[1]Slutlig allokering'!$B$2:$AL$2,0),FALSE)</f>
        <v>0</v>
      </c>
      <c r="AN386" s="30">
        <f t="shared" si="21"/>
        <v>0</v>
      </c>
      <c r="AO386" s="30">
        <f t="shared" si="22"/>
        <v>0</v>
      </c>
      <c r="AP386" s="30" t="str">
        <f>IF(ISERROR(1/VLOOKUP($B386,[1]Leveranser!$B$1:$S$500,MATCH("såld värme (gwh)",[1]Leveranser!$B$1:$S$1,0),FALSE)),"",VLOOKUP($B386,[1]Leveranser!$B$1:$S$500,MATCH("såld värme (gwh)",[1]Leveranser!$B$1:$S$1,0),FALSE))</f>
        <v/>
      </c>
      <c r="AQ386" s="30">
        <f>VLOOKUP($B386,[1]Leveranser!$B$1:$Y$500,MATCH("Totalt såld fjärrvärme till andra fjärrvärmeföretag",[1]Leveranser!$B$1:$AA$1,0),FALSE)</f>
        <v>0</v>
      </c>
      <c r="AR386" s="30">
        <f>IF(ISERROR(1/VLOOKUP($B386,[1]Miljö!$B$1:$S$500,MATCH("Såld mängd produktionsspecifik fjärrvärme (GWh)",[1]Miljö!$B$1:$R$1,0),FALSE)),0,VLOOKUP($B386,[1]Miljö!$B$1:$S$500,MATCH("Såld mängd produktionsspecifik fjärrvärme (GWh)",[1]Miljö!$B$1:$R$1,0),FALSE))</f>
        <v>0</v>
      </c>
      <c r="AS386" s="36" t="str">
        <f t="shared" si="23"/>
        <v/>
      </c>
      <c r="AU386" s="30" t="str">
        <f>VLOOKUP($B386,'[1]Miljövärden urval för publ'!$B$2:$I$486,7,FALSE)</f>
        <v>Nej</v>
      </c>
    </row>
    <row r="387" spans="1:47" ht="15">
      <c r="A387" t="s">
        <v>431</v>
      </c>
      <c r="B387" t="s">
        <v>443</v>
      </c>
      <c r="C387" s="30">
        <f>VLOOKUP($B387,'[1]Tillförd energi'!$B$2:$AS$506,MATCH(C$3,'[1]Tillförd energi'!$B$1:$AQ$1,0),FALSE)</f>
        <v>0</v>
      </c>
      <c r="D387" s="30">
        <f>VLOOKUP($B387,'[1]Tillförd energi'!$B$2:$AS$506,MATCH(D$3,'[1]Tillförd energi'!$B$1:$AQ$1,0),FALSE)</f>
        <v>0.31900000000000001</v>
      </c>
      <c r="E387" s="30">
        <f>VLOOKUP($B387,'[1]Tillförd energi'!$B$2:$AS$506,MATCH(E$3,'[1]Tillförd energi'!$B$1:$AQ$1,0),FALSE)</f>
        <v>0</v>
      </c>
      <c r="F387" s="30">
        <f>VLOOKUP($B387,'[1]Tillförd energi'!$B$2:$AS$506,MATCH(F$3,'[1]Tillförd energi'!$B$1:$AQ$1,0),FALSE)</f>
        <v>0</v>
      </c>
      <c r="G387" s="30">
        <f>VLOOKUP($B387,'[1]Tillförd energi'!$B$2:$AS$506,MATCH(G$3,'[1]Tillförd energi'!$B$1:$AQ$1,0),FALSE)</f>
        <v>0</v>
      </c>
      <c r="H387" s="30">
        <f>VLOOKUP($B387,'[1]Tillförd energi'!$B$2:$AS$506,MATCH(H$3,'[1]Tillförd energi'!$B$1:$AQ$1,0),FALSE)</f>
        <v>0</v>
      </c>
      <c r="I387" s="30">
        <f>VLOOKUP($B387,'[1]Tillförd energi'!$B$2:$AS$506,MATCH(I$3,'[1]Tillförd energi'!$B$1:$AQ$1,0),FALSE)</f>
        <v>0</v>
      </c>
      <c r="J387" s="30">
        <f>VLOOKUP($B387,'[1]Tillförd energi'!$B$2:$AS$506,MATCH(J$3,'[1]Tillförd energi'!$B$1:$AQ$1,0),FALSE)</f>
        <v>0</v>
      </c>
      <c r="K387" s="30">
        <f>VLOOKUP($B387,'[1]Tillförd energi'!$B$2:$AS$506,MATCH(K$3,'[1]Tillförd energi'!$B$1:$AQ$1,0),FALSE)</f>
        <v>0</v>
      </c>
      <c r="L387" s="30">
        <f>VLOOKUP($B387,'[1]Tillförd energi'!$B$2:$AS$506,MATCH(L$3,'[1]Tillförd energi'!$B$1:$AQ$1,0),FALSE)</f>
        <v>12.5</v>
      </c>
      <c r="M387" s="30">
        <f>VLOOKUP($B387,'[1]Tillförd energi'!$B$2:$AS$506,MATCH(M$3,'[1]Tillförd energi'!$B$1:$AQ$1,0),FALSE)</f>
        <v>0</v>
      </c>
      <c r="N387" s="30">
        <f>VLOOKUP($B387,'[1]Tillförd energi'!$B$2:$AS$506,MATCH(N$3,'[1]Tillförd energi'!$B$1:$AQ$1,0),FALSE)</f>
        <v>0</v>
      </c>
      <c r="O387" s="30">
        <f>VLOOKUP($B387,'[1]Tillförd energi'!$B$2:$AS$506,MATCH(O$3,'[1]Tillförd energi'!$B$1:$AQ$1,0),FALSE)</f>
        <v>8</v>
      </c>
      <c r="P387" s="30">
        <f>VLOOKUP($B387,'[1]Tillförd energi'!$B$2:$AS$506,MATCH(P$3,'[1]Tillförd energi'!$B$1:$AQ$1,0),FALSE)</f>
        <v>0</v>
      </c>
      <c r="Q387" s="30">
        <f>VLOOKUP($B387,'[1]Tillförd energi'!$B$2:$AS$506,MATCH(Q$3,'[1]Tillförd energi'!$B$1:$AQ$1,0),FALSE)</f>
        <v>0</v>
      </c>
      <c r="R387" s="30">
        <f>VLOOKUP($B387,'[1]Tillförd energi'!$B$2:$AS$506,MATCH(R$3,'[1]Tillförd energi'!$B$1:$AQ$1,0),FALSE)</f>
        <v>0</v>
      </c>
      <c r="S387" s="30">
        <f>VLOOKUP($B387,'[1]Tillförd energi'!$B$2:$AS$506,MATCH(S$3,'[1]Tillförd energi'!$B$1:$AQ$1,0),FALSE)</f>
        <v>0</v>
      </c>
      <c r="T387" s="30">
        <f>VLOOKUP($B387,'[1]Tillförd energi'!$B$2:$AS$506,MATCH(T$3,'[1]Tillförd energi'!$B$1:$AQ$1,0),FALSE)</f>
        <v>0</v>
      </c>
      <c r="U387" s="30">
        <f>VLOOKUP($B387,'[1]Tillförd energi'!$B$2:$AS$506,MATCH(U$3,'[1]Tillförd energi'!$B$1:$AQ$1,0),FALSE)</f>
        <v>0</v>
      </c>
      <c r="V387" s="30">
        <f>VLOOKUP($B387,'[1]Tillförd energi'!$B$2:$AS$506,MATCH(V$3,'[1]Tillförd energi'!$B$1:$AQ$1,0),FALSE)</f>
        <v>0</v>
      </c>
      <c r="W387" s="30">
        <f>VLOOKUP($B387,'[1]Tillförd energi'!$B$2:$AS$506,MATCH(W$3,'[1]Tillförd energi'!$B$1:$AQ$1,0),FALSE)</f>
        <v>0</v>
      </c>
      <c r="X387" s="30">
        <f>VLOOKUP($B387,'[1]Tillförd energi'!$B$2:$AS$506,MATCH(X$3,'[1]Tillförd energi'!$B$1:$AQ$1,0),FALSE)</f>
        <v>0</v>
      </c>
      <c r="Y387" s="30">
        <f>VLOOKUP($B387,'[1]Tillförd energi'!$B$2:$AS$506,MATCH(Y$3,'[1]Tillförd energi'!$B$1:$AQ$1,0),FALSE)</f>
        <v>0</v>
      </c>
      <c r="Z387" s="30">
        <f>VLOOKUP($B387,'[1]Tillförd energi'!$B$2:$AS$506,MATCH(Z$3,'[1]Tillförd energi'!$B$1:$AQ$1,0),FALSE)</f>
        <v>0</v>
      </c>
      <c r="AA387" s="30">
        <f>VLOOKUP($B387,'[1]Tillförd energi'!$B$2:$AS$506,MATCH(AA$3,'[1]Tillförd energi'!$B$1:$AQ$1,0),FALSE)</f>
        <v>0</v>
      </c>
      <c r="AB387" s="30">
        <f>VLOOKUP($B387,'[1]Tillförd energi'!$B$2:$AS$506,MATCH(AB$3,'[1]Tillförd energi'!$B$1:$AQ$1,0),FALSE)</f>
        <v>2</v>
      </c>
      <c r="AC387" s="30">
        <f>VLOOKUP($B387,'[1]Tillförd energi'!$B$2:$AS$506,MATCH(AC$3,'[1]Tillförd energi'!$B$1:$AQ$1,0),FALSE)</f>
        <v>0</v>
      </c>
      <c r="AD387" s="30">
        <f>VLOOKUP($B387,'[1]Tillförd energi'!$B$2:$AS$506,MATCH(AD$3,'[1]Tillförd energi'!$B$1:$AQ$1,0),FALSE)</f>
        <v>0</v>
      </c>
      <c r="AF387" s="30">
        <f>VLOOKUP($B387,'[1]Tillförd energi'!$B$2:$AS$506,MATCH(AF$3,'[1]Tillförd energi'!$B$1:$AQ$1,0),FALSE)</f>
        <v>0.3</v>
      </c>
      <c r="AH387" s="30">
        <f>IFERROR(VLOOKUP(B387,[1]Miljö!$B$1:$S$476,9,FALSE)/1,0)</f>
        <v>0</v>
      </c>
      <c r="AJ387" s="35">
        <f>IFERROR(VLOOKUP($B387,[1]Miljö!$B$1:$S$500,MATCH("hjälpel exklusive kraftvärme (GWh)",[1]Miljö!$B$1:$V$1,0),FALSE)/1,"")</f>
        <v>0.3</v>
      </c>
      <c r="AK387" s="35">
        <f t="shared" si="20"/>
        <v>0.3</v>
      </c>
      <c r="AL387" s="35">
        <f>VLOOKUP($B387,'[1]Slutlig allokering'!$B$2:$AL$462,MATCH("Hjälpel kraftvärme",'[1]Slutlig allokering'!$B$2:$AL$2,0),FALSE)</f>
        <v>0</v>
      </c>
      <c r="AN387" s="30">
        <f t="shared" si="21"/>
        <v>23.119000000000003</v>
      </c>
      <c r="AO387" s="30">
        <f t="shared" si="22"/>
        <v>23.119000000000003</v>
      </c>
      <c r="AP387" s="30">
        <f>IF(ISERROR(1/VLOOKUP($B387,[1]Leveranser!$B$1:$S$500,MATCH("såld värme (gwh)",[1]Leveranser!$B$1:$S$1,0),FALSE)),"",VLOOKUP($B387,[1]Leveranser!$B$1:$S$500,MATCH("såld värme (gwh)",[1]Leveranser!$B$1:$S$1,0),FALSE))</f>
        <v>18.399999999999999</v>
      </c>
      <c r="AQ387" s="30">
        <f>VLOOKUP($B387,[1]Leveranser!$B$1:$Y$500,MATCH("Totalt såld fjärrvärme till andra fjärrvärmeföretag",[1]Leveranser!$B$1:$AA$1,0),FALSE)</f>
        <v>0</v>
      </c>
      <c r="AR387" s="30">
        <f>IF(ISERROR(1/VLOOKUP($B387,[1]Miljö!$B$1:$S$500,MATCH("Såld mängd produktionsspecifik fjärrvärme (GWh)",[1]Miljö!$B$1:$R$1,0),FALSE)),0,VLOOKUP($B387,[1]Miljö!$B$1:$S$500,MATCH("Såld mängd produktionsspecifik fjärrvärme (GWh)",[1]Miljö!$B$1:$R$1,0),FALSE))</f>
        <v>0</v>
      </c>
      <c r="AS387" s="36">
        <f t="shared" si="23"/>
        <v>0.79588217483455148</v>
      </c>
      <c r="AU387" s="30" t="str">
        <f>VLOOKUP($B387,'[1]Miljövärden urval för publ'!$B$2:$I$486,7,FALSE)</f>
        <v>Ja</v>
      </c>
    </row>
    <row r="388" spans="1:47" ht="15">
      <c r="A388" t="s">
        <v>573</v>
      </c>
      <c r="B388" t="s">
        <v>574</v>
      </c>
      <c r="C388" s="30">
        <f>VLOOKUP($B388,'[1]Tillförd energi'!$B$2:$AS$506,MATCH(C$3,'[1]Tillförd energi'!$B$1:$AQ$1,0),FALSE)</f>
        <v>0</v>
      </c>
      <c r="D388" s="30">
        <f>VLOOKUP($B388,'[1]Tillförd energi'!$B$2:$AS$506,MATCH(D$3,'[1]Tillförd energi'!$B$1:$AQ$1,0),FALSE)</f>
        <v>0.06</v>
      </c>
      <c r="E388" s="30">
        <f>VLOOKUP($B388,'[1]Tillförd energi'!$B$2:$AS$506,MATCH(E$3,'[1]Tillförd energi'!$B$1:$AQ$1,0),FALSE)</f>
        <v>0</v>
      </c>
      <c r="F388" s="30">
        <f>VLOOKUP($B388,'[1]Tillförd energi'!$B$2:$AS$506,MATCH(F$3,'[1]Tillförd energi'!$B$1:$AQ$1,0),FALSE)</f>
        <v>0</v>
      </c>
      <c r="G388" s="30">
        <f>VLOOKUP($B388,'[1]Tillförd energi'!$B$2:$AS$506,MATCH(G$3,'[1]Tillförd energi'!$B$1:$AQ$1,0),FALSE)</f>
        <v>0</v>
      </c>
      <c r="H388" s="30">
        <f>VLOOKUP($B388,'[1]Tillförd energi'!$B$2:$AS$506,MATCH(H$3,'[1]Tillförd energi'!$B$1:$AQ$1,0),FALSE)</f>
        <v>0</v>
      </c>
      <c r="I388" s="30">
        <f>VLOOKUP($B388,'[1]Tillförd energi'!$B$2:$AS$506,MATCH(I$3,'[1]Tillförd energi'!$B$1:$AQ$1,0),FALSE)</f>
        <v>0</v>
      </c>
      <c r="J388" s="30">
        <f>VLOOKUP($B388,'[1]Tillförd energi'!$B$2:$AS$506,MATCH(J$3,'[1]Tillförd energi'!$B$1:$AQ$1,0),FALSE)</f>
        <v>0</v>
      </c>
      <c r="K388" s="30">
        <f>VLOOKUP($B388,'[1]Tillförd energi'!$B$2:$AS$506,MATCH(K$3,'[1]Tillförd energi'!$B$1:$AQ$1,0),FALSE)</f>
        <v>0</v>
      </c>
      <c r="L388" s="30">
        <f>VLOOKUP($B388,'[1]Tillförd energi'!$B$2:$AS$506,MATCH(L$3,'[1]Tillförd energi'!$B$1:$AQ$1,0),FALSE)</f>
        <v>0.45</v>
      </c>
      <c r="M388" s="30">
        <f>VLOOKUP($B388,'[1]Tillförd energi'!$B$2:$AS$506,MATCH(M$3,'[1]Tillförd energi'!$B$1:$AQ$1,0),FALSE)</f>
        <v>5.0999999999999996</v>
      </c>
      <c r="N388" s="30">
        <f>VLOOKUP($B388,'[1]Tillförd energi'!$B$2:$AS$506,MATCH(N$3,'[1]Tillförd energi'!$B$1:$AQ$1,0),FALSE)</f>
        <v>3.7</v>
      </c>
      <c r="O388" s="30">
        <f>VLOOKUP($B388,'[1]Tillförd energi'!$B$2:$AS$506,MATCH(O$3,'[1]Tillförd energi'!$B$1:$AQ$1,0),FALSE)</f>
        <v>24.7</v>
      </c>
      <c r="P388" s="30">
        <f>VLOOKUP($B388,'[1]Tillförd energi'!$B$2:$AS$506,MATCH(P$3,'[1]Tillförd energi'!$B$1:$AQ$1,0),FALSE)</f>
        <v>0.50058800000000003</v>
      </c>
      <c r="Q388" s="30">
        <f>VLOOKUP($B388,'[1]Tillförd energi'!$B$2:$AS$506,MATCH(Q$3,'[1]Tillförd energi'!$B$1:$AQ$1,0),FALSE)</f>
        <v>0</v>
      </c>
      <c r="R388" s="30">
        <f>VLOOKUP($B388,'[1]Tillförd energi'!$B$2:$AS$506,MATCH(R$3,'[1]Tillförd energi'!$B$1:$AQ$1,0),FALSE)</f>
        <v>0</v>
      </c>
      <c r="S388" s="30">
        <f>VLOOKUP($B388,'[1]Tillförd energi'!$B$2:$AS$506,MATCH(S$3,'[1]Tillförd energi'!$B$1:$AQ$1,0),FALSE)</f>
        <v>0</v>
      </c>
      <c r="T388" s="30">
        <f>VLOOKUP($B388,'[1]Tillförd energi'!$B$2:$AS$506,MATCH(T$3,'[1]Tillförd energi'!$B$1:$AQ$1,0),FALSE)</f>
        <v>0</v>
      </c>
      <c r="U388" s="30">
        <f>VLOOKUP($B388,'[1]Tillförd energi'!$B$2:$AS$506,MATCH(U$3,'[1]Tillförd energi'!$B$1:$AQ$1,0),FALSE)</f>
        <v>0</v>
      </c>
      <c r="V388" s="30">
        <f>VLOOKUP($B388,'[1]Tillförd energi'!$B$2:$AS$506,MATCH(V$3,'[1]Tillförd energi'!$B$1:$AQ$1,0),FALSE)</f>
        <v>0</v>
      </c>
      <c r="W388" s="30">
        <f>VLOOKUP($B388,'[1]Tillförd energi'!$B$2:$AS$506,MATCH(W$3,'[1]Tillförd energi'!$B$1:$AQ$1,0),FALSE)</f>
        <v>0</v>
      </c>
      <c r="X388" s="30">
        <f>VLOOKUP($B388,'[1]Tillförd energi'!$B$2:$AS$506,MATCH(X$3,'[1]Tillförd energi'!$B$1:$AQ$1,0),FALSE)</f>
        <v>0</v>
      </c>
      <c r="Y388" s="30">
        <f>VLOOKUP($B388,'[1]Tillförd energi'!$B$2:$AS$506,MATCH(Y$3,'[1]Tillförd energi'!$B$1:$AQ$1,0),FALSE)</f>
        <v>0</v>
      </c>
      <c r="Z388" s="30">
        <f>VLOOKUP($B388,'[1]Tillförd energi'!$B$2:$AS$506,MATCH(Z$3,'[1]Tillförd energi'!$B$1:$AQ$1,0),FALSE)</f>
        <v>0</v>
      </c>
      <c r="AA388" s="30">
        <f>VLOOKUP($B388,'[1]Tillförd energi'!$B$2:$AS$506,MATCH(AA$3,'[1]Tillförd energi'!$B$1:$AQ$1,0),FALSE)</f>
        <v>0</v>
      </c>
      <c r="AB388" s="30">
        <f>VLOOKUP($B388,'[1]Tillförd energi'!$B$2:$AS$506,MATCH(AB$3,'[1]Tillförd energi'!$B$1:$AQ$1,0),FALSE)</f>
        <v>0</v>
      </c>
      <c r="AC388" s="30">
        <f>VLOOKUP($B388,'[1]Tillförd energi'!$B$2:$AS$506,MATCH(AC$3,'[1]Tillförd energi'!$B$1:$AQ$1,0),FALSE)</f>
        <v>0</v>
      </c>
      <c r="AD388" s="30">
        <f>VLOOKUP($B388,'[1]Tillförd energi'!$B$2:$AS$506,MATCH(AD$3,'[1]Tillförd energi'!$B$1:$AQ$1,0),FALSE)</f>
        <v>0</v>
      </c>
      <c r="AF388" s="30">
        <f>VLOOKUP($B388,'[1]Tillförd energi'!$B$2:$AS$506,MATCH(AF$3,'[1]Tillförd energi'!$B$1:$AQ$1,0),FALSE)</f>
        <v>0.65</v>
      </c>
      <c r="AH388" s="30">
        <f>IFERROR(VLOOKUP(B388,[1]Miljö!$B$1:$S$476,9,FALSE)/1,0)</f>
        <v>0</v>
      </c>
      <c r="AJ388" s="35">
        <f>IFERROR(VLOOKUP($B388,[1]Miljö!$B$1:$S$500,MATCH("hjälpel exklusive kraftvärme (GWh)",[1]Miljö!$B$1:$V$1,0),FALSE)/1,"")</f>
        <v>0.65</v>
      </c>
      <c r="AK388" s="35">
        <f t="shared" ref="AK388:AK451" si="24">IF(ISERROR(1/AJ388),
IF(ISERROR(0.03*AP388),0,0.03*AP388),
AJ388)</f>
        <v>0.65</v>
      </c>
      <c r="AL388" s="35">
        <f>VLOOKUP($B388,'[1]Slutlig allokering'!$B$2:$AL$462,MATCH("Hjälpel kraftvärme",'[1]Slutlig allokering'!$B$2:$AL$2,0),FALSE)</f>
        <v>0</v>
      </c>
      <c r="AN388" s="30">
        <f t="shared" ref="AN388:AN447" si="25">SUM(C388:AF388)</f>
        <v>35.160587999999997</v>
      </c>
      <c r="AO388" s="30">
        <f t="shared" ref="AO388:AO451" si="26">AN388+AH388</f>
        <v>35.160587999999997</v>
      </c>
      <c r="AP388" s="30">
        <f>IF(ISERROR(1/VLOOKUP($B388,[1]Leveranser!$B$1:$S$500,MATCH("såld värme (gwh)",[1]Leveranser!$B$1:$S$1,0),FALSE)),"",VLOOKUP($B388,[1]Leveranser!$B$1:$S$500,MATCH("såld värme (gwh)",[1]Leveranser!$B$1:$S$1,0),FALSE))</f>
        <v>32.4</v>
      </c>
      <c r="AQ388" s="30">
        <f>VLOOKUP($B388,[1]Leveranser!$B$1:$Y$500,MATCH("Totalt såld fjärrvärme till andra fjärrvärmeföretag",[1]Leveranser!$B$1:$AA$1,0),FALSE)</f>
        <v>0</v>
      </c>
      <c r="AR388" s="30">
        <f>IF(ISERROR(1/VLOOKUP($B388,[1]Miljö!$B$1:$S$500,MATCH("Såld mängd produktionsspecifik fjärrvärme (GWh)",[1]Miljö!$B$1:$R$1,0),FALSE)),0,VLOOKUP($B388,[1]Miljö!$B$1:$S$500,MATCH("Såld mängd produktionsspecifik fjärrvärme (GWh)",[1]Miljö!$B$1:$R$1,0),FALSE))</f>
        <v>0</v>
      </c>
      <c r="AS388" s="36">
        <f t="shared" ref="AS388:AS447" si="27">IF(ISERROR(AP388/AO388),"",AP388/AO388)</f>
        <v>0.9214862959629686</v>
      </c>
      <c r="AU388" s="30" t="str">
        <f>VLOOKUP($B388,'[1]Miljövärden urval för publ'!$B$2:$I$486,7,FALSE)</f>
        <v>Ja</v>
      </c>
    </row>
    <row r="389" spans="1:47" ht="15">
      <c r="A389" t="s">
        <v>575</v>
      </c>
      <c r="B389" t="s">
        <v>578</v>
      </c>
      <c r="C389" s="30">
        <f>VLOOKUP($B389,'[1]Tillförd energi'!$B$2:$AS$506,MATCH(C$3,'[1]Tillförd energi'!$B$1:$AQ$1,0),FALSE)</f>
        <v>0</v>
      </c>
      <c r="D389" s="30">
        <f>VLOOKUP($B389,'[1]Tillförd energi'!$B$2:$AS$506,MATCH(D$3,'[1]Tillförd energi'!$B$1:$AQ$1,0),FALSE)</f>
        <v>0</v>
      </c>
      <c r="E389" s="30">
        <f>VLOOKUP($B389,'[1]Tillförd energi'!$B$2:$AS$506,MATCH(E$3,'[1]Tillförd energi'!$B$1:$AQ$1,0),FALSE)</f>
        <v>0</v>
      </c>
      <c r="F389" s="30">
        <f>VLOOKUP($B389,'[1]Tillförd energi'!$B$2:$AS$506,MATCH(F$3,'[1]Tillförd energi'!$B$1:$AQ$1,0),FALSE)</f>
        <v>0</v>
      </c>
      <c r="G389" s="30">
        <f>VLOOKUP($B389,'[1]Tillförd energi'!$B$2:$AS$506,MATCH(G$3,'[1]Tillförd energi'!$B$1:$AQ$1,0),FALSE)</f>
        <v>3.9180000000000001</v>
      </c>
      <c r="H389" s="30">
        <f>VLOOKUP($B389,'[1]Tillförd energi'!$B$2:$AS$506,MATCH(H$3,'[1]Tillförd energi'!$B$1:$AQ$1,0),FALSE)</f>
        <v>0</v>
      </c>
      <c r="I389" s="30">
        <f>VLOOKUP($B389,'[1]Tillförd energi'!$B$2:$AS$506,MATCH(I$3,'[1]Tillförd energi'!$B$1:$AQ$1,0),FALSE)</f>
        <v>0</v>
      </c>
      <c r="J389" s="30">
        <f>VLOOKUP($B389,'[1]Tillförd energi'!$B$2:$AS$506,MATCH(J$3,'[1]Tillförd energi'!$B$1:$AQ$1,0),FALSE)</f>
        <v>0</v>
      </c>
      <c r="K389" s="30">
        <f>VLOOKUP($B389,'[1]Tillförd energi'!$B$2:$AS$506,MATCH(K$3,'[1]Tillförd energi'!$B$1:$AQ$1,0),FALSE)</f>
        <v>0</v>
      </c>
      <c r="L389" s="30">
        <f>VLOOKUP($B389,'[1]Tillförd energi'!$B$2:$AS$506,MATCH(L$3,'[1]Tillförd energi'!$B$1:$AQ$1,0),FALSE)</f>
        <v>0</v>
      </c>
      <c r="M389" s="30">
        <f>VLOOKUP($B389,'[1]Tillförd energi'!$B$2:$AS$506,MATCH(M$3,'[1]Tillförd energi'!$B$1:$AQ$1,0),FALSE)</f>
        <v>0</v>
      </c>
      <c r="N389" s="30">
        <f>VLOOKUP($B389,'[1]Tillförd energi'!$B$2:$AS$506,MATCH(N$3,'[1]Tillförd energi'!$B$1:$AQ$1,0),FALSE)</f>
        <v>0</v>
      </c>
      <c r="O389" s="30">
        <f>VLOOKUP($B389,'[1]Tillförd energi'!$B$2:$AS$506,MATCH(O$3,'[1]Tillförd energi'!$B$1:$AQ$1,0),FALSE)</f>
        <v>47.128999999999998</v>
      </c>
      <c r="P389" s="30">
        <f>VLOOKUP($B389,'[1]Tillförd energi'!$B$2:$AS$506,MATCH(P$3,'[1]Tillförd energi'!$B$1:$AQ$1,0),FALSE)</f>
        <v>4.9684200000000001</v>
      </c>
      <c r="Q389" s="30">
        <f>VLOOKUP($B389,'[1]Tillförd energi'!$B$2:$AS$506,MATCH(Q$3,'[1]Tillförd energi'!$B$1:$AQ$1,0),FALSE)</f>
        <v>0</v>
      </c>
      <c r="R389" s="30">
        <f>VLOOKUP($B389,'[1]Tillförd energi'!$B$2:$AS$506,MATCH(R$3,'[1]Tillförd energi'!$B$1:$AQ$1,0),FALSE)</f>
        <v>0</v>
      </c>
      <c r="S389" s="30">
        <f>VLOOKUP($B389,'[1]Tillförd energi'!$B$2:$AS$506,MATCH(S$3,'[1]Tillförd energi'!$B$1:$AQ$1,0),FALSE)</f>
        <v>0</v>
      </c>
      <c r="T389" s="30">
        <f>VLOOKUP($B389,'[1]Tillförd energi'!$B$2:$AS$506,MATCH(T$3,'[1]Tillförd energi'!$B$1:$AQ$1,0),FALSE)</f>
        <v>0</v>
      </c>
      <c r="U389" s="30">
        <f>VLOOKUP($B389,'[1]Tillförd energi'!$B$2:$AS$506,MATCH(U$3,'[1]Tillförd energi'!$B$1:$AQ$1,0),FALSE)</f>
        <v>0</v>
      </c>
      <c r="V389" s="30">
        <f>VLOOKUP($B389,'[1]Tillförd energi'!$B$2:$AS$506,MATCH(V$3,'[1]Tillförd energi'!$B$1:$AQ$1,0),FALSE)</f>
        <v>1.6</v>
      </c>
      <c r="W389" s="30">
        <f>VLOOKUP($B389,'[1]Tillförd energi'!$B$2:$AS$506,MATCH(W$3,'[1]Tillförd energi'!$B$1:$AQ$1,0),FALSE)</f>
        <v>0</v>
      </c>
      <c r="X389" s="30">
        <f>VLOOKUP($B389,'[1]Tillförd energi'!$B$2:$AS$506,MATCH(X$3,'[1]Tillförd energi'!$B$1:$AQ$1,0),FALSE)</f>
        <v>0</v>
      </c>
      <c r="Y389" s="30">
        <f>VLOOKUP($B389,'[1]Tillförd energi'!$B$2:$AS$506,MATCH(Y$3,'[1]Tillförd energi'!$B$1:$AQ$1,0),FALSE)</f>
        <v>0</v>
      </c>
      <c r="Z389" s="30">
        <f>VLOOKUP($B389,'[1]Tillförd energi'!$B$2:$AS$506,MATCH(Z$3,'[1]Tillförd energi'!$B$1:$AQ$1,0),FALSE)</f>
        <v>0</v>
      </c>
      <c r="AA389" s="30">
        <f>VLOOKUP($B389,'[1]Tillförd energi'!$B$2:$AS$506,MATCH(AA$3,'[1]Tillförd energi'!$B$1:$AQ$1,0),FALSE)</f>
        <v>0</v>
      </c>
      <c r="AB389" s="30">
        <f>VLOOKUP($B389,'[1]Tillförd energi'!$B$2:$AS$506,MATCH(AB$3,'[1]Tillförd energi'!$B$1:$AQ$1,0),FALSE)</f>
        <v>0</v>
      </c>
      <c r="AC389" s="30">
        <f>VLOOKUP($B389,'[1]Tillförd energi'!$B$2:$AS$506,MATCH(AC$3,'[1]Tillförd energi'!$B$1:$AQ$1,0),FALSE)</f>
        <v>118.35</v>
      </c>
      <c r="AD389" s="30">
        <f>VLOOKUP($B389,'[1]Tillförd energi'!$B$2:$AS$506,MATCH(AD$3,'[1]Tillförd energi'!$B$1:$AQ$1,0),FALSE)</f>
        <v>0</v>
      </c>
      <c r="AF389" s="30">
        <f>VLOOKUP($B389,'[1]Tillförd energi'!$B$2:$AS$506,MATCH(AF$3,'[1]Tillförd energi'!$B$1:$AQ$1,0),FALSE)</f>
        <v>2.8</v>
      </c>
      <c r="AH389" s="30">
        <f>IFERROR(VLOOKUP(B389,[1]Miljö!$B$1:$S$476,9,FALSE)/1,0)</f>
        <v>0</v>
      </c>
      <c r="AJ389" s="35">
        <f>IFERROR(VLOOKUP($B389,[1]Miljö!$B$1:$S$500,MATCH("hjälpel exklusive kraftvärme (GWh)",[1]Miljö!$B$1:$V$1,0),FALSE)/1,"")</f>
        <v>2.8</v>
      </c>
      <c r="AK389" s="35">
        <f t="shared" si="24"/>
        <v>2.8</v>
      </c>
      <c r="AL389" s="35">
        <f>VLOOKUP($B389,'[1]Slutlig allokering'!$B$2:$AL$462,MATCH("Hjälpel kraftvärme",'[1]Slutlig allokering'!$B$2:$AL$2,0),FALSE)</f>
        <v>0</v>
      </c>
      <c r="AN389" s="30">
        <f t="shared" si="25"/>
        <v>178.76542000000001</v>
      </c>
      <c r="AO389" s="30">
        <f t="shared" si="26"/>
        <v>178.76542000000001</v>
      </c>
      <c r="AP389" s="30">
        <f>IF(ISERROR(1/VLOOKUP($B389,[1]Leveranser!$B$1:$S$500,MATCH("såld värme (gwh)",[1]Leveranser!$B$1:$S$1,0),FALSE)),"",VLOOKUP($B389,[1]Leveranser!$B$1:$S$500,MATCH("såld värme (gwh)",[1]Leveranser!$B$1:$S$1,0),FALSE))</f>
        <v>162</v>
      </c>
      <c r="AQ389" s="30">
        <f>VLOOKUP($B389,[1]Leveranser!$B$1:$Y$500,MATCH("Totalt såld fjärrvärme till andra fjärrvärmeföretag",[1]Leveranser!$B$1:$AA$1,0),FALSE)</f>
        <v>0</v>
      </c>
      <c r="AR389" s="30">
        <f>IF(ISERROR(1/VLOOKUP($B389,[1]Miljö!$B$1:$S$500,MATCH("Såld mängd produktionsspecifik fjärrvärme (GWh)",[1]Miljö!$B$1:$R$1,0),FALSE)),0,VLOOKUP($B389,[1]Miljö!$B$1:$S$500,MATCH("Såld mängd produktionsspecifik fjärrvärme (GWh)",[1]Miljö!$B$1:$R$1,0),FALSE))</f>
        <v>0</v>
      </c>
      <c r="AS389" s="36">
        <f t="shared" si="27"/>
        <v>0.9062155309455262</v>
      </c>
      <c r="AU389" s="30" t="str">
        <f>VLOOKUP($B389,'[1]Miljövärden urval för publ'!$B$2:$I$486,7,FALSE)</f>
        <v>Ja</v>
      </c>
    </row>
    <row r="390" spans="1:47" ht="15">
      <c r="A390" t="s">
        <v>138</v>
      </c>
      <c r="B390" t="s">
        <v>183</v>
      </c>
      <c r="C390" s="30">
        <f>VLOOKUP($B390,'[1]Tillförd energi'!$B$2:$AS$506,MATCH(C$3,'[1]Tillförd energi'!$B$1:$AQ$1,0),FALSE)</f>
        <v>0</v>
      </c>
      <c r="D390" s="30">
        <f>VLOOKUP($B390,'[1]Tillförd energi'!$B$2:$AS$506,MATCH(D$3,'[1]Tillförd energi'!$B$1:$AQ$1,0),FALSE)</f>
        <v>0</v>
      </c>
      <c r="E390" s="30">
        <f>VLOOKUP($B390,'[1]Tillförd energi'!$B$2:$AS$506,MATCH(E$3,'[1]Tillförd energi'!$B$1:$AQ$1,0),FALSE)</f>
        <v>0</v>
      </c>
      <c r="F390" s="30">
        <f>VLOOKUP($B390,'[1]Tillförd energi'!$B$2:$AS$506,MATCH(F$3,'[1]Tillförd energi'!$B$1:$AQ$1,0),FALSE)</f>
        <v>0</v>
      </c>
      <c r="G390" s="30">
        <f>VLOOKUP($B390,'[1]Tillförd energi'!$B$2:$AS$506,MATCH(G$3,'[1]Tillförd energi'!$B$1:$AQ$1,0),FALSE)</f>
        <v>0</v>
      </c>
      <c r="H390" s="30">
        <f>VLOOKUP($B390,'[1]Tillförd energi'!$B$2:$AS$506,MATCH(H$3,'[1]Tillförd energi'!$B$1:$AQ$1,0),FALSE)</f>
        <v>0</v>
      </c>
      <c r="I390" s="30">
        <f>VLOOKUP($B390,'[1]Tillförd energi'!$B$2:$AS$506,MATCH(I$3,'[1]Tillförd energi'!$B$1:$AQ$1,0),FALSE)</f>
        <v>0</v>
      </c>
      <c r="J390" s="30">
        <f>VLOOKUP($B390,'[1]Tillförd energi'!$B$2:$AS$506,MATCH(J$3,'[1]Tillförd energi'!$B$1:$AQ$1,0),FALSE)</f>
        <v>0</v>
      </c>
      <c r="K390" s="30">
        <f>VLOOKUP($B390,'[1]Tillförd energi'!$B$2:$AS$506,MATCH(K$3,'[1]Tillförd energi'!$B$1:$AQ$1,0),FALSE)</f>
        <v>0</v>
      </c>
      <c r="L390" s="30">
        <f>VLOOKUP($B390,'[1]Tillförd energi'!$B$2:$AS$506,MATCH(L$3,'[1]Tillförd energi'!$B$1:$AQ$1,0),FALSE)</f>
        <v>0</v>
      </c>
      <c r="M390" s="30">
        <f>VLOOKUP($B390,'[1]Tillförd energi'!$B$2:$AS$506,MATCH(M$3,'[1]Tillförd energi'!$B$1:$AQ$1,0),FALSE)</f>
        <v>0</v>
      </c>
      <c r="N390" s="30">
        <f>VLOOKUP($B390,'[1]Tillförd energi'!$B$2:$AS$506,MATCH(N$3,'[1]Tillförd energi'!$B$1:$AQ$1,0),FALSE)</f>
        <v>0</v>
      </c>
      <c r="O390" s="30">
        <f>VLOOKUP($B390,'[1]Tillförd energi'!$B$2:$AS$506,MATCH(O$3,'[1]Tillförd energi'!$B$1:$AQ$1,0),FALSE)</f>
        <v>0</v>
      </c>
      <c r="P390" s="30">
        <f>VLOOKUP($B390,'[1]Tillförd energi'!$B$2:$AS$506,MATCH(P$3,'[1]Tillförd energi'!$B$1:$AQ$1,0),FALSE)</f>
        <v>0</v>
      </c>
      <c r="Q390" s="30">
        <f>VLOOKUP($B390,'[1]Tillförd energi'!$B$2:$AS$506,MATCH(Q$3,'[1]Tillförd energi'!$B$1:$AQ$1,0),FALSE)</f>
        <v>0</v>
      </c>
      <c r="R390" s="30">
        <f>VLOOKUP($B390,'[1]Tillförd energi'!$B$2:$AS$506,MATCH(R$3,'[1]Tillförd energi'!$B$1:$AQ$1,0),FALSE)</f>
        <v>0</v>
      </c>
      <c r="S390" s="30">
        <f>VLOOKUP($B390,'[1]Tillförd energi'!$B$2:$AS$506,MATCH(S$3,'[1]Tillförd energi'!$B$1:$AQ$1,0),FALSE)</f>
        <v>0</v>
      </c>
      <c r="T390" s="30">
        <f>VLOOKUP($B390,'[1]Tillförd energi'!$B$2:$AS$506,MATCH(T$3,'[1]Tillförd energi'!$B$1:$AQ$1,0),FALSE)</f>
        <v>0</v>
      </c>
      <c r="U390" s="30">
        <f>VLOOKUP($B390,'[1]Tillförd energi'!$B$2:$AS$506,MATCH(U$3,'[1]Tillförd energi'!$B$1:$AQ$1,0),FALSE)</f>
        <v>0</v>
      </c>
      <c r="V390" s="30">
        <f>VLOOKUP($B390,'[1]Tillförd energi'!$B$2:$AS$506,MATCH(V$3,'[1]Tillförd energi'!$B$1:$AQ$1,0),FALSE)</f>
        <v>0</v>
      </c>
      <c r="W390" s="30">
        <f>VLOOKUP($B390,'[1]Tillförd energi'!$B$2:$AS$506,MATCH(W$3,'[1]Tillförd energi'!$B$1:$AQ$1,0),FALSE)</f>
        <v>0</v>
      </c>
      <c r="X390" s="30">
        <f>VLOOKUP($B390,'[1]Tillförd energi'!$B$2:$AS$506,MATCH(X$3,'[1]Tillförd energi'!$B$1:$AQ$1,0),FALSE)</f>
        <v>0</v>
      </c>
      <c r="Y390" s="30">
        <f>VLOOKUP($B390,'[1]Tillförd energi'!$B$2:$AS$506,MATCH(Y$3,'[1]Tillförd energi'!$B$1:$AQ$1,0),FALSE)</f>
        <v>0</v>
      </c>
      <c r="Z390" s="30">
        <f>VLOOKUP($B390,'[1]Tillförd energi'!$B$2:$AS$506,MATCH(Z$3,'[1]Tillförd energi'!$B$1:$AQ$1,0),FALSE)</f>
        <v>0</v>
      </c>
      <c r="AA390" s="30">
        <f>VLOOKUP($B390,'[1]Tillförd energi'!$B$2:$AS$506,MATCH(AA$3,'[1]Tillförd energi'!$B$1:$AQ$1,0),FALSE)</f>
        <v>0</v>
      </c>
      <c r="AB390" s="30">
        <f>VLOOKUP($B390,'[1]Tillförd energi'!$B$2:$AS$506,MATCH(AB$3,'[1]Tillförd energi'!$B$1:$AQ$1,0),FALSE)</f>
        <v>0</v>
      </c>
      <c r="AC390" s="30">
        <f>VLOOKUP($B390,'[1]Tillförd energi'!$B$2:$AS$506,MATCH(AC$3,'[1]Tillförd energi'!$B$1:$AQ$1,0),FALSE)</f>
        <v>0</v>
      </c>
      <c r="AD390" s="30">
        <f>VLOOKUP($B390,'[1]Tillförd energi'!$B$2:$AS$506,MATCH(AD$3,'[1]Tillförd energi'!$B$1:$AQ$1,0),FALSE)</f>
        <v>0</v>
      </c>
      <c r="AF390" s="30">
        <f>VLOOKUP($B390,'[1]Tillförd energi'!$B$2:$AS$506,MATCH(AF$3,'[1]Tillförd energi'!$B$1:$AQ$1,0),FALSE)</f>
        <v>0</v>
      </c>
      <c r="AH390" s="30">
        <f>IFERROR(VLOOKUP(B390,[1]Miljö!$B$1:$S$476,9,FALSE)/1,0)</f>
        <v>0</v>
      </c>
      <c r="AJ390" s="35" t="str">
        <f>IFERROR(VLOOKUP($B390,[1]Miljö!$B$1:$S$500,MATCH("hjälpel exklusive kraftvärme (GWh)",[1]Miljö!$B$1:$V$1,0),FALSE)/1,"")</f>
        <v/>
      </c>
      <c r="AK390" s="35">
        <f t="shared" si="24"/>
        <v>0</v>
      </c>
      <c r="AL390" s="35">
        <f>VLOOKUP($B390,'[1]Slutlig allokering'!$B$2:$AL$462,MATCH("Hjälpel kraftvärme",'[1]Slutlig allokering'!$B$2:$AL$2,0),FALSE)</f>
        <v>0</v>
      </c>
      <c r="AN390" s="30">
        <f t="shared" si="25"/>
        <v>0</v>
      </c>
      <c r="AO390" s="30">
        <f t="shared" si="26"/>
        <v>0</v>
      </c>
      <c r="AP390" s="30" t="str">
        <f>IF(ISERROR(1/VLOOKUP($B390,[1]Leveranser!$B$1:$S$500,MATCH("såld värme (gwh)",[1]Leveranser!$B$1:$S$1,0),FALSE)),"",VLOOKUP($B390,[1]Leveranser!$B$1:$S$500,MATCH("såld värme (gwh)",[1]Leveranser!$B$1:$S$1,0),FALSE))</f>
        <v/>
      </c>
      <c r="AQ390" s="30">
        <f>VLOOKUP($B390,[1]Leveranser!$B$1:$Y$500,MATCH("Totalt såld fjärrvärme till andra fjärrvärmeföretag",[1]Leveranser!$B$1:$AA$1,0),FALSE)</f>
        <v>0</v>
      </c>
      <c r="AR390" s="30">
        <f>IF(ISERROR(1/VLOOKUP($B390,[1]Miljö!$B$1:$S$500,MATCH("Såld mängd produktionsspecifik fjärrvärme (GWh)",[1]Miljö!$B$1:$R$1,0),FALSE)),0,VLOOKUP($B390,[1]Miljö!$B$1:$S$500,MATCH("Såld mängd produktionsspecifik fjärrvärme (GWh)",[1]Miljö!$B$1:$R$1,0),FALSE))</f>
        <v>0</v>
      </c>
      <c r="AS390" s="36" t="str">
        <f t="shared" si="27"/>
        <v/>
      </c>
      <c r="AU390" s="30" t="str">
        <f>VLOOKUP($B390,'[1]Miljövärden urval för publ'!$B$2:$I$486,7,FALSE)</f>
        <v>Nej</v>
      </c>
    </row>
    <row r="391" spans="1:47" ht="15">
      <c r="A391" t="s">
        <v>575</v>
      </c>
      <c r="B391" t="s">
        <v>579</v>
      </c>
      <c r="C391" s="30">
        <f>VLOOKUP($B391,'[1]Tillförd energi'!$B$2:$AS$506,MATCH(C$3,'[1]Tillförd energi'!$B$1:$AQ$1,0),FALSE)</f>
        <v>0</v>
      </c>
      <c r="D391" s="30">
        <f>VLOOKUP($B391,'[1]Tillförd energi'!$B$2:$AS$506,MATCH(D$3,'[1]Tillförd energi'!$B$1:$AQ$1,0),FALSE)</f>
        <v>0.65</v>
      </c>
      <c r="E391" s="30">
        <f>VLOOKUP($B391,'[1]Tillförd energi'!$B$2:$AS$506,MATCH(E$3,'[1]Tillförd energi'!$B$1:$AQ$1,0),FALSE)</f>
        <v>0</v>
      </c>
      <c r="F391" s="30">
        <f>VLOOKUP($B391,'[1]Tillförd energi'!$B$2:$AS$506,MATCH(F$3,'[1]Tillförd energi'!$B$1:$AQ$1,0),FALSE)</f>
        <v>0</v>
      </c>
      <c r="G391" s="30">
        <f>VLOOKUP($B391,'[1]Tillförd energi'!$B$2:$AS$506,MATCH(G$3,'[1]Tillförd energi'!$B$1:$AQ$1,0),FALSE)</f>
        <v>0</v>
      </c>
      <c r="H391" s="30">
        <f>VLOOKUP($B391,'[1]Tillförd energi'!$B$2:$AS$506,MATCH(H$3,'[1]Tillförd energi'!$B$1:$AQ$1,0),FALSE)</f>
        <v>0</v>
      </c>
      <c r="I391" s="30">
        <f>VLOOKUP($B391,'[1]Tillförd energi'!$B$2:$AS$506,MATCH(I$3,'[1]Tillförd energi'!$B$1:$AQ$1,0),FALSE)</f>
        <v>0</v>
      </c>
      <c r="J391" s="30">
        <f>VLOOKUP($B391,'[1]Tillförd energi'!$B$2:$AS$506,MATCH(J$3,'[1]Tillförd energi'!$B$1:$AQ$1,0),FALSE)</f>
        <v>0</v>
      </c>
      <c r="K391" s="30">
        <f>VLOOKUP($B391,'[1]Tillförd energi'!$B$2:$AS$506,MATCH(K$3,'[1]Tillförd energi'!$B$1:$AQ$1,0),FALSE)</f>
        <v>0</v>
      </c>
      <c r="L391" s="30">
        <f>VLOOKUP($B391,'[1]Tillförd energi'!$B$2:$AS$506,MATCH(L$3,'[1]Tillförd energi'!$B$1:$AQ$1,0),FALSE)</f>
        <v>0</v>
      </c>
      <c r="M391" s="30">
        <f>VLOOKUP($B391,'[1]Tillförd energi'!$B$2:$AS$506,MATCH(M$3,'[1]Tillförd energi'!$B$1:$AQ$1,0),FALSE)</f>
        <v>0</v>
      </c>
      <c r="N391" s="30">
        <f>VLOOKUP($B391,'[1]Tillförd energi'!$B$2:$AS$506,MATCH(N$3,'[1]Tillförd energi'!$B$1:$AQ$1,0),FALSE)</f>
        <v>0</v>
      </c>
      <c r="O391" s="30">
        <f>VLOOKUP($B391,'[1]Tillförd energi'!$B$2:$AS$506,MATCH(O$3,'[1]Tillförd energi'!$B$1:$AQ$1,0),FALSE)</f>
        <v>0</v>
      </c>
      <c r="P391" s="30">
        <f>VLOOKUP($B391,'[1]Tillförd energi'!$B$2:$AS$506,MATCH(P$3,'[1]Tillförd energi'!$B$1:$AQ$1,0),FALSE)</f>
        <v>0</v>
      </c>
      <c r="Q391" s="30">
        <f>VLOOKUP($B391,'[1]Tillförd energi'!$B$2:$AS$506,MATCH(Q$3,'[1]Tillförd energi'!$B$1:$AQ$1,0),FALSE)</f>
        <v>0</v>
      </c>
      <c r="R391" s="30">
        <f>VLOOKUP($B391,'[1]Tillförd energi'!$B$2:$AS$506,MATCH(R$3,'[1]Tillförd energi'!$B$1:$AQ$1,0),FALSE)</f>
        <v>4.1500000000000004</v>
      </c>
      <c r="S391" s="30">
        <f>VLOOKUP($B391,'[1]Tillförd energi'!$B$2:$AS$506,MATCH(S$3,'[1]Tillförd energi'!$B$1:$AQ$1,0),FALSE)</f>
        <v>0</v>
      </c>
      <c r="T391" s="30">
        <f>VLOOKUP($B391,'[1]Tillförd energi'!$B$2:$AS$506,MATCH(T$3,'[1]Tillförd energi'!$B$1:$AQ$1,0),FALSE)</f>
        <v>0</v>
      </c>
      <c r="U391" s="30">
        <f>VLOOKUP($B391,'[1]Tillförd energi'!$B$2:$AS$506,MATCH(U$3,'[1]Tillförd energi'!$B$1:$AQ$1,0),FALSE)</f>
        <v>0</v>
      </c>
      <c r="V391" s="30">
        <f>VLOOKUP($B391,'[1]Tillförd energi'!$B$2:$AS$506,MATCH(V$3,'[1]Tillförd energi'!$B$1:$AQ$1,0),FALSE)</f>
        <v>0</v>
      </c>
      <c r="W391" s="30">
        <f>VLOOKUP($B391,'[1]Tillförd energi'!$B$2:$AS$506,MATCH(W$3,'[1]Tillförd energi'!$B$1:$AQ$1,0),FALSE)</f>
        <v>0</v>
      </c>
      <c r="X391" s="30">
        <f>VLOOKUP($B391,'[1]Tillförd energi'!$B$2:$AS$506,MATCH(X$3,'[1]Tillförd energi'!$B$1:$AQ$1,0),FALSE)</f>
        <v>0</v>
      </c>
      <c r="Y391" s="30">
        <f>VLOOKUP($B391,'[1]Tillförd energi'!$B$2:$AS$506,MATCH(Y$3,'[1]Tillförd energi'!$B$1:$AQ$1,0),FALSE)</f>
        <v>0</v>
      </c>
      <c r="Z391" s="30">
        <f>VLOOKUP($B391,'[1]Tillförd energi'!$B$2:$AS$506,MATCH(Z$3,'[1]Tillförd energi'!$B$1:$AQ$1,0),FALSE)</f>
        <v>0</v>
      </c>
      <c r="AA391" s="30">
        <f>VLOOKUP($B391,'[1]Tillförd energi'!$B$2:$AS$506,MATCH(AA$3,'[1]Tillförd energi'!$B$1:$AQ$1,0),FALSE)</f>
        <v>0</v>
      </c>
      <c r="AB391" s="30">
        <f>VLOOKUP($B391,'[1]Tillförd energi'!$B$2:$AS$506,MATCH(AB$3,'[1]Tillförd energi'!$B$1:$AQ$1,0),FALSE)</f>
        <v>0</v>
      </c>
      <c r="AC391" s="30">
        <f>VLOOKUP($B391,'[1]Tillförd energi'!$B$2:$AS$506,MATCH(AC$3,'[1]Tillförd energi'!$B$1:$AQ$1,0),FALSE)</f>
        <v>0</v>
      </c>
      <c r="AD391" s="30">
        <f>VLOOKUP($B391,'[1]Tillförd energi'!$B$2:$AS$506,MATCH(AD$3,'[1]Tillförd energi'!$B$1:$AQ$1,0),FALSE)</f>
        <v>0</v>
      </c>
      <c r="AF391" s="30">
        <f>VLOOKUP($B391,'[1]Tillförd energi'!$B$2:$AS$506,MATCH(AF$3,'[1]Tillförd energi'!$B$1:$AQ$1,0),FALSE)</f>
        <v>9.9000000000000005E-2</v>
      </c>
      <c r="AH391" s="30">
        <f>IFERROR(VLOOKUP(B391,[1]Miljö!$B$1:$S$476,9,FALSE)/1,0)</f>
        <v>0</v>
      </c>
      <c r="AJ391" s="35">
        <f>IFERROR(VLOOKUP($B391,[1]Miljö!$B$1:$S$500,MATCH("hjälpel exklusive kraftvärme (GWh)",[1]Miljö!$B$1:$V$1,0),FALSE)/1,"")</f>
        <v>9.9000000000000005E-2</v>
      </c>
      <c r="AK391" s="35">
        <f t="shared" si="24"/>
        <v>9.9000000000000005E-2</v>
      </c>
      <c r="AL391" s="35">
        <f>VLOOKUP($B391,'[1]Slutlig allokering'!$B$2:$AL$462,MATCH("Hjälpel kraftvärme",'[1]Slutlig allokering'!$B$2:$AL$2,0),FALSE)</f>
        <v>0</v>
      </c>
      <c r="AN391" s="30">
        <f t="shared" si="25"/>
        <v>4.8990000000000009</v>
      </c>
      <c r="AO391" s="30">
        <f t="shared" si="26"/>
        <v>4.8990000000000009</v>
      </c>
      <c r="AP391" s="30">
        <f>IF(ISERROR(1/VLOOKUP($B391,[1]Leveranser!$B$1:$S$500,MATCH("såld värme (gwh)",[1]Leveranser!$B$1:$S$1,0),FALSE)),"",VLOOKUP($B391,[1]Leveranser!$B$1:$S$500,MATCH("såld värme (gwh)",[1]Leveranser!$B$1:$S$1,0),FALSE))</f>
        <v>3.72</v>
      </c>
      <c r="AQ391" s="30">
        <f>VLOOKUP($B391,[1]Leveranser!$B$1:$Y$500,MATCH("Totalt såld fjärrvärme till andra fjärrvärmeföretag",[1]Leveranser!$B$1:$AA$1,0),FALSE)</f>
        <v>0</v>
      </c>
      <c r="AR391" s="30">
        <f>IF(ISERROR(1/VLOOKUP($B391,[1]Miljö!$B$1:$S$500,MATCH("Såld mängd produktionsspecifik fjärrvärme (GWh)",[1]Miljö!$B$1:$R$1,0),FALSE)),0,VLOOKUP($B391,[1]Miljö!$B$1:$S$500,MATCH("Såld mängd produktionsspecifik fjärrvärme (GWh)",[1]Miljö!$B$1:$R$1,0),FALSE))</f>
        <v>0</v>
      </c>
      <c r="AS391" s="36">
        <f t="shared" si="27"/>
        <v>0.75933864053888533</v>
      </c>
      <c r="AU391" s="30" t="str">
        <f>VLOOKUP($B391,'[1]Miljövärden urval för publ'!$B$2:$I$486,7,FALSE)</f>
        <v>Ja</v>
      </c>
    </row>
    <row r="392" spans="1:47" ht="15">
      <c r="A392" t="s">
        <v>365</v>
      </c>
      <c r="B392" t="s">
        <v>369</v>
      </c>
      <c r="C392" s="30">
        <f>VLOOKUP($B392,'[1]Tillförd energi'!$B$2:$AS$506,MATCH(C$3,'[1]Tillförd energi'!$B$1:$AQ$1,0),FALSE)</f>
        <v>0</v>
      </c>
      <c r="D392" s="30">
        <f>VLOOKUP($B392,'[1]Tillförd energi'!$B$2:$AS$506,MATCH(D$3,'[1]Tillförd energi'!$B$1:$AQ$1,0),FALSE)</f>
        <v>0.48</v>
      </c>
      <c r="E392" s="30">
        <f>VLOOKUP($B392,'[1]Tillförd energi'!$B$2:$AS$506,MATCH(E$3,'[1]Tillförd energi'!$B$1:$AQ$1,0),FALSE)</f>
        <v>0</v>
      </c>
      <c r="F392" s="30">
        <f>VLOOKUP($B392,'[1]Tillförd energi'!$B$2:$AS$506,MATCH(F$3,'[1]Tillförd energi'!$B$1:$AQ$1,0),FALSE)</f>
        <v>0</v>
      </c>
      <c r="G392" s="30">
        <f>VLOOKUP($B392,'[1]Tillförd energi'!$B$2:$AS$506,MATCH(G$3,'[1]Tillförd energi'!$B$1:$AQ$1,0),FALSE)</f>
        <v>0</v>
      </c>
      <c r="H392" s="30">
        <f>VLOOKUP($B392,'[1]Tillförd energi'!$B$2:$AS$506,MATCH(H$3,'[1]Tillförd energi'!$B$1:$AQ$1,0),FALSE)</f>
        <v>0</v>
      </c>
      <c r="I392" s="30">
        <f>VLOOKUP($B392,'[1]Tillförd energi'!$B$2:$AS$506,MATCH(I$3,'[1]Tillförd energi'!$B$1:$AQ$1,0),FALSE)</f>
        <v>0</v>
      </c>
      <c r="J392" s="30">
        <f>VLOOKUP($B392,'[1]Tillförd energi'!$B$2:$AS$506,MATCH(J$3,'[1]Tillförd energi'!$B$1:$AQ$1,0),FALSE)</f>
        <v>0</v>
      </c>
      <c r="K392" s="30">
        <f>VLOOKUP($B392,'[1]Tillförd energi'!$B$2:$AS$506,MATCH(K$3,'[1]Tillförd energi'!$B$1:$AQ$1,0),FALSE)</f>
        <v>0</v>
      </c>
      <c r="L392" s="30">
        <f>VLOOKUP($B392,'[1]Tillförd energi'!$B$2:$AS$506,MATCH(L$3,'[1]Tillförd energi'!$B$1:$AQ$1,0),FALSE)</f>
        <v>0</v>
      </c>
      <c r="M392" s="30">
        <f>VLOOKUP($B392,'[1]Tillförd energi'!$B$2:$AS$506,MATCH(M$3,'[1]Tillförd energi'!$B$1:$AQ$1,0),FALSE)</f>
        <v>0</v>
      </c>
      <c r="N392" s="30">
        <f>VLOOKUP($B392,'[1]Tillförd energi'!$B$2:$AS$506,MATCH(N$3,'[1]Tillförd energi'!$B$1:$AQ$1,0),FALSE)</f>
        <v>0</v>
      </c>
      <c r="O392" s="30">
        <f>VLOOKUP($B392,'[1]Tillförd energi'!$B$2:$AS$506,MATCH(O$3,'[1]Tillförd energi'!$B$1:$AQ$1,0),FALSE)</f>
        <v>0</v>
      </c>
      <c r="P392" s="30">
        <f>VLOOKUP($B392,'[1]Tillförd energi'!$B$2:$AS$506,MATCH(P$3,'[1]Tillförd energi'!$B$1:$AQ$1,0),FALSE)</f>
        <v>0</v>
      </c>
      <c r="Q392" s="30">
        <f>VLOOKUP($B392,'[1]Tillförd energi'!$B$2:$AS$506,MATCH(Q$3,'[1]Tillförd energi'!$B$1:$AQ$1,0),FALSE)</f>
        <v>0</v>
      </c>
      <c r="R392" s="30">
        <f>VLOOKUP($B392,'[1]Tillförd energi'!$B$2:$AS$506,MATCH(R$3,'[1]Tillförd energi'!$B$1:$AQ$1,0),FALSE)</f>
        <v>0</v>
      </c>
      <c r="S392" s="30">
        <f>VLOOKUP($B392,'[1]Tillförd energi'!$B$2:$AS$506,MATCH(S$3,'[1]Tillförd energi'!$B$1:$AQ$1,0),FALSE)</f>
        <v>0</v>
      </c>
      <c r="T392" s="30">
        <f>VLOOKUP($B392,'[1]Tillförd energi'!$B$2:$AS$506,MATCH(T$3,'[1]Tillförd energi'!$B$1:$AQ$1,0),FALSE)</f>
        <v>0</v>
      </c>
      <c r="U392" s="30">
        <f>VLOOKUP($B392,'[1]Tillförd energi'!$B$2:$AS$506,MATCH(U$3,'[1]Tillförd energi'!$B$1:$AQ$1,0),FALSE)</f>
        <v>0</v>
      </c>
      <c r="V392" s="30">
        <f>VLOOKUP($B392,'[1]Tillförd energi'!$B$2:$AS$506,MATCH(V$3,'[1]Tillförd energi'!$B$1:$AQ$1,0),FALSE)</f>
        <v>0</v>
      </c>
      <c r="W392" s="30">
        <f>VLOOKUP($B392,'[1]Tillförd energi'!$B$2:$AS$506,MATCH(W$3,'[1]Tillförd energi'!$B$1:$AQ$1,0),FALSE)</f>
        <v>0.352941</v>
      </c>
      <c r="X392" s="30">
        <f>VLOOKUP($B392,'[1]Tillförd energi'!$B$2:$AS$506,MATCH(X$3,'[1]Tillförd energi'!$B$1:$AQ$1,0),FALSE)</f>
        <v>0</v>
      </c>
      <c r="Y392" s="30">
        <f>VLOOKUP($B392,'[1]Tillförd energi'!$B$2:$AS$506,MATCH(Y$3,'[1]Tillförd energi'!$B$1:$AQ$1,0),FALSE)</f>
        <v>0</v>
      </c>
      <c r="Z392" s="30">
        <f>VLOOKUP($B392,'[1]Tillförd energi'!$B$2:$AS$506,MATCH(Z$3,'[1]Tillförd energi'!$B$1:$AQ$1,0),FALSE)</f>
        <v>0</v>
      </c>
      <c r="AA392" s="30">
        <f>VLOOKUP($B392,'[1]Tillförd energi'!$B$2:$AS$506,MATCH(AA$3,'[1]Tillförd energi'!$B$1:$AQ$1,0),FALSE)</f>
        <v>0</v>
      </c>
      <c r="AB392" s="30">
        <f>VLOOKUP($B392,'[1]Tillförd energi'!$B$2:$AS$506,MATCH(AB$3,'[1]Tillförd energi'!$B$1:$AQ$1,0),FALSE)</f>
        <v>0</v>
      </c>
      <c r="AC392" s="30">
        <f>VLOOKUP($B392,'[1]Tillförd energi'!$B$2:$AS$506,MATCH(AC$3,'[1]Tillförd energi'!$B$1:$AQ$1,0),FALSE)</f>
        <v>3.7</v>
      </c>
      <c r="AD392" s="30">
        <f>VLOOKUP($B392,'[1]Tillförd energi'!$B$2:$AS$506,MATCH(AD$3,'[1]Tillförd energi'!$B$1:$AQ$1,0),FALSE)</f>
        <v>0</v>
      </c>
      <c r="AF392" s="30">
        <f>VLOOKUP($B392,'[1]Tillförd energi'!$B$2:$AS$506,MATCH(AF$3,'[1]Tillförd energi'!$B$1:$AQ$1,0),FALSE)</f>
        <v>0.04</v>
      </c>
      <c r="AH392" s="30">
        <f>IFERROR(VLOOKUP(B392,[1]Miljö!$B$1:$S$476,9,FALSE)/1,0)</f>
        <v>0</v>
      </c>
      <c r="AJ392" s="35">
        <f>IFERROR(VLOOKUP($B392,[1]Miljö!$B$1:$S$500,MATCH("hjälpel exklusive kraftvärme (GWh)",[1]Miljö!$B$1:$V$1,0),FALSE)/1,"")</f>
        <v>0.04</v>
      </c>
      <c r="AK392" s="35">
        <f t="shared" si="24"/>
        <v>0.04</v>
      </c>
      <c r="AL392" s="35">
        <f>VLOOKUP($B392,'[1]Slutlig allokering'!$B$2:$AL$462,MATCH("Hjälpel kraftvärme",'[1]Slutlig allokering'!$B$2:$AL$2,0),FALSE)</f>
        <v>0</v>
      </c>
      <c r="AN392" s="30">
        <f t="shared" si="25"/>
        <v>4.5729410000000001</v>
      </c>
      <c r="AO392" s="30">
        <f t="shared" si="26"/>
        <v>4.5729410000000001</v>
      </c>
      <c r="AP392" s="30">
        <f>IF(ISERROR(1/VLOOKUP($B392,[1]Leveranser!$B$1:$S$500,MATCH("såld värme (gwh)",[1]Leveranser!$B$1:$S$1,0),FALSE)),"",VLOOKUP($B392,[1]Leveranser!$B$1:$S$500,MATCH("såld värme (gwh)",[1]Leveranser!$B$1:$S$1,0),FALSE))</f>
        <v>3.7</v>
      </c>
      <c r="AQ392" s="30">
        <f>VLOOKUP($B392,[1]Leveranser!$B$1:$Y$500,MATCH("Totalt såld fjärrvärme till andra fjärrvärmeföretag",[1]Leveranser!$B$1:$AA$1,0),FALSE)</f>
        <v>0</v>
      </c>
      <c r="AR392" s="30">
        <f>IF(ISERROR(1/VLOOKUP($B392,[1]Miljö!$B$1:$S$500,MATCH("Såld mängd produktionsspecifik fjärrvärme (GWh)",[1]Miljö!$B$1:$R$1,0),FALSE)),0,VLOOKUP($B392,[1]Miljö!$B$1:$S$500,MATCH("Såld mängd produktionsspecifik fjärrvärme (GWh)",[1]Miljö!$B$1:$R$1,0),FALSE))</f>
        <v>0</v>
      </c>
      <c r="AS392" s="36">
        <f t="shared" si="27"/>
        <v>0.80910731190277763</v>
      </c>
      <c r="AU392" s="30" t="str">
        <f>VLOOKUP($B392,'[1]Miljövärden urval för publ'!$B$2:$I$486,7,FALSE)</f>
        <v>Ja</v>
      </c>
    </row>
    <row r="393" spans="1:47" ht="15">
      <c r="A393" t="s">
        <v>657</v>
      </c>
      <c r="B393" t="s">
        <v>660</v>
      </c>
      <c r="C393" s="30">
        <f>VLOOKUP($B393,'[1]Tillförd energi'!$B$2:$AS$506,MATCH(C$3,'[1]Tillförd energi'!$B$1:$AQ$1,0),FALSE)</f>
        <v>0</v>
      </c>
      <c r="D393" s="30">
        <f>VLOOKUP($B393,'[1]Tillförd energi'!$B$2:$AS$506,MATCH(D$3,'[1]Tillförd energi'!$B$1:$AQ$1,0),FALSE)</f>
        <v>0.55000000000000004</v>
      </c>
      <c r="E393" s="30">
        <f>VLOOKUP($B393,'[1]Tillförd energi'!$B$2:$AS$506,MATCH(E$3,'[1]Tillförd energi'!$B$1:$AQ$1,0),FALSE)</f>
        <v>0</v>
      </c>
      <c r="F393" s="30">
        <f>VLOOKUP($B393,'[1]Tillförd energi'!$B$2:$AS$506,MATCH(F$3,'[1]Tillförd energi'!$B$1:$AQ$1,0),FALSE)</f>
        <v>0</v>
      </c>
      <c r="G393" s="30">
        <f>VLOOKUP($B393,'[1]Tillförd energi'!$B$2:$AS$506,MATCH(G$3,'[1]Tillförd energi'!$B$1:$AQ$1,0),FALSE)</f>
        <v>0</v>
      </c>
      <c r="H393" s="30">
        <f>VLOOKUP($B393,'[1]Tillförd energi'!$B$2:$AS$506,MATCH(H$3,'[1]Tillförd energi'!$B$1:$AQ$1,0),FALSE)</f>
        <v>0</v>
      </c>
      <c r="I393" s="30">
        <f>VLOOKUP($B393,'[1]Tillförd energi'!$B$2:$AS$506,MATCH(I$3,'[1]Tillförd energi'!$B$1:$AQ$1,0),FALSE)</f>
        <v>0</v>
      </c>
      <c r="J393" s="30">
        <f>VLOOKUP($B393,'[1]Tillförd energi'!$B$2:$AS$506,MATCH(J$3,'[1]Tillförd energi'!$B$1:$AQ$1,0),FALSE)</f>
        <v>0</v>
      </c>
      <c r="K393" s="30">
        <f>VLOOKUP($B393,'[1]Tillförd energi'!$B$2:$AS$506,MATCH(K$3,'[1]Tillförd energi'!$B$1:$AQ$1,0),FALSE)</f>
        <v>0.24</v>
      </c>
      <c r="L393" s="30">
        <f>VLOOKUP($B393,'[1]Tillförd energi'!$B$2:$AS$506,MATCH(L$3,'[1]Tillförd energi'!$B$1:$AQ$1,0),FALSE)</f>
        <v>0</v>
      </c>
      <c r="M393" s="30">
        <f>VLOOKUP($B393,'[1]Tillförd energi'!$B$2:$AS$506,MATCH(M$3,'[1]Tillförd energi'!$B$1:$AQ$1,0),FALSE)</f>
        <v>0</v>
      </c>
      <c r="N393" s="30">
        <f>VLOOKUP($B393,'[1]Tillförd energi'!$B$2:$AS$506,MATCH(N$3,'[1]Tillförd energi'!$B$1:$AQ$1,0),FALSE)</f>
        <v>0</v>
      </c>
      <c r="O393" s="30">
        <f>VLOOKUP($B393,'[1]Tillförd energi'!$B$2:$AS$506,MATCH(O$3,'[1]Tillförd energi'!$B$1:$AQ$1,0),FALSE)</f>
        <v>0</v>
      </c>
      <c r="P393" s="30">
        <f>VLOOKUP($B393,'[1]Tillförd energi'!$B$2:$AS$506,MATCH(P$3,'[1]Tillförd energi'!$B$1:$AQ$1,0),FALSE)</f>
        <v>0</v>
      </c>
      <c r="Q393" s="30">
        <f>VLOOKUP($B393,'[1]Tillförd energi'!$B$2:$AS$506,MATCH(Q$3,'[1]Tillförd energi'!$B$1:$AQ$1,0),FALSE)</f>
        <v>2.96</v>
      </c>
      <c r="R393" s="30">
        <f>VLOOKUP($B393,'[1]Tillförd energi'!$B$2:$AS$506,MATCH(R$3,'[1]Tillförd energi'!$B$1:$AQ$1,0),FALSE)</f>
        <v>8.9700000000000006</v>
      </c>
      <c r="S393" s="30">
        <f>VLOOKUP($B393,'[1]Tillförd energi'!$B$2:$AS$506,MATCH(S$3,'[1]Tillförd energi'!$B$1:$AQ$1,0),FALSE)</f>
        <v>0</v>
      </c>
      <c r="T393" s="30">
        <f>VLOOKUP($B393,'[1]Tillförd energi'!$B$2:$AS$506,MATCH(T$3,'[1]Tillförd energi'!$B$1:$AQ$1,0),FALSE)</f>
        <v>1.19</v>
      </c>
      <c r="U393" s="30">
        <f>VLOOKUP($B393,'[1]Tillförd energi'!$B$2:$AS$506,MATCH(U$3,'[1]Tillförd energi'!$B$1:$AQ$1,0),FALSE)</f>
        <v>0</v>
      </c>
      <c r="V393" s="30">
        <f>VLOOKUP($B393,'[1]Tillförd energi'!$B$2:$AS$506,MATCH(V$3,'[1]Tillförd energi'!$B$1:$AQ$1,0),FALSE)</f>
        <v>0</v>
      </c>
      <c r="W393" s="30">
        <f>VLOOKUP($B393,'[1]Tillförd energi'!$B$2:$AS$506,MATCH(W$3,'[1]Tillförd energi'!$B$1:$AQ$1,0),FALSE)</f>
        <v>0</v>
      </c>
      <c r="X393" s="30">
        <f>VLOOKUP($B393,'[1]Tillförd energi'!$B$2:$AS$506,MATCH(X$3,'[1]Tillförd energi'!$B$1:$AQ$1,0),FALSE)</f>
        <v>0</v>
      </c>
      <c r="Y393" s="30">
        <f>VLOOKUP($B393,'[1]Tillförd energi'!$B$2:$AS$506,MATCH(Y$3,'[1]Tillförd energi'!$B$1:$AQ$1,0),FALSE)</f>
        <v>0</v>
      </c>
      <c r="Z393" s="30">
        <f>VLOOKUP($B393,'[1]Tillförd energi'!$B$2:$AS$506,MATCH(Z$3,'[1]Tillförd energi'!$B$1:$AQ$1,0),FALSE)</f>
        <v>0</v>
      </c>
      <c r="AA393" s="30">
        <f>VLOOKUP($B393,'[1]Tillförd energi'!$B$2:$AS$506,MATCH(AA$3,'[1]Tillförd energi'!$B$1:$AQ$1,0),FALSE)</f>
        <v>0</v>
      </c>
      <c r="AB393" s="30">
        <f>VLOOKUP($B393,'[1]Tillförd energi'!$B$2:$AS$506,MATCH(AB$3,'[1]Tillförd energi'!$B$1:$AQ$1,0),FALSE)</f>
        <v>0</v>
      </c>
      <c r="AC393" s="30">
        <f>VLOOKUP($B393,'[1]Tillförd energi'!$B$2:$AS$506,MATCH(AC$3,'[1]Tillförd energi'!$B$1:$AQ$1,0),FALSE)</f>
        <v>0</v>
      </c>
      <c r="AD393" s="30">
        <f>VLOOKUP($B393,'[1]Tillförd energi'!$B$2:$AS$506,MATCH(AD$3,'[1]Tillförd energi'!$B$1:$AQ$1,0),FALSE)</f>
        <v>0</v>
      </c>
      <c r="AF393" s="30">
        <f>VLOOKUP($B393,'[1]Tillförd energi'!$B$2:$AS$506,MATCH(AF$3,'[1]Tillförd energi'!$B$1:$AQ$1,0),FALSE)</f>
        <v>0.23</v>
      </c>
      <c r="AH393" s="30">
        <f>IFERROR(VLOOKUP(B393,[1]Miljö!$B$1:$S$476,9,FALSE)/1,0)</f>
        <v>0</v>
      </c>
      <c r="AJ393" s="35">
        <f>IFERROR(VLOOKUP($B393,[1]Miljö!$B$1:$S$500,MATCH("hjälpel exklusive kraftvärme (GWh)",[1]Miljö!$B$1:$V$1,0),FALSE)/1,"")</f>
        <v>0.23</v>
      </c>
      <c r="AK393" s="35">
        <f t="shared" si="24"/>
        <v>0.23</v>
      </c>
      <c r="AL393" s="35">
        <f>VLOOKUP($B393,'[1]Slutlig allokering'!$B$2:$AL$462,MATCH("Hjälpel kraftvärme",'[1]Slutlig allokering'!$B$2:$AL$2,0),FALSE)</f>
        <v>0</v>
      </c>
      <c r="AN393" s="30">
        <f t="shared" si="25"/>
        <v>14.14</v>
      </c>
      <c r="AO393" s="30">
        <f t="shared" si="26"/>
        <v>14.14</v>
      </c>
      <c r="AP393" s="30">
        <f>IF(ISERROR(1/VLOOKUP($B393,[1]Leveranser!$B$1:$S$500,MATCH("såld värme (gwh)",[1]Leveranser!$B$1:$S$1,0),FALSE)),"",VLOOKUP($B393,[1]Leveranser!$B$1:$S$500,MATCH("såld värme (gwh)",[1]Leveranser!$B$1:$S$1,0),FALSE))</f>
        <v>9.6</v>
      </c>
      <c r="AQ393" s="30">
        <f>VLOOKUP($B393,[1]Leveranser!$B$1:$Y$500,MATCH("Totalt såld fjärrvärme till andra fjärrvärmeföretag",[1]Leveranser!$B$1:$AA$1,0),FALSE)</f>
        <v>0</v>
      </c>
      <c r="AR393" s="30">
        <f>IF(ISERROR(1/VLOOKUP($B393,[1]Miljö!$B$1:$S$500,MATCH("Såld mängd produktionsspecifik fjärrvärme (GWh)",[1]Miljö!$B$1:$R$1,0),FALSE)),0,VLOOKUP($B393,[1]Miljö!$B$1:$S$500,MATCH("Såld mängd produktionsspecifik fjärrvärme (GWh)",[1]Miljö!$B$1:$R$1,0),FALSE))</f>
        <v>0</v>
      </c>
      <c r="AS393" s="36">
        <f t="shared" si="27"/>
        <v>0.67892503536067883</v>
      </c>
      <c r="AU393" s="30" t="str">
        <f>VLOOKUP($B393,'[1]Miljövärden urval för publ'!$B$2:$I$486,7,FALSE)</f>
        <v>Ja</v>
      </c>
    </row>
    <row r="394" spans="1:47" ht="15">
      <c r="A394" t="s">
        <v>228</v>
      </c>
      <c r="B394" t="s">
        <v>231</v>
      </c>
      <c r="C394" s="30">
        <f>VLOOKUP($B394,'[1]Tillförd energi'!$B$2:$AS$506,MATCH(C$3,'[1]Tillförd energi'!$B$1:$AQ$1,0),FALSE)</f>
        <v>0</v>
      </c>
      <c r="D394" s="30">
        <f>VLOOKUP($B394,'[1]Tillförd energi'!$B$2:$AS$506,MATCH(D$3,'[1]Tillförd energi'!$B$1:$AQ$1,0),FALSE)</f>
        <v>0.28399999999999997</v>
      </c>
      <c r="E394" s="30">
        <f>VLOOKUP($B394,'[1]Tillförd energi'!$B$2:$AS$506,MATCH(E$3,'[1]Tillförd energi'!$B$1:$AQ$1,0),FALSE)</f>
        <v>0</v>
      </c>
      <c r="F394" s="30">
        <f>VLOOKUP($B394,'[1]Tillförd energi'!$B$2:$AS$506,MATCH(F$3,'[1]Tillförd energi'!$B$1:$AQ$1,0),FALSE)</f>
        <v>0</v>
      </c>
      <c r="G394" s="30">
        <f>VLOOKUP($B394,'[1]Tillförd energi'!$B$2:$AS$506,MATCH(G$3,'[1]Tillförd energi'!$B$1:$AQ$1,0),FALSE)</f>
        <v>0</v>
      </c>
      <c r="H394" s="30">
        <f>VLOOKUP($B394,'[1]Tillförd energi'!$B$2:$AS$506,MATCH(H$3,'[1]Tillförd energi'!$B$1:$AQ$1,0),FALSE)</f>
        <v>0</v>
      </c>
      <c r="I394" s="30">
        <f>VLOOKUP($B394,'[1]Tillförd energi'!$B$2:$AS$506,MATCH(I$3,'[1]Tillförd energi'!$B$1:$AQ$1,0),FALSE)</f>
        <v>0</v>
      </c>
      <c r="J394" s="30">
        <f>VLOOKUP($B394,'[1]Tillförd energi'!$B$2:$AS$506,MATCH(J$3,'[1]Tillförd energi'!$B$1:$AQ$1,0),FALSE)</f>
        <v>0</v>
      </c>
      <c r="K394" s="30">
        <f>VLOOKUP($B394,'[1]Tillförd energi'!$B$2:$AS$506,MATCH(K$3,'[1]Tillförd energi'!$B$1:$AQ$1,0),FALSE)</f>
        <v>0</v>
      </c>
      <c r="L394" s="30">
        <f>VLOOKUP($B394,'[1]Tillförd energi'!$B$2:$AS$506,MATCH(L$3,'[1]Tillförd energi'!$B$1:$AQ$1,0),FALSE)</f>
        <v>0</v>
      </c>
      <c r="M394" s="30">
        <f>VLOOKUP($B394,'[1]Tillförd energi'!$B$2:$AS$506,MATCH(M$3,'[1]Tillförd energi'!$B$1:$AQ$1,0),FALSE)</f>
        <v>0</v>
      </c>
      <c r="N394" s="30">
        <f>VLOOKUP($B394,'[1]Tillförd energi'!$B$2:$AS$506,MATCH(N$3,'[1]Tillförd energi'!$B$1:$AQ$1,0),FALSE)</f>
        <v>0</v>
      </c>
      <c r="O394" s="30">
        <f>VLOOKUP($B394,'[1]Tillförd energi'!$B$2:$AS$506,MATCH(O$3,'[1]Tillförd energi'!$B$1:$AQ$1,0),FALSE)</f>
        <v>0</v>
      </c>
      <c r="P394" s="30">
        <f>VLOOKUP($B394,'[1]Tillförd energi'!$B$2:$AS$506,MATCH(P$3,'[1]Tillförd energi'!$B$1:$AQ$1,0),FALSE)</f>
        <v>0</v>
      </c>
      <c r="Q394" s="30">
        <f>VLOOKUP($B394,'[1]Tillförd energi'!$B$2:$AS$506,MATCH(Q$3,'[1]Tillförd energi'!$B$1:$AQ$1,0),FALSE)</f>
        <v>4.2370000000000001</v>
      </c>
      <c r="R394" s="30">
        <f>VLOOKUP($B394,'[1]Tillförd energi'!$B$2:$AS$506,MATCH(R$3,'[1]Tillförd energi'!$B$1:$AQ$1,0),FALSE)</f>
        <v>0</v>
      </c>
      <c r="S394" s="30">
        <f>VLOOKUP($B394,'[1]Tillförd energi'!$B$2:$AS$506,MATCH(S$3,'[1]Tillförd energi'!$B$1:$AQ$1,0),FALSE)</f>
        <v>0</v>
      </c>
      <c r="T394" s="30">
        <f>VLOOKUP($B394,'[1]Tillförd energi'!$B$2:$AS$506,MATCH(T$3,'[1]Tillförd energi'!$B$1:$AQ$1,0),FALSE)</f>
        <v>0</v>
      </c>
      <c r="U394" s="30">
        <f>VLOOKUP($B394,'[1]Tillförd energi'!$B$2:$AS$506,MATCH(U$3,'[1]Tillförd energi'!$B$1:$AQ$1,0),FALSE)</f>
        <v>0</v>
      </c>
      <c r="V394" s="30">
        <f>VLOOKUP($B394,'[1]Tillförd energi'!$B$2:$AS$506,MATCH(V$3,'[1]Tillförd energi'!$B$1:$AQ$1,0),FALSE)</f>
        <v>0</v>
      </c>
      <c r="W394" s="30">
        <f>VLOOKUP($B394,'[1]Tillförd energi'!$B$2:$AS$506,MATCH(W$3,'[1]Tillförd energi'!$B$1:$AQ$1,0),FALSE)</f>
        <v>0</v>
      </c>
      <c r="X394" s="30">
        <f>VLOOKUP($B394,'[1]Tillförd energi'!$B$2:$AS$506,MATCH(X$3,'[1]Tillförd energi'!$B$1:$AQ$1,0),FALSE)</f>
        <v>0</v>
      </c>
      <c r="Y394" s="30">
        <f>VLOOKUP($B394,'[1]Tillförd energi'!$B$2:$AS$506,MATCH(Y$3,'[1]Tillförd energi'!$B$1:$AQ$1,0),FALSE)</f>
        <v>0</v>
      </c>
      <c r="Z394" s="30">
        <f>VLOOKUP($B394,'[1]Tillförd energi'!$B$2:$AS$506,MATCH(Z$3,'[1]Tillförd energi'!$B$1:$AQ$1,0),FALSE)</f>
        <v>0</v>
      </c>
      <c r="AA394" s="30">
        <f>VLOOKUP($B394,'[1]Tillförd energi'!$B$2:$AS$506,MATCH(AA$3,'[1]Tillförd energi'!$B$1:$AQ$1,0),FALSE)</f>
        <v>0</v>
      </c>
      <c r="AB394" s="30">
        <f>VLOOKUP($B394,'[1]Tillförd energi'!$B$2:$AS$506,MATCH(AB$3,'[1]Tillförd energi'!$B$1:$AQ$1,0),FALSE)</f>
        <v>0</v>
      </c>
      <c r="AC394" s="30">
        <f>VLOOKUP($B394,'[1]Tillförd energi'!$B$2:$AS$506,MATCH(AC$3,'[1]Tillförd energi'!$B$1:$AQ$1,0),FALSE)</f>
        <v>0</v>
      </c>
      <c r="AD394" s="30">
        <f>VLOOKUP($B394,'[1]Tillförd energi'!$B$2:$AS$506,MATCH(AD$3,'[1]Tillförd energi'!$B$1:$AQ$1,0),FALSE)</f>
        <v>0</v>
      </c>
      <c r="AF394" s="30">
        <f>VLOOKUP($B394,'[1]Tillförd energi'!$B$2:$AS$506,MATCH(AF$3,'[1]Tillförd energi'!$B$1:$AQ$1,0),FALSE)</f>
        <v>0.04</v>
      </c>
      <c r="AH394" s="30">
        <f>IFERROR(VLOOKUP(B394,[1]Miljö!$B$1:$S$476,9,FALSE)/1,0)</f>
        <v>0</v>
      </c>
      <c r="AJ394" s="35">
        <f>IFERROR(VLOOKUP($B394,[1]Miljö!$B$1:$S$500,MATCH("hjälpel exklusive kraftvärme (GWh)",[1]Miljö!$B$1:$V$1,0),FALSE)/1,"")</f>
        <v>0.04</v>
      </c>
      <c r="AK394" s="35">
        <f t="shared" si="24"/>
        <v>0.04</v>
      </c>
      <c r="AL394" s="35">
        <f>VLOOKUP($B394,'[1]Slutlig allokering'!$B$2:$AL$462,MATCH("Hjälpel kraftvärme",'[1]Slutlig allokering'!$B$2:$AL$2,0),FALSE)</f>
        <v>0</v>
      </c>
      <c r="AN394" s="30">
        <f t="shared" si="25"/>
        <v>4.5609999999999999</v>
      </c>
      <c r="AO394" s="30">
        <f t="shared" si="26"/>
        <v>4.5609999999999999</v>
      </c>
      <c r="AP394" s="30">
        <f>IF(ISERROR(1/VLOOKUP($B394,[1]Leveranser!$B$1:$S$500,MATCH("såld värme (gwh)",[1]Leveranser!$B$1:$S$1,0),FALSE)),"",VLOOKUP($B394,[1]Leveranser!$B$1:$S$500,MATCH("såld värme (gwh)",[1]Leveranser!$B$1:$S$1,0),FALSE))</f>
        <v>3.62</v>
      </c>
      <c r="AQ394" s="30">
        <f>VLOOKUP($B394,[1]Leveranser!$B$1:$Y$500,MATCH("Totalt såld fjärrvärme till andra fjärrvärmeföretag",[1]Leveranser!$B$1:$AA$1,0),FALSE)</f>
        <v>0</v>
      </c>
      <c r="AR394" s="30">
        <f>IF(ISERROR(1/VLOOKUP($B394,[1]Miljö!$B$1:$S$500,MATCH("Såld mängd produktionsspecifik fjärrvärme (GWh)",[1]Miljö!$B$1:$R$1,0),FALSE)),0,VLOOKUP($B394,[1]Miljö!$B$1:$S$500,MATCH("Såld mängd produktionsspecifik fjärrvärme (GWh)",[1]Miljö!$B$1:$R$1,0),FALSE))</f>
        <v>0</v>
      </c>
      <c r="AS394" s="36">
        <f t="shared" si="27"/>
        <v>0.79368559526419646</v>
      </c>
      <c r="AU394" s="30" t="str">
        <f>VLOOKUP($B394,'[1]Miljövärden urval för publ'!$B$2:$I$486,7,FALSE)</f>
        <v>Ja</v>
      </c>
    </row>
    <row r="395" spans="1:47" ht="15">
      <c r="A395" t="s">
        <v>596</v>
      </c>
      <c r="B395" t="s">
        <v>599</v>
      </c>
      <c r="C395" s="30">
        <f>VLOOKUP($B395,'[1]Tillförd energi'!$B$2:$AS$506,MATCH(C$3,'[1]Tillförd energi'!$B$1:$AQ$1,0),FALSE)</f>
        <v>0</v>
      </c>
      <c r="D395" s="30">
        <f>VLOOKUP($B395,'[1]Tillförd energi'!$B$2:$AS$506,MATCH(D$3,'[1]Tillförd energi'!$B$1:$AQ$1,0),FALSE)</f>
        <v>7.1</v>
      </c>
      <c r="E395" s="30">
        <f>VLOOKUP($B395,'[1]Tillförd energi'!$B$2:$AS$506,MATCH(E$3,'[1]Tillförd energi'!$B$1:$AQ$1,0),FALSE)</f>
        <v>0</v>
      </c>
      <c r="F395" s="30">
        <f>VLOOKUP($B395,'[1]Tillförd energi'!$B$2:$AS$506,MATCH(F$3,'[1]Tillförd energi'!$B$1:$AQ$1,0),FALSE)</f>
        <v>0</v>
      </c>
      <c r="G395" s="30">
        <f>VLOOKUP($B395,'[1]Tillförd energi'!$B$2:$AS$506,MATCH(G$3,'[1]Tillförd energi'!$B$1:$AQ$1,0),FALSE)</f>
        <v>0</v>
      </c>
      <c r="H395" s="30">
        <f>VLOOKUP($B395,'[1]Tillförd energi'!$B$2:$AS$506,MATCH(H$3,'[1]Tillförd energi'!$B$1:$AQ$1,0),FALSE)</f>
        <v>0</v>
      </c>
      <c r="I395" s="30">
        <f>VLOOKUP($B395,'[1]Tillförd energi'!$B$2:$AS$506,MATCH(I$3,'[1]Tillförd energi'!$B$1:$AQ$1,0),FALSE)</f>
        <v>0</v>
      </c>
      <c r="J395" s="30">
        <f>VLOOKUP($B395,'[1]Tillförd energi'!$B$2:$AS$506,MATCH(J$3,'[1]Tillförd energi'!$B$1:$AQ$1,0),FALSE)</f>
        <v>2.1</v>
      </c>
      <c r="K395" s="30">
        <f>VLOOKUP($B395,'[1]Tillförd energi'!$B$2:$AS$506,MATCH(K$3,'[1]Tillförd energi'!$B$1:$AQ$1,0),FALSE)</f>
        <v>88.197000000000003</v>
      </c>
      <c r="L395" s="30">
        <f>VLOOKUP($B395,'[1]Tillförd energi'!$B$2:$AS$506,MATCH(L$3,'[1]Tillförd energi'!$B$1:$AQ$1,0),FALSE)</f>
        <v>8.9724400000000006</v>
      </c>
      <c r="M395" s="30">
        <f>VLOOKUP($B395,'[1]Tillförd energi'!$B$2:$AS$506,MATCH(M$3,'[1]Tillförd energi'!$B$1:$AQ$1,0),FALSE)</f>
        <v>22.165299999999998</v>
      </c>
      <c r="N395" s="30">
        <f>VLOOKUP($B395,'[1]Tillförd energi'!$B$2:$AS$506,MATCH(N$3,'[1]Tillförd energi'!$B$1:$AQ$1,0),FALSE)</f>
        <v>0</v>
      </c>
      <c r="O395" s="30">
        <f>VLOOKUP($B395,'[1]Tillförd energi'!$B$2:$AS$506,MATCH(O$3,'[1]Tillförd energi'!$B$1:$AQ$1,0),FALSE)</f>
        <v>22.595800000000001</v>
      </c>
      <c r="P395" s="30">
        <f>VLOOKUP($B395,'[1]Tillförd energi'!$B$2:$AS$506,MATCH(P$3,'[1]Tillförd energi'!$B$1:$AQ$1,0),FALSE)</f>
        <v>0</v>
      </c>
      <c r="Q395" s="30">
        <f>VLOOKUP($B395,'[1]Tillförd energi'!$B$2:$AS$506,MATCH(Q$3,'[1]Tillförd energi'!$B$1:$AQ$1,0),FALSE)</f>
        <v>0</v>
      </c>
      <c r="R395" s="30">
        <f>VLOOKUP($B395,'[1]Tillförd energi'!$B$2:$AS$506,MATCH(R$3,'[1]Tillförd energi'!$B$1:$AQ$1,0),FALSE)</f>
        <v>0.5</v>
      </c>
      <c r="S395" s="30">
        <f>VLOOKUP($B395,'[1]Tillförd energi'!$B$2:$AS$506,MATCH(S$3,'[1]Tillförd energi'!$B$1:$AQ$1,0),FALSE)</f>
        <v>0</v>
      </c>
      <c r="T395" s="30">
        <f>VLOOKUP($B395,'[1]Tillförd energi'!$B$2:$AS$506,MATCH(T$3,'[1]Tillförd energi'!$B$1:$AQ$1,0),FALSE)</f>
        <v>0</v>
      </c>
      <c r="U395" s="30">
        <f>VLOOKUP($B395,'[1]Tillförd energi'!$B$2:$AS$506,MATCH(U$3,'[1]Tillförd energi'!$B$1:$AQ$1,0),FALSE)</f>
        <v>0</v>
      </c>
      <c r="V395" s="30">
        <f>VLOOKUP($B395,'[1]Tillförd energi'!$B$2:$AS$506,MATCH(V$3,'[1]Tillförd energi'!$B$1:$AQ$1,0),FALSE)</f>
        <v>0</v>
      </c>
      <c r="W395" s="30">
        <f>VLOOKUP($B395,'[1]Tillförd energi'!$B$2:$AS$506,MATCH(W$3,'[1]Tillförd energi'!$B$1:$AQ$1,0),FALSE)</f>
        <v>0</v>
      </c>
      <c r="X395" s="30">
        <f>VLOOKUP($B395,'[1]Tillförd energi'!$B$2:$AS$506,MATCH(X$3,'[1]Tillförd energi'!$B$1:$AQ$1,0),FALSE)</f>
        <v>0</v>
      </c>
      <c r="Y395" s="30">
        <f>VLOOKUP($B395,'[1]Tillförd energi'!$B$2:$AS$506,MATCH(Y$3,'[1]Tillförd energi'!$B$1:$AQ$1,0),FALSE)</f>
        <v>0</v>
      </c>
      <c r="Z395" s="30">
        <f>VLOOKUP($B395,'[1]Tillförd energi'!$B$2:$AS$506,MATCH(Z$3,'[1]Tillförd energi'!$B$1:$AQ$1,0),FALSE)</f>
        <v>0</v>
      </c>
      <c r="AA395" s="30">
        <f>VLOOKUP($B395,'[1]Tillförd energi'!$B$2:$AS$506,MATCH(AA$3,'[1]Tillförd energi'!$B$1:$AQ$1,0),FALSE)</f>
        <v>0</v>
      </c>
      <c r="AB395" s="30">
        <f>VLOOKUP($B395,'[1]Tillförd energi'!$B$2:$AS$506,MATCH(AB$3,'[1]Tillförd energi'!$B$1:$AQ$1,0),FALSE)</f>
        <v>13.4</v>
      </c>
      <c r="AC395" s="30">
        <f>VLOOKUP($B395,'[1]Tillförd energi'!$B$2:$AS$506,MATCH(AC$3,'[1]Tillförd energi'!$B$1:$AQ$1,0),FALSE)</f>
        <v>0</v>
      </c>
      <c r="AD395" s="30">
        <f>VLOOKUP($B395,'[1]Tillförd energi'!$B$2:$AS$506,MATCH(AD$3,'[1]Tillförd energi'!$B$1:$AQ$1,0),FALSE)</f>
        <v>0</v>
      </c>
      <c r="AF395" s="30">
        <f>VLOOKUP($B395,'[1]Tillförd energi'!$B$2:$AS$506,MATCH(AF$3,'[1]Tillförd energi'!$B$1:$AQ$1,0),FALSE)</f>
        <v>4.6294199999999996</v>
      </c>
      <c r="AH395" s="30">
        <f>IFERROR(VLOOKUP(B395,[1]Miljö!$B$1:$S$476,9,FALSE)/1,0)</f>
        <v>0</v>
      </c>
      <c r="AJ395" s="35">
        <f>IFERROR(VLOOKUP($B395,[1]Miljö!$B$1:$S$500,MATCH("hjälpel exklusive kraftvärme (GWh)",[1]Miljö!$B$1:$V$1,0),FALSE)/1,"")</f>
        <v>1.3</v>
      </c>
      <c r="AK395" s="35">
        <f t="shared" si="24"/>
        <v>1.3</v>
      </c>
      <c r="AL395" s="35">
        <f>VLOOKUP($B395,'[1]Slutlig allokering'!$B$2:$AL$462,MATCH("Hjälpel kraftvärme",'[1]Slutlig allokering'!$B$2:$AL$2,0),FALSE)</f>
        <v>3.3294199999999998</v>
      </c>
      <c r="AN395" s="30">
        <f t="shared" si="25"/>
        <v>169.65996000000001</v>
      </c>
      <c r="AO395" s="30">
        <f t="shared" si="26"/>
        <v>169.65996000000001</v>
      </c>
      <c r="AP395" s="30">
        <f>IF(ISERROR(1/VLOOKUP($B395,[1]Leveranser!$B$1:$S$500,MATCH("såld värme (gwh)",[1]Leveranser!$B$1:$S$1,0),FALSE)),"",VLOOKUP($B395,[1]Leveranser!$B$1:$S$500,MATCH("såld värme (gwh)",[1]Leveranser!$B$1:$S$1,0),FALSE))</f>
        <v>122.6</v>
      </c>
      <c r="AQ395" s="30">
        <f>VLOOKUP($B395,[1]Leveranser!$B$1:$Y$500,MATCH("Totalt såld fjärrvärme till andra fjärrvärmeföretag",[1]Leveranser!$B$1:$AA$1,0),FALSE)</f>
        <v>0</v>
      </c>
      <c r="AR395" s="30">
        <f>IF(ISERROR(1/VLOOKUP($B395,[1]Miljö!$B$1:$S$500,MATCH("Såld mängd produktionsspecifik fjärrvärme (GWh)",[1]Miljö!$B$1:$R$1,0),FALSE)),0,VLOOKUP($B395,[1]Miljö!$B$1:$S$500,MATCH("Såld mängd produktionsspecifik fjärrvärme (GWh)",[1]Miljö!$B$1:$R$1,0),FALSE))</f>
        <v>0</v>
      </c>
      <c r="AS395" s="36">
        <f t="shared" si="27"/>
        <v>0.72262188438568531</v>
      </c>
      <c r="AU395" s="30" t="str">
        <f>VLOOKUP($B395,'[1]Miljövärden urval för publ'!$B$2:$I$486,7,FALSE)</f>
        <v>Ja</v>
      </c>
    </row>
    <row r="396" spans="1:47" ht="15">
      <c r="A396" t="s">
        <v>138</v>
      </c>
      <c r="B396" t="s">
        <v>184</v>
      </c>
      <c r="C396" s="30">
        <f>VLOOKUP($B396,'[1]Tillförd energi'!$B$2:$AS$506,MATCH(C$3,'[1]Tillförd energi'!$B$1:$AQ$1,0),FALSE)</f>
        <v>0</v>
      </c>
      <c r="D396" s="30">
        <f>VLOOKUP($B396,'[1]Tillförd energi'!$B$2:$AS$506,MATCH(D$3,'[1]Tillförd energi'!$B$1:$AQ$1,0),FALSE)</f>
        <v>0</v>
      </c>
      <c r="E396" s="30">
        <f>VLOOKUP($B396,'[1]Tillförd energi'!$B$2:$AS$506,MATCH(E$3,'[1]Tillförd energi'!$B$1:$AQ$1,0),FALSE)</f>
        <v>0</v>
      </c>
      <c r="F396" s="30">
        <f>VLOOKUP($B396,'[1]Tillförd energi'!$B$2:$AS$506,MATCH(F$3,'[1]Tillförd energi'!$B$1:$AQ$1,0),FALSE)</f>
        <v>0</v>
      </c>
      <c r="G396" s="30">
        <f>VLOOKUP($B396,'[1]Tillförd energi'!$B$2:$AS$506,MATCH(G$3,'[1]Tillförd energi'!$B$1:$AQ$1,0),FALSE)</f>
        <v>0</v>
      </c>
      <c r="H396" s="30">
        <f>VLOOKUP($B396,'[1]Tillförd energi'!$B$2:$AS$506,MATCH(H$3,'[1]Tillförd energi'!$B$1:$AQ$1,0),FALSE)</f>
        <v>0</v>
      </c>
      <c r="I396" s="30">
        <f>VLOOKUP($B396,'[1]Tillförd energi'!$B$2:$AS$506,MATCH(I$3,'[1]Tillförd energi'!$B$1:$AQ$1,0),FALSE)</f>
        <v>0</v>
      </c>
      <c r="J396" s="30">
        <f>VLOOKUP($B396,'[1]Tillförd energi'!$B$2:$AS$506,MATCH(J$3,'[1]Tillförd energi'!$B$1:$AQ$1,0),FALSE)</f>
        <v>0</v>
      </c>
      <c r="K396" s="30">
        <f>VLOOKUP($B396,'[1]Tillförd energi'!$B$2:$AS$506,MATCH(K$3,'[1]Tillförd energi'!$B$1:$AQ$1,0),FALSE)</f>
        <v>0</v>
      </c>
      <c r="L396" s="30">
        <f>VLOOKUP($B396,'[1]Tillförd energi'!$B$2:$AS$506,MATCH(L$3,'[1]Tillförd energi'!$B$1:$AQ$1,0),FALSE)</f>
        <v>0</v>
      </c>
      <c r="M396" s="30">
        <f>VLOOKUP($B396,'[1]Tillförd energi'!$B$2:$AS$506,MATCH(M$3,'[1]Tillförd energi'!$B$1:$AQ$1,0),FALSE)</f>
        <v>0</v>
      </c>
      <c r="N396" s="30">
        <f>VLOOKUP($B396,'[1]Tillförd energi'!$B$2:$AS$506,MATCH(N$3,'[1]Tillförd energi'!$B$1:$AQ$1,0),FALSE)</f>
        <v>0</v>
      </c>
      <c r="O396" s="30">
        <f>VLOOKUP($B396,'[1]Tillförd energi'!$B$2:$AS$506,MATCH(O$3,'[1]Tillförd energi'!$B$1:$AQ$1,0),FALSE)</f>
        <v>0</v>
      </c>
      <c r="P396" s="30">
        <f>VLOOKUP($B396,'[1]Tillförd energi'!$B$2:$AS$506,MATCH(P$3,'[1]Tillförd energi'!$B$1:$AQ$1,0),FALSE)</f>
        <v>0</v>
      </c>
      <c r="Q396" s="30">
        <f>VLOOKUP($B396,'[1]Tillförd energi'!$B$2:$AS$506,MATCH(Q$3,'[1]Tillförd energi'!$B$1:$AQ$1,0),FALSE)</f>
        <v>0</v>
      </c>
      <c r="R396" s="30">
        <f>VLOOKUP($B396,'[1]Tillförd energi'!$B$2:$AS$506,MATCH(R$3,'[1]Tillförd energi'!$B$1:$AQ$1,0),FALSE)</f>
        <v>0</v>
      </c>
      <c r="S396" s="30">
        <f>VLOOKUP($B396,'[1]Tillförd energi'!$B$2:$AS$506,MATCH(S$3,'[1]Tillförd energi'!$B$1:$AQ$1,0),FALSE)</f>
        <v>0</v>
      </c>
      <c r="T396" s="30">
        <f>VLOOKUP($B396,'[1]Tillförd energi'!$B$2:$AS$506,MATCH(T$3,'[1]Tillförd energi'!$B$1:$AQ$1,0),FALSE)</f>
        <v>0</v>
      </c>
      <c r="U396" s="30">
        <f>VLOOKUP($B396,'[1]Tillförd energi'!$B$2:$AS$506,MATCH(U$3,'[1]Tillförd energi'!$B$1:$AQ$1,0),FALSE)</f>
        <v>0</v>
      </c>
      <c r="V396" s="30">
        <f>VLOOKUP($B396,'[1]Tillförd energi'!$B$2:$AS$506,MATCH(V$3,'[1]Tillförd energi'!$B$1:$AQ$1,0),FALSE)</f>
        <v>0</v>
      </c>
      <c r="W396" s="30">
        <f>VLOOKUP($B396,'[1]Tillförd energi'!$B$2:$AS$506,MATCH(W$3,'[1]Tillförd energi'!$B$1:$AQ$1,0),FALSE)</f>
        <v>0</v>
      </c>
      <c r="X396" s="30">
        <f>VLOOKUP($B396,'[1]Tillförd energi'!$B$2:$AS$506,MATCH(X$3,'[1]Tillförd energi'!$B$1:$AQ$1,0),FALSE)</f>
        <v>0</v>
      </c>
      <c r="Y396" s="30">
        <f>VLOOKUP($B396,'[1]Tillförd energi'!$B$2:$AS$506,MATCH(Y$3,'[1]Tillförd energi'!$B$1:$AQ$1,0),FALSE)</f>
        <v>0</v>
      </c>
      <c r="Z396" s="30">
        <f>VLOOKUP($B396,'[1]Tillförd energi'!$B$2:$AS$506,MATCH(Z$3,'[1]Tillförd energi'!$B$1:$AQ$1,0),FALSE)</f>
        <v>0</v>
      </c>
      <c r="AA396" s="30">
        <f>VLOOKUP($B396,'[1]Tillförd energi'!$B$2:$AS$506,MATCH(AA$3,'[1]Tillförd energi'!$B$1:$AQ$1,0),FALSE)</f>
        <v>0</v>
      </c>
      <c r="AB396" s="30">
        <f>VLOOKUP($B396,'[1]Tillförd energi'!$B$2:$AS$506,MATCH(AB$3,'[1]Tillförd energi'!$B$1:$AQ$1,0),FALSE)</f>
        <v>0</v>
      </c>
      <c r="AC396" s="30">
        <f>VLOOKUP($B396,'[1]Tillförd energi'!$B$2:$AS$506,MATCH(AC$3,'[1]Tillförd energi'!$B$1:$AQ$1,0),FALSE)</f>
        <v>0</v>
      </c>
      <c r="AD396" s="30">
        <f>VLOOKUP($B396,'[1]Tillförd energi'!$B$2:$AS$506,MATCH(AD$3,'[1]Tillförd energi'!$B$1:$AQ$1,0),FALSE)</f>
        <v>0</v>
      </c>
      <c r="AF396" s="30">
        <f>VLOOKUP($B396,'[1]Tillförd energi'!$B$2:$AS$506,MATCH(AF$3,'[1]Tillförd energi'!$B$1:$AQ$1,0),FALSE)</f>
        <v>0</v>
      </c>
      <c r="AH396" s="30">
        <f>IFERROR(VLOOKUP(B396,[1]Miljö!$B$1:$S$476,9,FALSE)/1,0)</f>
        <v>0</v>
      </c>
      <c r="AJ396" s="35" t="str">
        <f>IFERROR(VLOOKUP($B396,[1]Miljö!$B$1:$S$500,MATCH("hjälpel exklusive kraftvärme (GWh)",[1]Miljö!$B$1:$V$1,0),FALSE)/1,"")</f>
        <v/>
      </c>
      <c r="AK396" s="35">
        <f t="shared" si="24"/>
        <v>0</v>
      </c>
      <c r="AL396" s="35">
        <f>VLOOKUP($B396,'[1]Slutlig allokering'!$B$2:$AL$462,MATCH("Hjälpel kraftvärme",'[1]Slutlig allokering'!$B$2:$AL$2,0),FALSE)</f>
        <v>0</v>
      </c>
      <c r="AN396" s="30">
        <f t="shared" si="25"/>
        <v>0</v>
      </c>
      <c r="AO396" s="30">
        <f t="shared" si="26"/>
        <v>0</v>
      </c>
      <c r="AP396" s="30" t="str">
        <f>IF(ISERROR(1/VLOOKUP($B396,[1]Leveranser!$B$1:$S$500,MATCH("såld värme (gwh)",[1]Leveranser!$B$1:$S$1,0),FALSE)),"",VLOOKUP($B396,[1]Leveranser!$B$1:$S$500,MATCH("såld värme (gwh)",[1]Leveranser!$B$1:$S$1,0),FALSE))</f>
        <v/>
      </c>
      <c r="AQ396" s="30">
        <f>VLOOKUP($B396,[1]Leveranser!$B$1:$Y$500,MATCH("Totalt såld fjärrvärme till andra fjärrvärmeföretag",[1]Leveranser!$B$1:$AA$1,0),FALSE)</f>
        <v>0</v>
      </c>
      <c r="AR396" s="30">
        <f>IF(ISERROR(1/VLOOKUP($B396,[1]Miljö!$B$1:$S$500,MATCH("Såld mängd produktionsspecifik fjärrvärme (GWh)",[1]Miljö!$B$1:$R$1,0),FALSE)),0,VLOOKUP($B396,[1]Miljö!$B$1:$S$500,MATCH("Såld mängd produktionsspecifik fjärrvärme (GWh)",[1]Miljö!$B$1:$R$1,0),FALSE))</f>
        <v>0</v>
      </c>
      <c r="AS396" s="36" t="str">
        <f t="shared" si="27"/>
        <v/>
      </c>
      <c r="AU396" s="30" t="str">
        <f>VLOOKUP($B396,'[1]Miljövärden urval för publ'!$B$2:$I$486,7,FALSE)</f>
        <v>Nej</v>
      </c>
    </row>
    <row r="397" spans="1:47" ht="15">
      <c r="A397" t="s">
        <v>600</v>
      </c>
      <c r="B397" t="s">
        <v>605</v>
      </c>
      <c r="C397" s="30">
        <f>VLOOKUP($B397,'[1]Tillförd energi'!$B$2:$AS$506,MATCH(C$3,'[1]Tillförd energi'!$B$1:$AQ$1,0),FALSE)</f>
        <v>0</v>
      </c>
      <c r="D397" s="30">
        <f>VLOOKUP($B397,'[1]Tillförd energi'!$B$2:$AS$506,MATCH(D$3,'[1]Tillförd energi'!$B$1:$AQ$1,0),FALSE)</f>
        <v>3.75</v>
      </c>
      <c r="E397" s="30">
        <f>VLOOKUP($B397,'[1]Tillförd energi'!$B$2:$AS$506,MATCH(E$3,'[1]Tillförd energi'!$B$1:$AQ$1,0),FALSE)</f>
        <v>9.5000000000000001E-2</v>
      </c>
      <c r="F397" s="30">
        <f>VLOOKUP($B397,'[1]Tillförd energi'!$B$2:$AS$506,MATCH(F$3,'[1]Tillförd energi'!$B$1:$AQ$1,0),FALSE)</f>
        <v>0</v>
      </c>
      <c r="G397" s="30">
        <f>VLOOKUP($B397,'[1]Tillförd energi'!$B$2:$AS$506,MATCH(G$3,'[1]Tillförd energi'!$B$1:$AQ$1,0),FALSE)</f>
        <v>0</v>
      </c>
      <c r="H397" s="30">
        <f>VLOOKUP($B397,'[1]Tillförd energi'!$B$2:$AS$506,MATCH(H$3,'[1]Tillförd energi'!$B$1:$AQ$1,0),FALSE)</f>
        <v>0</v>
      </c>
      <c r="I397" s="30">
        <f>VLOOKUP($B397,'[1]Tillförd energi'!$B$2:$AS$506,MATCH(I$3,'[1]Tillförd energi'!$B$1:$AQ$1,0),FALSE)</f>
        <v>0</v>
      </c>
      <c r="J397" s="30">
        <f>VLOOKUP($B397,'[1]Tillförd energi'!$B$2:$AS$506,MATCH(J$3,'[1]Tillförd energi'!$B$1:$AQ$1,0),FALSE)</f>
        <v>0</v>
      </c>
      <c r="K397" s="30">
        <f>VLOOKUP($B397,'[1]Tillförd energi'!$B$2:$AS$506,MATCH(K$3,'[1]Tillförd energi'!$B$1:$AQ$1,0),FALSE)</f>
        <v>0</v>
      </c>
      <c r="L397" s="30">
        <f>VLOOKUP($B397,'[1]Tillförd energi'!$B$2:$AS$506,MATCH(L$3,'[1]Tillförd energi'!$B$1:$AQ$1,0),FALSE)</f>
        <v>12.1</v>
      </c>
      <c r="M397" s="30">
        <f>VLOOKUP($B397,'[1]Tillförd energi'!$B$2:$AS$506,MATCH(M$3,'[1]Tillförd energi'!$B$1:$AQ$1,0),FALSE)</f>
        <v>30.4</v>
      </c>
      <c r="N397" s="30">
        <f>VLOOKUP($B397,'[1]Tillförd energi'!$B$2:$AS$506,MATCH(N$3,'[1]Tillförd energi'!$B$1:$AQ$1,0),FALSE)</f>
        <v>6</v>
      </c>
      <c r="O397" s="30">
        <f>VLOOKUP($B397,'[1]Tillförd energi'!$B$2:$AS$506,MATCH(O$3,'[1]Tillförd energi'!$B$1:$AQ$1,0),FALSE)</f>
        <v>41.7</v>
      </c>
      <c r="P397" s="30">
        <f>VLOOKUP($B397,'[1]Tillförd energi'!$B$2:$AS$506,MATCH(P$3,'[1]Tillförd energi'!$B$1:$AQ$1,0),FALSE)</f>
        <v>0</v>
      </c>
      <c r="Q397" s="30">
        <f>VLOOKUP($B397,'[1]Tillförd energi'!$B$2:$AS$506,MATCH(Q$3,'[1]Tillförd energi'!$B$1:$AQ$1,0),FALSE)</f>
        <v>0</v>
      </c>
      <c r="R397" s="30">
        <f>VLOOKUP($B397,'[1]Tillförd energi'!$B$2:$AS$506,MATCH(R$3,'[1]Tillförd energi'!$B$1:$AQ$1,0),FALSE)</f>
        <v>0</v>
      </c>
      <c r="S397" s="30">
        <f>VLOOKUP($B397,'[1]Tillförd energi'!$B$2:$AS$506,MATCH(S$3,'[1]Tillförd energi'!$B$1:$AQ$1,0),FALSE)</f>
        <v>0</v>
      </c>
      <c r="T397" s="30">
        <f>VLOOKUP($B397,'[1]Tillförd energi'!$B$2:$AS$506,MATCH(T$3,'[1]Tillförd energi'!$B$1:$AQ$1,0),FALSE)</f>
        <v>2.7</v>
      </c>
      <c r="U397" s="30">
        <f>VLOOKUP($B397,'[1]Tillförd energi'!$B$2:$AS$506,MATCH(U$3,'[1]Tillförd energi'!$B$1:$AQ$1,0),FALSE)</f>
        <v>0</v>
      </c>
      <c r="V397" s="30">
        <f>VLOOKUP($B397,'[1]Tillförd energi'!$B$2:$AS$506,MATCH(V$3,'[1]Tillförd energi'!$B$1:$AQ$1,0),FALSE)</f>
        <v>10.186999999999999</v>
      </c>
      <c r="W397" s="30">
        <f>VLOOKUP($B397,'[1]Tillförd energi'!$B$2:$AS$506,MATCH(W$3,'[1]Tillförd energi'!$B$1:$AQ$1,0),FALSE)</f>
        <v>0</v>
      </c>
      <c r="X397" s="30">
        <f>VLOOKUP($B397,'[1]Tillförd energi'!$B$2:$AS$506,MATCH(X$3,'[1]Tillförd energi'!$B$1:$AQ$1,0),FALSE)</f>
        <v>0</v>
      </c>
      <c r="Y397" s="30">
        <f>VLOOKUP($B397,'[1]Tillförd energi'!$B$2:$AS$506,MATCH(Y$3,'[1]Tillförd energi'!$B$1:$AQ$1,0),FALSE)</f>
        <v>0</v>
      </c>
      <c r="Z397" s="30">
        <f>VLOOKUP($B397,'[1]Tillförd energi'!$B$2:$AS$506,MATCH(Z$3,'[1]Tillförd energi'!$B$1:$AQ$1,0),FALSE)</f>
        <v>0</v>
      </c>
      <c r="AA397" s="30">
        <f>VLOOKUP($B397,'[1]Tillförd energi'!$B$2:$AS$506,MATCH(AA$3,'[1]Tillförd energi'!$B$1:$AQ$1,0),FALSE)</f>
        <v>0</v>
      </c>
      <c r="AB397" s="30">
        <f>VLOOKUP($B397,'[1]Tillförd energi'!$B$2:$AS$506,MATCH(AB$3,'[1]Tillförd energi'!$B$1:$AQ$1,0),FALSE)</f>
        <v>10.302</v>
      </c>
      <c r="AC397" s="30">
        <f>VLOOKUP($B397,'[1]Tillförd energi'!$B$2:$AS$506,MATCH(AC$3,'[1]Tillförd energi'!$B$1:$AQ$1,0),FALSE)</f>
        <v>0</v>
      </c>
      <c r="AD397" s="30">
        <f>VLOOKUP($B397,'[1]Tillförd energi'!$B$2:$AS$506,MATCH(AD$3,'[1]Tillförd energi'!$B$1:$AQ$1,0),FALSE)</f>
        <v>0</v>
      </c>
      <c r="AF397" s="30">
        <f>VLOOKUP($B397,'[1]Tillförd energi'!$B$2:$AS$506,MATCH(AF$3,'[1]Tillförd energi'!$B$1:$AQ$1,0),FALSE)</f>
        <v>1.845</v>
      </c>
      <c r="AH397" s="30">
        <f>IFERROR(VLOOKUP(B397,[1]Miljö!$B$1:$S$476,9,FALSE)/1,0)</f>
        <v>0</v>
      </c>
      <c r="AJ397" s="35">
        <f>IFERROR(VLOOKUP($B397,[1]Miljö!$B$1:$S$500,MATCH("hjälpel exklusive kraftvärme (GWh)",[1]Miljö!$B$1:$V$1,0),FALSE)/1,"")</f>
        <v>1.845</v>
      </c>
      <c r="AK397" s="35">
        <f t="shared" si="24"/>
        <v>1.845</v>
      </c>
      <c r="AL397" s="35">
        <f>VLOOKUP($B397,'[1]Slutlig allokering'!$B$2:$AL$462,MATCH("Hjälpel kraftvärme",'[1]Slutlig allokering'!$B$2:$AL$2,0),FALSE)</f>
        <v>0</v>
      </c>
      <c r="AN397" s="30">
        <f t="shared" si="25"/>
        <v>119.07900000000001</v>
      </c>
      <c r="AO397" s="30">
        <f t="shared" si="26"/>
        <v>119.07900000000001</v>
      </c>
      <c r="AP397" s="30">
        <f>IF(ISERROR(1/VLOOKUP($B397,[1]Leveranser!$B$1:$S$500,MATCH("såld värme (gwh)",[1]Leveranser!$B$1:$S$1,0),FALSE)),"",VLOOKUP($B397,[1]Leveranser!$B$1:$S$500,MATCH("såld värme (gwh)",[1]Leveranser!$B$1:$S$1,0),FALSE))</f>
        <v>86.213999999999999</v>
      </c>
      <c r="AQ397" s="30">
        <f>VLOOKUP($B397,[1]Leveranser!$B$1:$Y$500,MATCH("Totalt såld fjärrvärme till andra fjärrvärmeföretag",[1]Leveranser!$B$1:$AA$1,0),FALSE)</f>
        <v>0</v>
      </c>
      <c r="AR397" s="30">
        <f>IF(ISERROR(1/VLOOKUP($B397,[1]Miljö!$B$1:$S$500,MATCH("Såld mängd produktionsspecifik fjärrvärme (GWh)",[1]Miljö!$B$1:$R$1,0),FALSE)),0,VLOOKUP($B397,[1]Miljö!$B$1:$S$500,MATCH("Såld mängd produktionsspecifik fjärrvärme (GWh)",[1]Miljö!$B$1:$R$1,0),FALSE))</f>
        <v>0</v>
      </c>
      <c r="AS397" s="36">
        <f t="shared" si="27"/>
        <v>0.72400675182022012</v>
      </c>
      <c r="AU397" s="30" t="str">
        <f>VLOOKUP($B397,'[1]Miljövärden urval för publ'!$B$2:$I$486,7,FALSE)</f>
        <v>Ja</v>
      </c>
    </row>
    <row r="398" spans="1:47" ht="15">
      <c r="A398" t="s">
        <v>463</v>
      </c>
      <c r="B398" t="s">
        <v>480</v>
      </c>
      <c r="C398" s="30">
        <f>VLOOKUP($B398,'[1]Tillförd energi'!$B$2:$AS$506,MATCH(C$3,'[1]Tillförd energi'!$B$1:$AQ$1,0),FALSE)</f>
        <v>0</v>
      </c>
      <c r="D398" s="30">
        <f>VLOOKUP($B398,'[1]Tillförd energi'!$B$2:$AS$506,MATCH(D$3,'[1]Tillförd energi'!$B$1:$AQ$1,0),FALSE)</f>
        <v>0.50700000000000001</v>
      </c>
      <c r="E398" s="30">
        <f>VLOOKUP($B398,'[1]Tillförd energi'!$B$2:$AS$506,MATCH(E$3,'[1]Tillförd energi'!$B$1:$AQ$1,0),FALSE)</f>
        <v>0</v>
      </c>
      <c r="F398" s="30">
        <f>VLOOKUP($B398,'[1]Tillförd energi'!$B$2:$AS$506,MATCH(F$3,'[1]Tillförd energi'!$B$1:$AQ$1,0),FALSE)</f>
        <v>0</v>
      </c>
      <c r="G398" s="30">
        <f>VLOOKUP($B398,'[1]Tillförd energi'!$B$2:$AS$506,MATCH(G$3,'[1]Tillförd energi'!$B$1:$AQ$1,0),FALSE)</f>
        <v>0</v>
      </c>
      <c r="H398" s="30">
        <f>VLOOKUP($B398,'[1]Tillförd energi'!$B$2:$AS$506,MATCH(H$3,'[1]Tillförd energi'!$B$1:$AQ$1,0),FALSE)</f>
        <v>0</v>
      </c>
      <c r="I398" s="30">
        <f>VLOOKUP($B398,'[1]Tillförd energi'!$B$2:$AS$506,MATCH(I$3,'[1]Tillförd energi'!$B$1:$AQ$1,0),FALSE)</f>
        <v>0</v>
      </c>
      <c r="J398" s="30">
        <f>VLOOKUP($B398,'[1]Tillförd energi'!$B$2:$AS$506,MATCH(J$3,'[1]Tillförd energi'!$B$1:$AQ$1,0),FALSE)</f>
        <v>0</v>
      </c>
      <c r="K398" s="30">
        <f>VLOOKUP($B398,'[1]Tillförd energi'!$B$2:$AS$506,MATCH(K$3,'[1]Tillförd energi'!$B$1:$AQ$1,0),FALSE)</f>
        <v>0</v>
      </c>
      <c r="L398" s="30">
        <f>VLOOKUP($B398,'[1]Tillförd energi'!$B$2:$AS$506,MATCH(L$3,'[1]Tillförd energi'!$B$1:$AQ$1,0),FALSE)</f>
        <v>0</v>
      </c>
      <c r="M398" s="30">
        <f>VLOOKUP($B398,'[1]Tillförd energi'!$B$2:$AS$506,MATCH(M$3,'[1]Tillförd energi'!$B$1:$AQ$1,0),FALSE)</f>
        <v>0</v>
      </c>
      <c r="N398" s="30">
        <f>VLOOKUP($B398,'[1]Tillförd energi'!$B$2:$AS$506,MATCH(N$3,'[1]Tillförd energi'!$B$1:$AQ$1,0),FALSE)</f>
        <v>0</v>
      </c>
      <c r="O398" s="30">
        <f>VLOOKUP($B398,'[1]Tillförd energi'!$B$2:$AS$506,MATCH(O$3,'[1]Tillförd energi'!$B$1:$AQ$1,0),FALSE)</f>
        <v>0</v>
      </c>
      <c r="P398" s="30">
        <f>VLOOKUP($B398,'[1]Tillförd energi'!$B$2:$AS$506,MATCH(P$3,'[1]Tillförd energi'!$B$1:$AQ$1,0),FALSE)</f>
        <v>0</v>
      </c>
      <c r="Q398" s="30">
        <f>VLOOKUP($B398,'[1]Tillförd energi'!$B$2:$AS$506,MATCH(Q$3,'[1]Tillförd energi'!$B$1:$AQ$1,0),FALSE)</f>
        <v>20.004000000000001</v>
      </c>
      <c r="R398" s="30">
        <f>VLOOKUP($B398,'[1]Tillförd energi'!$B$2:$AS$506,MATCH(R$3,'[1]Tillförd energi'!$B$1:$AQ$1,0),FALSE)</f>
        <v>0</v>
      </c>
      <c r="S398" s="30">
        <f>VLOOKUP($B398,'[1]Tillförd energi'!$B$2:$AS$506,MATCH(S$3,'[1]Tillförd energi'!$B$1:$AQ$1,0),FALSE)</f>
        <v>0</v>
      </c>
      <c r="T398" s="30">
        <f>VLOOKUP($B398,'[1]Tillförd energi'!$B$2:$AS$506,MATCH(T$3,'[1]Tillförd energi'!$B$1:$AQ$1,0),FALSE)</f>
        <v>0</v>
      </c>
      <c r="U398" s="30">
        <f>VLOOKUP($B398,'[1]Tillförd energi'!$B$2:$AS$506,MATCH(U$3,'[1]Tillförd energi'!$B$1:$AQ$1,0),FALSE)</f>
        <v>0</v>
      </c>
      <c r="V398" s="30">
        <f>VLOOKUP($B398,'[1]Tillförd energi'!$B$2:$AS$506,MATCH(V$3,'[1]Tillförd energi'!$B$1:$AQ$1,0),FALSE)</f>
        <v>0</v>
      </c>
      <c r="W398" s="30">
        <f>VLOOKUP($B398,'[1]Tillförd energi'!$B$2:$AS$506,MATCH(W$3,'[1]Tillförd energi'!$B$1:$AQ$1,0),FALSE)</f>
        <v>0</v>
      </c>
      <c r="X398" s="30">
        <f>VLOOKUP($B398,'[1]Tillförd energi'!$B$2:$AS$506,MATCH(X$3,'[1]Tillförd energi'!$B$1:$AQ$1,0),FALSE)</f>
        <v>0</v>
      </c>
      <c r="Y398" s="30">
        <f>VLOOKUP($B398,'[1]Tillförd energi'!$B$2:$AS$506,MATCH(Y$3,'[1]Tillförd energi'!$B$1:$AQ$1,0),FALSE)</f>
        <v>0</v>
      </c>
      <c r="Z398" s="30">
        <f>VLOOKUP($B398,'[1]Tillförd energi'!$B$2:$AS$506,MATCH(Z$3,'[1]Tillförd energi'!$B$1:$AQ$1,0),FALSE)</f>
        <v>0</v>
      </c>
      <c r="AA398" s="30">
        <f>VLOOKUP($B398,'[1]Tillförd energi'!$B$2:$AS$506,MATCH(AA$3,'[1]Tillförd energi'!$B$1:$AQ$1,0),FALSE)</f>
        <v>0</v>
      </c>
      <c r="AB398" s="30">
        <f>VLOOKUP($B398,'[1]Tillförd energi'!$B$2:$AS$506,MATCH(AB$3,'[1]Tillförd energi'!$B$1:$AQ$1,0),FALSE)</f>
        <v>0</v>
      </c>
      <c r="AC398" s="30">
        <f>VLOOKUP($B398,'[1]Tillförd energi'!$B$2:$AS$506,MATCH(AC$3,'[1]Tillförd energi'!$B$1:$AQ$1,0),FALSE)</f>
        <v>0</v>
      </c>
      <c r="AD398" s="30">
        <f>VLOOKUP($B398,'[1]Tillförd energi'!$B$2:$AS$506,MATCH(AD$3,'[1]Tillförd energi'!$B$1:$AQ$1,0),FALSE)</f>
        <v>0</v>
      </c>
      <c r="AF398" s="30">
        <f>VLOOKUP($B398,'[1]Tillförd energi'!$B$2:$AS$506,MATCH(AF$3,'[1]Tillförd energi'!$B$1:$AQ$1,0),FALSE)</f>
        <v>0.2</v>
      </c>
      <c r="AH398" s="30">
        <f>IFERROR(VLOOKUP(B398,[1]Miljö!$B$1:$S$476,9,FALSE)/1,0)</f>
        <v>0</v>
      </c>
      <c r="AJ398" s="35">
        <f>IFERROR(VLOOKUP($B398,[1]Miljö!$B$1:$S$500,MATCH("hjälpel exklusive kraftvärme (GWh)",[1]Miljö!$B$1:$V$1,0),FALSE)/1,"")</f>
        <v>0.2</v>
      </c>
      <c r="AK398" s="35">
        <f t="shared" si="24"/>
        <v>0.2</v>
      </c>
      <c r="AL398" s="35">
        <f>VLOOKUP($B398,'[1]Slutlig allokering'!$B$2:$AL$462,MATCH("Hjälpel kraftvärme",'[1]Slutlig allokering'!$B$2:$AL$2,0),FALSE)</f>
        <v>0</v>
      </c>
      <c r="AN398" s="30">
        <f t="shared" si="25"/>
        <v>20.711000000000002</v>
      </c>
      <c r="AO398" s="30">
        <f t="shared" si="26"/>
        <v>20.711000000000002</v>
      </c>
      <c r="AP398" s="30">
        <f>IF(ISERROR(1/VLOOKUP($B398,[1]Leveranser!$B$1:$S$500,MATCH("såld värme (gwh)",[1]Leveranser!$B$1:$S$1,0),FALSE)),"",VLOOKUP($B398,[1]Leveranser!$B$1:$S$500,MATCH("såld värme (gwh)",[1]Leveranser!$B$1:$S$1,0),FALSE))</f>
        <v>15.217000000000001</v>
      </c>
      <c r="AQ398" s="30">
        <f>VLOOKUP($B398,[1]Leveranser!$B$1:$Y$500,MATCH("Totalt såld fjärrvärme till andra fjärrvärmeföretag",[1]Leveranser!$B$1:$AA$1,0),FALSE)</f>
        <v>0</v>
      </c>
      <c r="AR398" s="30">
        <f>IF(ISERROR(1/VLOOKUP($B398,[1]Miljö!$B$1:$S$500,MATCH("Såld mängd produktionsspecifik fjärrvärme (GWh)",[1]Miljö!$B$1:$R$1,0),FALSE)),0,VLOOKUP($B398,[1]Miljö!$B$1:$S$500,MATCH("Såld mängd produktionsspecifik fjärrvärme (GWh)",[1]Miljö!$B$1:$R$1,0),FALSE))</f>
        <v>0</v>
      </c>
      <c r="AS398" s="36">
        <f t="shared" si="27"/>
        <v>0.73473033653614017</v>
      </c>
      <c r="AU398" s="30" t="str">
        <f>VLOOKUP($B398,'[1]Miljövärden urval för publ'!$B$2:$I$486,7,FALSE)</f>
        <v>Ja</v>
      </c>
    </row>
    <row r="399" spans="1:47" ht="15">
      <c r="A399" t="s">
        <v>431</v>
      </c>
      <c r="B399" t="s">
        <v>444</v>
      </c>
      <c r="C399" s="30">
        <f>VLOOKUP($B399,'[1]Tillförd energi'!$B$2:$AS$506,MATCH(C$3,'[1]Tillförd energi'!$B$1:$AQ$1,0),FALSE)</f>
        <v>0</v>
      </c>
      <c r="D399" s="30">
        <f>VLOOKUP($B399,'[1]Tillförd energi'!$B$2:$AS$506,MATCH(D$3,'[1]Tillförd energi'!$B$1:$AQ$1,0),FALSE)</f>
        <v>1</v>
      </c>
      <c r="E399" s="30">
        <f>VLOOKUP($B399,'[1]Tillförd energi'!$B$2:$AS$506,MATCH(E$3,'[1]Tillförd energi'!$B$1:$AQ$1,0),FALSE)</f>
        <v>0</v>
      </c>
      <c r="F399" s="30">
        <f>VLOOKUP($B399,'[1]Tillförd energi'!$B$2:$AS$506,MATCH(F$3,'[1]Tillförd energi'!$B$1:$AQ$1,0),FALSE)</f>
        <v>0</v>
      </c>
      <c r="G399" s="30">
        <f>VLOOKUP($B399,'[1]Tillförd energi'!$B$2:$AS$506,MATCH(G$3,'[1]Tillförd energi'!$B$1:$AQ$1,0),FALSE)</f>
        <v>0</v>
      </c>
      <c r="H399" s="30">
        <f>VLOOKUP($B399,'[1]Tillförd energi'!$B$2:$AS$506,MATCH(H$3,'[1]Tillförd energi'!$B$1:$AQ$1,0),FALSE)</f>
        <v>0</v>
      </c>
      <c r="I399" s="30">
        <f>VLOOKUP($B399,'[1]Tillförd energi'!$B$2:$AS$506,MATCH(I$3,'[1]Tillförd energi'!$B$1:$AQ$1,0),FALSE)</f>
        <v>0</v>
      </c>
      <c r="J399" s="30">
        <f>VLOOKUP($B399,'[1]Tillförd energi'!$B$2:$AS$506,MATCH(J$3,'[1]Tillförd energi'!$B$1:$AQ$1,0),FALSE)</f>
        <v>0</v>
      </c>
      <c r="K399" s="30">
        <f>VLOOKUP($B399,'[1]Tillförd energi'!$B$2:$AS$506,MATCH(K$3,'[1]Tillförd energi'!$B$1:$AQ$1,0),FALSE)</f>
        <v>0</v>
      </c>
      <c r="L399" s="30">
        <f>VLOOKUP($B399,'[1]Tillförd energi'!$B$2:$AS$506,MATCH(L$3,'[1]Tillförd energi'!$B$1:$AQ$1,0),FALSE)</f>
        <v>5.9</v>
      </c>
      <c r="M399" s="30">
        <f>VLOOKUP($B399,'[1]Tillförd energi'!$B$2:$AS$506,MATCH(M$3,'[1]Tillförd energi'!$B$1:$AQ$1,0),FALSE)</f>
        <v>0</v>
      </c>
      <c r="N399" s="30">
        <f>VLOOKUP($B399,'[1]Tillförd energi'!$B$2:$AS$506,MATCH(N$3,'[1]Tillförd energi'!$B$1:$AQ$1,0),FALSE)</f>
        <v>0</v>
      </c>
      <c r="O399" s="30">
        <f>VLOOKUP($B399,'[1]Tillförd energi'!$B$2:$AS$506,MATCH(O$3,'[1]Tillförd energi'!$B$1:$AQ$1,0),FALSE)</f>
        <v>19.7</v>
      </c>
      <c r="P399" s="30">
        <f>VLOOKUP($B399,'[1]Tillförd energi'!$B$2:$AS$506,MATCH(P$3,'[1]Tillförd energi'!$B$1:$AQ$1,0),FALSE)</f>
        <v>0</v>
      </c>
      <c r="Q399" s="30">
        <f>VLOOKUP($B399,'[1]Tillförd energi'!$B$2:$AS$506,MATCH(Q$3,'[1]Tillförd energi'!$B$1:$AQ$1,0),FALSE)</f>
        <v>0</v>
      </c>
      <c r="R399" s="30">
        <f>VLOOKUP($B399,'[1]Tillförd energi'!$B$2:$AS$506,MATCH(R$3,'[1]Tillförd energi'!$B$1:$AQ$1,0),FALSE)</f>
        <v>0</v>
      </c>
      <c r="S399" s="30">
        <f>VLOOKUP($B399,'[1]Tillförd energi'!$B$2:$AS$506,MATCH(S$3,'[1]Tillförd energi'!$B$1:$AQ$1,0),FALSE)</f>
        <v>0</v>
      </c>
      <c r="T399" s="30">
        <f>VLOOKUP($B399,'[1]Tillförd energi'!$B$2:$AS$506,MATCH(T$3,'[1]Tillförd energi'!$B$1:$AQ$1,0),FALSE)</f>
        <v>0</v>
      </c>
      <c r="U399" s="30">
        <f>VLOOKUP($B399,'[1]Tillförd energi'!$B$2:$AS$506,MATCH(U$3,'[1]Tillförd energi'!$B$1:$AQ$1,0),FALSE)</f>
        <v>0</v>
      </c>
      <c r="V399" s="30">
        <f>VLOOKUP($B399,'[1]Tillförd energi'!$B$2:$AS$506,MATCH(V$3,'[1]Tillförd energi'!$B$1:$AQ$1,0),FALSE)</f>
        <v>0</v>
      </c>
      <c r="W399" s="30">
        <f>VLOOKUP($B399,'[1]Tillförd energi'!$B$2:$AS$506,MATCH(W$3,'[1]Tillförd energi'!$B$1:$AQ$1,0),FALSE)</f>
        <v>0</v>
      </c>
      <c r="X399" s="30">
        <f>VLOOKUP($B399,'[1]Tillförd energi'!$B$2:$AS$506,MATCH(X$3,'[1]Tillförd energi'!$B$1:$AQ$1,0),FALSE)</f>
        <v>0</v>
      </c>
      <c r="Y399" s="30">
        <f>VLOOKUP($B399,'[1]Tillförd energi'!$B$2:$AS$506,MATCH(Y$3,'[1]Tillförd energi'!$B$1:$AQ$1,0),FALSE)</f>
        <v>0</v>
      </c>
      <c r="Z399" s="30">
        <f>VLOOKUP($B399,'[1]Tillförd energi'!$B$2:$AS$506,MATCH(Z$3,'[1]Tillförd energi'!$B$1:$AQ$1,0),FALSE)</f>
        <v>0</v>
      </c>
      <c r="AA399" s="30">
        <f>VLOOKUP($B399,'[1]Tillförd energi'!$B$2:$AS$506,MATCH(AA$3,'[1]Tillförd energi'!$B$1:$AQ$1,0),FALSE)</f>
        <v>0</v>
      </c>
      <c r="AB399" s="30">
        <f>VLOOKUP($B399,'[1]Tillförd energi'!$B$2:$AS$506,MATCH(AB$3,'[1]Tillförd energi'!$B$1:$AQ$1,0),FALSE)</f>
        <v>5.6</v>
      </c>
      <c r="AC399" s="30">
        <f>VLOOKUP($B399,'[1]Tillförd energi'!$B$2:$AS$506,MATCH(AC$3,'[1]Tillförd energi'!$B$1:$AQ$1,0),FALSE)</f>
        <v>0</v>
      </c>
      <c r="AD399" s="30">
        <f>VLOOKUP($B399,'[1]Tillförd energi'!$B$2:$AS$506,MATCH(AD$3,'[1]Tillförd energi'!$B$1:$AQ$1,0),FALSE)</f>
        <v>0</v>
      </c>
      <c r="AF399" s="30">
        <f>VLOOKUP($B399,'[1]Tillförd energi'!$B$2:$AS$506,MATCH(AF$3,'[1]Tillförd energi'!$B$1:$AQ$1,0),FALSE)</f>
        <v>0.6</v>
      </c>
      <c r="AH399" s="30">
        <f>IFERROR(VLOOKUP(B399,[1]Miljö!$B$1:$S$476,9,FALSE)/1,0)</f>
        <v>0</v>
      </c>
      <c r="AJ399" s="35">
        <f>IFERROR(VLOOKUP($B399,[1]Miljö!$B$1:$S$500,MATCH("hjälpel exklusive kraftvärme (GWh)",[1]Miljö!$B$1:$V$1,0),FALSE)/1,"")</f>
        <v>0.6</v>
      </c>
      <c r="AK399" s="35">
        <f t="shared" si="24"/>
        <v>0.6</v>
      </c>
      <c r="AL399" s="35">
        <f>VLOOKUP($B399,'[1]Slutlig allokering'!$B$2:$AL$462,MATCH("Hjälpel kraftvärme",'[1]Slutlig allokering'!$B$2:$AL$2,0),FALSE)</f>
        <v>0</v>
      </c>
      <c r="AN399" s="30">
        <f t="shared" si="25"/>
        <v>32.800000000000004</v>
      </c>
      <c r="AO399" s="30">
        <f t="shared" si="26"/>
        <v>32.800000000000004</v>
      </c>
      <c r="AP399" s="30">
        <f>IF(ISERROR(1/VLOOKUP($B399,[1]Leveranser!$B$1:$S$500,MATCH("såld värme (gwh)",[1]Leveranser!$B$1:$S$1,0),FALSE)),"",VLOOKUP($B399,[1]Leveranser!$B$1:$S$500,MATCH("såld värme (gwh)",[1]Leveranser!$B$1:$S$1,0),FALSE))</f>
        <v>24.1</v>
      </c>
      <c r="AQ399" s="30">
        <f>VLOOKUP($B399,[1]Leveranser!$B$1:$Y$500,MATCH("Totalt såld fjärrvärme till andra fjärrvärmeföretag",[1]Leveranser!$B$1:$AA$1,0),FALSE)</f>
        <v>0</v>
      </c>
      <c r="AR399" s="30">
        <f>IF(ISERROR(1/VLOOKUP($B399,[1]Miljö!$B$1:$S$500,MATCH("Såld mängd produktionsspecifik fjärrvärme (GWh)",[1]Miljö!$B$1:$R$1,0),FALSE)),0,VLOOKUP($B399,[1]Miljö!$B$1:$S$500,MATCH("Såld mängd produktionsspecifik fjärrvärme (GWh)",[1]Miljö!$B$1:$R$1,0),FALSE))</f>
        <v>0</v>
      </c>
      <c r="AS399" s="36">
        <f t="shared" si="27"/>
        <v>0.7347560975609756</v>
      </c>
      <c r="AU399" s="30" t="str">
        <f>VLOOKUP($B399,'[1]Miljövärden urval för publ'!$B$2:$I$486,7,FALSE)</f>
        <v>Ja</v>
      </c>
    </row>
    <row r="400" spans="1:47" ht="15">
      <c r="A400" t="s">
        <v>513</v>
      </c>
      <c r="B400" t="s">
        <v>516</v>
      </c>
      <c r="C400" s="30">
        <f>VLOOKUP($B400,'[1]Tillförd energi'!$B$2:$AS$506,MATCH(C$3,'[1]Tillförd energi'!$B$1:$AQ$1,0),FALSE)</f>
        <v>0</v>
      </c>
      <c r="D400" s="30">
        <f>VLOOKUP($B400,'[1]Tillförd energi'!$B$2:$AS$506,MATCH(D$3,'[1]Tillförd energi'!$B$1:$AQ$1,0),FALSE)</f>
        <v>0.2</v>
      </c>
      <c r="E400" s="30">
        <f>VLOOKUP($B400,'[1]Tillförd energi'!$B$2:$AS$506,MATCH(E$3,'[1]Tillförd energi'!$B$1:$AQ$1,0),FALSE)</f>
        <v>0</v>
      </c>
      <c r="F400" s="30">
        <f>VLOOKUP($B400,'[1]Tillförd energi'!$B$2:$AS$506,MATCH(F$3,'[1]Tillförd energi'!$B$1:$AQ$1,0),FALSE)</f>
        <v>0</v>
      </c>
      <c r="G400" s="30">
        <f>VLOOKUP($B400,'[1]Tillförd energi'!$B$2:$AS$506,MATCH(G$3,'[1]Tillförd energi'!$B$1:$AQ$1,0),FALSE)</f>
        <v>0</v>
      </c>
      <c r="H400" s="30">
        <f>VLOOKUP($B400,'[1]Tillförd energi'!$B$2:$AS$506,MATCH(H$3,'[1]Tillförd energi'!$B$1:$AQ$1,0),FALSE)</f>
        <v>0</v>
      </c>
      <c r="I400" s="30">
        <f>VLOOKUP($B400,'[1]Tillförd energi'!$B$2:$AS$506,MATCH(I$3,'[1]Tillförd energi'!$B$1:$AQ$1,0),FALSE)</f>
        <v>0</v>
      </c>
      <c r="J400" s="30">
        <f>VLOOKUP($B400,'[1]Tillförd energi'!$B$2:$AS$506,MATCH(J$3,'[1]Tillförd energi'!$B$1:$AQ$1,0),FALSE)</f>
        <v>0</v>
      </c>
      <c r="K400" s="30">
        <f>VLOOKUP($B400,'[1]Tillförd energi'!$B$2:$AS$506,MATCH(K$3,'[1]Tillförd energi'!$B$1:$AQ$1,0),FALSE)</f>
        <v>0</v>
      </c>
      <c r="L400" s="30">
        <f>VLOOKUP($B400,'[1]Tillförd energi'!$B$2:$AS$506,MATCH(L$3,'[1]Tillförd energi'!$B$1:$AQ$1,0),FALSE)</f>
        <v>0</v>
      </c>
      <c r="M400" s="30">
        <f>VLOOKUP($B400,'[1]Tillförd energi'!$B$2:$AS$506,MATCH(M$3,'[1]Tillförd energi'!$B$1:$AQ$1,0),FALSE)</f>
        <v>0</v>
      </c>
      <c r="N400" s="30">
        <f>VLOOKUP($B400,'[1]Tillförd energi'!$B$2:$AS$506,MATCH(N$3,'[1]Tillförd energi'!$B$1:$AQ$1,0),FALSE)</f>
        <v>0</v>
      </c>
      <c r="O400" s="30">
        <f>VLOOKUP($B400,'[1]Tillförd energi'!$B$2:$AS$506,MATCH(O$3,'[1]Tillförd energi'!$B$1:$AQ$1,0),FALSE)</f>
        <v>0</v>
      </c>
      <c r="P400" s="30">
        <f>VLOOKUP($B400,'[1]Tillförd energi'!$B$2:$AS$506,MATCH(P$3,'[1]Tillförd energi'!$B$1:$AQ$1,0),FALSE)</f>
        <v>0</v>
      </c>
      <c r="Q400" s="30">
        <f>VLOOKUP($B400,'[1]Tillförd energi'!$B$2:$AS$506,MATCH(Q$3,'[1]Tillförd energi'!$B$1:$AQ$1,0),FALSE)</f>
        <v>3.1</v>
      </c>
      <c r="R400" s="30">
        <f>VLOOKUP($B400,'[1]Tillförd energi'!$B$2:$AS$506,MATCH(R$3,'[1]Tillförd energi'!$B$1:$AQ$1,0),FALSE)</f>
        <v>0</v>
      </c>
      <c r="S400" s="30">
        <f>VLOOKUP($B400,'[1]Tillförd energi'!$B$2:$AS$506,MATCH(S$3,'[1]Tillförd energi'!$B$1:$AQ$1,0),FALSE)</f>
        <v>0</v>
      </c>
      <c r="T400" s="30">
        <f>VLOOKUP($B400,'[1]Tillförd energi'!$B$2:$AS$506,MATCH(T$3,'[1]Tillförd energi'!$B$1:$AQ$1,0),FALSE)</f>
        <v>0</v>
      </c>
      <c r="U400" s="30">
        <f>VLOOKUP($B400,'[1]Tillförd energi'!$B$2:$AS$506,MATCH(U$3,'[1]Tillförd energi'!$B$1:$AQ$1,0),FALSE)</f>
        <v>0</v>
      </c>
      <c r="V400" s="30">
        <f>VLOOKUP($B400,'[1]Tillförd energi'!$B$2:$AS$506,MATCH(V$3,'[1]Tillförd energi'!$B$1:$AQ$1,0),FALSE)</f>
        <v>0</v>
      </c>
      <c r="W400" s="30">
        <f>VLOOKUP($B400,'[1]Tillförd energi'!$B$2:$AS$506,MATCH(W$3,'[1]Tillförd energi'!$B$1:$AQ$1,0),FALSE)</f>
        <v>0</v>
      </c>
      <c r="X400" s="30">
        <f>VLOOKUP($B400,'[1]Tillförd energi'!$B$2:$AS$506,MATCH(X$3,'[1]Tillförd energi'!$B$1:$AQ$1,0),FALSE)</f>
        <v>0</v>
      </c>
      <c r="Y400" s="30">
        <f>VLOOKUP($B400,'[1]Tillförd energi'!$B$2:$AS$506,MATCH(Y$3,'[1]Tillförd energi'!$B$1:$AQ$1,0),FALSE)</f>
        <v>0.2</v>
      </c>
      <c r="Z400" s="30">
        <f>VLOOKUP($B400,'[1]Tillförd energi'!$B$2:$AS$506,MATCH(Z$3,'[1]Tillförd energi'!$B$1:$AQ$1,0),FALSE)</f>
        <v>0</v>
      </c>
      <c r="AA400" s="30">
        <f>VLOOKUP($B400,'[1]Tillförd energi'!$B$2:$AS$506,MATCH(AA$3,'[1]Tillförd energi'!$B$1:$AQ$1,0),FALSE)</f>
        <v>0</v>
      </c>
      <c r="AB400" s="30">
        <f>VLOOKUP($B400,'[1]Tillförd energi'!$B$2:$AS$506,MATCH(AB$3,'[1]Tillförd energi'!$B$1:$AQ$1,0),FALSE)</f>
        <v>0</v>
      </c>
      <c r="AC400" s="30">
        <f>VLOOKUP($B400,'[1]Tillförd energi'!$B$2:$AS$506,MATCH(AC$3,'[1]Tillförd energi'!$B$1:$AQ$1,0),FALSE)</f>
        <v>0</v>
      </c>
      <c r="AD400" s="30">
        <f>VLOOKUP($B400,'[1]Tillförd energi'!$B$2:$AS$506,MATCH(AD$3,'[1]Tillförd energi'!$B$1:$AQ$1,0),FALSE)</f>
        <v>0</v>
      </c>
      <c r="AF400" s="30">
        <f>VLOOKUP($B400,'[1]Tillförd energi'!$B$2:$AS$506,MATCH(AF$3,'[1]Tillförd energi'!$B$1:$AQ$1,0),FALSE)</f>
        <v>8.4000000000000005E-2</v>
      </c>
      <c r="AH400" s="30">
        <f>IFERROR(VLOOKUP(B400,[1]Miljö!$B$1:$S$476,9,FALSE)/1,0)</f>
        <v>0</v>
      </c>
      <c r="AJ400" s="35" t="str">
        <f>IFERROR(VLOOKUP($B400,[1]Miljö!$B$1:$S$500,MATCH("hjälpel exklusive kraftvärme (GWh)",[1]Miljö!$B$1:$V$1,0),FALSE)/1,"")</f>
        <v/>
      </c>
      <c r="AK400" s="35">
        <f t="shared" si="24"/>
        <v>8.3999999999999991E-2</v>
      </c>
      <c r="AL400" s="35">
        <f>VLOOKUP($B400,'[1]Slutlig allokering'!$B$2:$AL$462,MATCH("Hjälpel kraftvärme",'[1]Slutlig allokering'!$B$2:$AL$2,0),FALSE)</f>
        <v>0</v>
      </c>
      <c r="AN400" s="30">
        <f t="shared" si="25"/>
        <v>3.5840000000000005</v>
      </c>
      <c r="AO400" s="30">
        <f t="shared" si="26"/>
        <v>3.5840000000000005</v>
      </c>
      <c r="AP400" s="30">
        <f>IF(ISERROR(1/VLOOKUP($B400,[1]Leveranser!$B$1:$S$500,MATCH("såld värme (gwh)",[1]Leveranser!$B$1:$S$1,0),FALSE)),"",VLOOKUP($B400,[1]Leveranser!$B$1:$S$500,MATCH("såld värme (gwh)",[1]Leveranser!$B$1:$S$1,0),FALSE))</f>
        <v>2.8</v>
      </c>
      <c r="AQ400" s="30">
        <f>VLOOKUP($B400,[1]Leveranser!$B$1:$Y$500,MATCH("Totalt såld fjärrvärme till andra fjärrvärmeföretag",[1]Leveranser!$B$1:$AA$1,0),FALSE)</f>
        <v>0</v>
      </c>
      <c r="AR400" s="30">
        <f>IF(ISERROR(1/VLOOKUP($B400,[1]Miljö!$B$1:$S$500,MATCH("Såld mängd produktionsspecifik fjärrvärme (GWh)",[1]Miljö!$B$1:$R$1,0),FALSE)),0,VLOOKUP($B400,[1]Miljö!$B$1:$S$500,MATCH("Såld mängd produktionsspecifik fjärrvärme (GWh)",[1]Miljö!$B$1:$R$1,0),FALSE))</f>
        <v>0</v>
      </c>
      <c r="AS400" s="36">
        <f t="shared" si="27"/>
        <v>0.78124999999999989</v>
      </c>
      <c r="AU400" s="30" t="str">
        <f>VLOOKUP($B400,'[1]Miljövärden urval för publ'!$B$2:$I$486,7,FALSE)</f>
        <v>Ja</v>
      </c>
    </row>
    <row r="401" spans="1:47" ht="15">
      <c r="A401" t="s">
        <v>259</v>
      </c>
      <c r="B401" t="s">
        <v>263</v>
      </c>
      <c r="C401" s="30">
        <f>VLOOKUP($B401,'[1]Tillförd energi'!$B$2:$AS$506,MATCH(C$3,'[1]Tillförd energi'!$B$1:$AQ$1,0),FALSE)</f>
        <v>0</v>
      </c>
      <c r="D401" s="30">
        <f>VLOOKUP($B401,'[1]Tillförd energi'!$B$2:$AS$506,MATCH(D$3,'[1]Tillförd energi'!$B$1:$AQ$1,0),FALSE)</f>
        <v>0</v>
      </c>
      <c r="E401" s="30">
        <f>VLOOKUP($B401,'[1]Tillförd energi'!$B$2:$AS$506,MATCH(E$3,'[1]Tillförd energi'!$B$1:$AQ$1,0),FALSE)</f>
        <v>0</v>
      </c>
      <c r="F401" s="30">
        <f>VLOOKUP($B401,'[1]Tillförd energi'!$B$2:$AS$506,MATCH(F$3,'[1]Tillförd energi'!$B$1:$AQ$1,0),FALSE)</f>
        <v>0</v>
      </c>
      <c r="G401" s="30">
        <f>VLOOKUP($B401,'[1]Tillförd energi'!$B$2:$AS$506,MATCH(G$3,'[1]Tillförd energi'!$B$1:$AQ$1,0),FALSE)</f>
        <v>0</v>
      </c>
      <c r="H401" s="30">
        <f>VLOOKUP($B401,'[1]Tillförd energi'!$B$2:$AS$506,MATCH(H$3,'[1]Tillförd energi'!$B$1:$AQ$1,0),FALSE)</f>
        <v>0</v>
      </c>
      <c r="I401" s="30">
        <f>VLOOKUP($B401,'[1]Tillförd energi'!$B$2:$AS$506,MATCH(I$3,'[1]Tillförd energi'!$B$1:$AQ$1,0),FALSE)</f>
        <v>0</v>
      </c>
      <c r="J401" s="30">
        <f>VLOOKUP($B401,'[1]Tillförd energi'!$B$2:$AS$506,MATCH(J$3,'[1]Tillförd energi'!$B$1:$AQ$1,0),FALSE)</f>
        <v>4.5999999999999996</v>
      </c>
      <c r="K401" s="30">
        <f>VLOOKUP($B401,'[1]Tillförd energi'!$B$2:$AS$506,MATCH(K$3,'[1]Tillförd energi'!$B$1:$AQ$1,0),FALSE)</f>
        <v>0</v>
      </c>
      <c r="L401" s="30">
        <f>VLOOKUP($B401,'[1]Tillförd energi'!$B$2:$AS$506,MATCH(L$3,'[1]Tillförd energi'!$B$1:$AQ$1,0),FALSE)</f>
        <v>0</v>
      </c>
      <c r="M401" s="30">
        <f>VLOOKUP($B401,'[1]Tillförd energi'!$B$2:$AS$506,MATCH(M$3,'[1]Tillförd energi'!$B$1:$AQ$1,0),FALSE)</f>
        <v>78.650000000000006</v>
      </c>
      <c r="N401" s="30">
        <f>VLOOKUP($B401,'[1]Tillförd energi'!$B$2:$AS$506,MATCH(N$3,'[1]Tillförd energi'!$B$1:$AQ$1,0),FALSE)</f>
        <v>0</v>
      </c>
      <c r="O401" s="30">
        <f>VLOOKUP($B401,'[1]Tillförd energi'!$B$2:$AS$506,MATCH(O$3,'[1]Tillförd energi'!$B$1:$AQ$1,0),FALSE)</f>
        <v>0</v>
      </c>
      <c r="P401" s="30">
        <f>VLOOKUP($B401,'[1]Tillförd energi'!$B$2:$AS$506,MATCH(P$3,'[1]Tillförd energi'!$B$1:$AQ$1,0),FALSE)</f>
        <v>0</v>
      </c>
      <c r="Q401" s="30">
        <f>VLOOKUP($B401,'[1]Tillförd energi'!$B$2:$AS$506,MATCH(Q$3,'[1]Tillförd energi'!$B$1:$AQ$1,0),FALSE)</f>
        <v>0</v>
      </c>
      <c r="R401" s="30">
        <f>VLOOKUP($B401,'[1]Tillförd energi'!$B$2:$AS$506,MATCH(R$3,'[1]Tillförd energi'!$B$1:$AQ$1,0),FALSE)</f>
        <v>0</v>
      </c>
      <c r="S401" s="30">
        <f>VLOOKUP($B401,'[1]Tillförd energi'!$B$2:$AS$506,MATCH(S$3,'[1]Tillförd energi'!$B$1:$AQ$1,0),FALSE)</f>
        <v>0</v>
      </c>
      <c r="T401" s="30">
        <f>VLOOKUP($B401,'[1]Tillförd energi'!$B$2:$AS$506,MATCH(T$3,'[1]Tillförd energi'!$B$1:$AQ$1,0),FALSE)</f>
        <v>0</v>
      </c>
      <c r="U401" s="30">
        <f>VLOOKUP($B401,'[1]Tillförd energi'!$B$2:$AS$506,MATCH(U$3,'[1]Tillförd energi'!$B$1:$AQ$1,0),FALSE)</f>
        <v>0</v>
      </c>
      <c r="V401" s="30">
        <f>VLOOKUP($B401,'[1]Tillförd energi'!$B$2:$AS$506,MATCH(V$3,'[1]Tillförd energi'!$B$1:$AQ$1,0),FALSE)</f>
        <v>7.59</v>
      </c>
      <c r="W401" s="30">
        <f>VLOOKUP($B401,'[1]Tillförd energi'!$B$2:$AS$506,MATCH(W$3,'[1]Tillförd energi'!$B$1:$AQ$1,0),FALSE)</f>
        <v>77</v>
      </c>
      <c r="X401" s="30">
        <f>VLOOKUP($B401,'[1]Tillförd energi'!$B$2:$AS$506,MATCH(X$3,'[1]Tillförd energi'!$B$1:$AQ$1,0),FALSE)</f>
        <v>0</v>
      </c>
      <c r="Y401" s="30">
        <f>VLOOKUP($B401,'[1]Tillförd energi'!$B$2:$AS$506,MATCH(Y$3,'[1]Tillförd energi'!$B$1:$AQ$1,0),FALSE)</f>
        <v>0.01</v>
      </c>
      <c r="Z401" s="30">
        <f>VLOOKUP($B401,'[1]Tillförd energi'!$B$2:$AS$506,MATCH(Z$3,'[1]Tillförd energi'!$B$1:$AQ$1,0),FALSE)</f>
        <v>12.4</v>
      </c>
      <c r="AA401" s="30">
        <f>VLOOKUP($B401,'[1]Tillförd energi'!$B$2:$AS$506,MATCH(AA$3,'[1]Tillförd energi'!$B$1:$AQ$1,0),FALSE)</f>
        <v>17.100000000000001</v>
      </c>
      <c r="AB401" s="30">
        <f>VLOOKUP($B401,'[1]Tillförd energi'!$B$2:$AS$506,MATCH(AB$3,'[1]Tillförd energi'!$B$1:$AQ$1,0),FALSE)</f>
        <v>0</v>
      </c>
      <c r="AC401" s="30">
        <f>VLOOKUP($B401,'[1]Tillförd energi'!$B$2:$AS$506,MATCH(AC$3,'[1]Tillförd energi'!$B$1:$AQ$1,0),FALSE)</f>
        <v>0</v>
      </c>
      <c r="AD401" s="30">
        <f>VLOOKUP($B401,'[1]Tillförd energi'!$B$2:$AS$506,MATCH(AD$3,'[1]Tillförd energi'!$B$1:$AQ$1,0),FALSE)</f>
        <v>0</v>
      </c>
      <c r="AF401" s="30">
        <f>VLOOKUP($B401,'[1]Tillförd energi'!$B$2:$AS$506,MATCH(AF$3,'[1]Tillförd energi'!$B$1:$AQ$1,0),FALSE)</f>
        <v>2.5499999999999998</v>
      </c>
      <c r="AH401" s="30">
        <f>IFERROR(VLOOKUP(B401,[1]Miljö!$B$1:$S$476,9,FALSE)/1,0)</f>
        <v>0</v>
      </c>
      <c r="AJ401" s="35">
        <f>IFERROR(VLOOKUP($B401,[1]Miljö!$B$1:$S$500,MATCH("hjälpel exklusive kraftvärme (GWh)",[1]Miljö!$B$1:$V$1,0),FALSE)/1,"")</f>
        <v>2.5499999999999998</v>
      </c>
      <c r="AK401" s="35">
        <f t="shared" si="24"/>
        <v>2.5499999999999998</v>
      </c>
      <c r="AL401" s="35">
        <f>VLOOKUP($B401,'[1]Slutlig allokering'!$B$2:$AL$462,MATCH("Hjälpel kraftvärme",'[1]Slutlig allokering'!$B$2:$AL$2,0),FALSE)</f>
        <v>0</v>
      </c>
      <c r="AN401" s="30">
        <f t="shared" si="25"/>
        <v>199.9</v>
      </c>
      <c r="AO401" s="30">
        <f t="shared" si="26"/>
        <v>199.9</v>
      </c>
      <c r="AP401" s="30">
        <f>IF(ISERROR(1/VLOOKUP($B401,[1]Leveranser!$B$1:$S$500,MATCH("såld värme (gwh)",[1]Leveranser!$B$1:$S$1,0),FALSE)),"",VLOOKUP($B401,[1]Leveranser!$B$1:$S$500,MATCH("såld värme (gwh)",[1]Leveranser!$B$1:$S$1,0),FALSE))</f>
        <v>174</v>
      </c>
      <c r="AQ401" s="30">
        <f>VLOOKUP($B401,[1]Leveranser!$B$1:$Y$500,MATCH("Totalt såld fjärrvärme till andra fjärrvärmeföretag",[1]Leveranser!$B$1:$AA$1,0),FALSE)</f>
        <v>0</v>
      </c>
      <c r="AR401" s="30">
        <f>IF(ISERROR(1/VLOOKUP($B401,[1]Miljö!$B$1:$S$500,MATCH("Såld mängd produktionsspecifik fjärrvärme (GWh)",[1]Miljö!$B$1:$R$1,0),FALSE)),0,VLOOKUP($B401,[1]Miljö!$B$1:$S$500,MATCH("Såld mängd produktionsspecifik fjärrvärme (GWh)",[1]Miljö!$B$1:$R$1,0),FALSE))</f>
        <v>0</v>
      </c>
      <c r="AS401" s="36">
        <f t="shared" si="27"/>
        <v>0.87043521760880438</v>
      </c>
      <c r="AU401" s="30" t="str">
        <f>VLOOKUP($B401,'[1]Miljövärden urval för publ'!$B$2:$I$486,7,FALSE)</f>
        <v>Ja</v>
      </c>
    </row>
    <row r="402" spans="1:47" ht="15">
      <c r="A402" t="s">
        <v>77</v>
      </c>
      <c r="B402" t="s">
        <v>80</v>
      </c>
      <c r="C402" s="30">
        <f>VLOOKUP($B402,'[1]Tillförd energi'!$B$2:$AS$506,MATCH(C$3,'[1]Tillförd energi'!$B$1:$AQ$1,0),FALSE)</f>
        <v>0</v>
      </c>
      <c r="D402" s="30">
        <f>VLOOKUP($B402,'[1]Tillförd energi'!$B$2:$AS$506,MATCH(D$3,'[1]Tillförd energi'!$B$1:$AQ$1,0),FALSE)</f>
        <v>0</v>
      </c>
      <c r="E402" s="30">
        <f>VLOOKUP($B402,'[1]Tillförd energi'!$B$2:$AS$506,MATCH(E$3,'[1]Tillförd energi'!$B$1:$AQ$1,0),FALSE)</f>
        <v>0</v>
      </c>
      <c r="F402" s="30">
        <f>VLOOKUP($B402,'[1]Tillförd energi'!$B$2:$AS$506,MATCH(F$3,'[1]Tillförd energi'!$B$1:$AQ$1,0),FALSE)</f>
        <v>0</v>
      </c>
      <c r="G402" s="30">
        <f>VLOOKUP($B402,'[1]Tillförd energi'!$B$2:$AS$506,MATCH(G$3,'[1]Tillförd energi'!$B$1:$AQ$1,0),FALSE)</f>
        <v>0</v>
      </c>
      <c r="H402" s="30">
        <f>VLOOKUP($B402,'[1]Tillförd energi'!$B$2:$AS$506,MATCH(H$3,'[1]Tillförd energi'!$B$1:$AQ$1,0),FALSE)</f>
        <v>0</v>
      </c>
      <c r="I402" s="30">
        <f>VLOOKUP($B402,'[1]Tillförd energi'!$B$2:$AS$506,MATCH(I$3,'[1]Tillförd energi'!$B$1:$AQ$1,0),FALSE)</f>
        <v>0</v>
      </c>
      <c r="J402" s="30">
        <f>VLOOKUP($B402,'[1]Tillförd energi'!$B$2:$AS$506,MATCH(J$3,'[1]Tillförd energi'!$B$1:$AQ$1,0),FALSE)</f>
        <v>0</v>
      </c>
      <c r="K402" s="30">
        <f>VLOOKUP($B402,'[1]Tillförd energi'!$B$2:$AS$506,MATCH(K$3,'[1]Tillförd energi'!$B$1:$AQ$1,0),FALSE)</f>
        <v>0</v>
      </c>
      <c r="L402" s="30">
        <f>VLOOKUP($B402,'[1]Tillförd energi'!$B$2:$AS$506,MATCH(L$3,'[1]Tillförd energi'!$B$1:$AQ$1,0),FALSE)</f>
        <v>0</v>
      </c>
      <c r="M402" s="30">
        <f>VLOOKUP($B402,'[1]Tillförd energi'!$B$2:$AS$506,MATCH(M$3,'[1]Tillförd energi'!$B$1:$AQ$1,0),FALSE)</f>
        <v>0</v>
      </c>
      <c r="N402" s="30">
        <f>VLOOKUP($B402,'[1]Tillförd energi'!$B$2:$AS$506,MATCH(N$3,'[1]Tillförd energi'!$B$1:$AQ$1,0),FALSE)</f>
        <v>0</v>
      </c>
      <c r="O402" s="30">
        <f>VLOOKUP($B402,'[1]Tillförd energi'!$B$2:$AS$506,MATCH(O$3,'[1]Tillförd energi'!$B$1:$AQ$1,0),FALSE)</f>
        <v>0</v>
      </c>
      <c r="P402" s="30">
        <f>VLOOKUP($B402,'[1]Tillförd energi'!$B$2:$AS$506,MATCH(P$3,'[1]Tillförd energi'!$B$1:$AQ$1,0),FALSE)</f>
        <v>0</v>
      </c>
      <c r="Q402" s="30">
        <f>VLOOKUP($B402,'[1]Tillförd energi'!$B$2:$AS$506,MATCH(Q$3,'[1]Tillförd energi'!$B$1:$AQ$1,0),FALSE)</f>
        <v>0</v>
      </c>
      <c r="R402" s="30">
        <f>VLOOKUP($B402,'[1]Tillförd energi'!$B$2:$AS$506,MATCH(R$3,'[1]Tillförd energi'!$B$1:$AQ$1,0),FALSE)</f>
        <v>0</v>
      </c>
      <c r="S402" s="30">
        <f>VLOOKUP($B402,'[1]Tillförd energi'!$B$2:$AS$506,MATCH(S$3,'[1]Tillförd energi'!$B$1:$AQ$1,0),FALSE)</f>
        <v>0</v>
      </c>
      <c r="T402" s="30">
        <f>VLOOKUP($B402,'[1]Tillförd energi'!$B$2:$AS$506,MATCH(T$3,'[1]Tillförd energi'!$B$1:$AQ$1,0),FALSE)</f>
        <v>0</v>
      </c>
      <c r="U402" s="30">
        <f>VLOOKUP($B402,'[1]Tillförd energi'!$B$2:$AS$506,MATCH(U$3,'[1]Tillförd energi'!$B$1:$AQ$1,0),FALSE)</f>
        <v>0</v>
      </c>
      <c r="V402" s="30">
        <f>VLOOKUP($B402,'[1]Tillförd energi'!$B$2:$AS$506,MATCH(V$3,'[1]Tillförd energi'!$B$1:$AQ$1,0),FALSE)</f>
        <v>0</v>
      </c>
      <c r="W402" s="30">
        <f>VLOOKUP($B402,'[1]Tillförd energi'!$B$2:$AS$506,MATCH(W$3,'[1]Tillförd energi'!$B$1:$AQ$1,0),FALSE)</f>
        <v>0</v>
      </c>
      <c r="X402" s="30">
        <f>VLOOKUP($B402,'[1]Tillförd energi'!$B$2:$AS$506,MATCH(X$3,'[1]Tillförd energi'!$B$1:$AQ$1,0),FALSE)</f>
        <v>0</v>
      </c>
      <c r="Y402" s="30">
        <f>VLOOKUP($B402,'[1]Tillförd energi'!$B$2:$AS$506,MATCH(Y$3,'[1]Tillförd energi'!$B$1:$AQ$1,0),FALSE)</f>
        <v>0</v>
      </c>
      <c r="Z402" s="30">
        <f>VLOOKUP($B402,'[1]Tillförd energi'!$B$2:$AS$506,MATCH(Z$3,'[1]Tillförd energi'!$B$1:$AQ$1,0),FALSE)</f>
        <v>0</v>
      </c>
      <c r="AA402" s="30">
        <f>VLOOKUP($B402,'[1]Tillförd energi'!$B$2:$AS$506,MATCH(AA$3,'[1]Tillförd energi'!$B$1:$AQ$1,0),FALSE)</f>
        <v>0</v>
      </c>
      <c r="AB402" s="30">
        <f>VLOOKUP($B402,'[1]Tillförd energi'!$B$2:$AS$506,MATCH(AB$3,'[1]Tillförd energi'!$B$1:$AQ$1,0),FALSE)</f>
        <v>0</v>
      </c>
      <c r="AC402" s="30">
        <f>VLOOKUP($B402,'[1]Tillförd energi'!$B$2:$AS$506,MATCH(AC$3,'[1]Tillförd energi'!$B$1:$AQ$1,0),FALSE)</f>
        <v>0</v>
      </c>
      <c r="AD402" s="30">
        <f>VLOOKUP($B402,'[1]Tillförd energi'!$B$2:$AS$506,MATCH(AD$3,'[1]Tillförd energi'!$B$1:$AQ$1,0),FALSE)</f>
        <v>0</v>
      </c>
      <c r="AF402" s="30">
        <f>VLOOKUP($B402,'[1]Tillförd energi'!$B$2:$AS$506,MATCH(AF$3,'[1]Tillförd energi'!$B$1:$AQ$1,0),FALSE)</f>
        <v>0</v>
      </c>
      <c r="AH402" s="30">
        <f>IFERROR(VLOOKUP(B402,[1]Miljö!$B$1:$S$476,9,FALSE)/1,0)</f>
        <v>0</v>
      </c>
      <c r="AJ402" s="35" t="str">
        <f>IFERROR(VLOOKUP($B402,[1]Miljö!$B$1:$S$500,MATCH("hjälpel exklusive kraftvärme (GWh)",[1]Miljö!$B$1:$V$1,0),FALSE)/1,"")</f>
        <v/>
      </c>
      <c r="AK402" s="35">
        <f t="shared" si="24"/>
        <v>0</v>
      </c>
      <c r="AL402" s="35">
        <f>VLOOKUP($B402,'[1]Slutlig allokering'!$B$2:$AL$462,MATCH("Hjälpel kraftvärme",'[1]Slutlig allokering'!$B$2:$AL$2,0),FALSE)</f>
        <v>0</v>
      </c>
      <c r="AN402" s="30">
        <f t="shared" si="25"/>
        <v>0</v>
      </c>
      <c r="AO402" s="30">
        <f t="shared" si="26"/>
        <v>0</v>
      </c>
      <c r="AP402" s="30" t="str">
        <f>IF(ISERROR(1/VLOOKUP($B402,[1]Leveranser!$B$1:$S$500,MATCH("såld värme (gwh)",[1]Leveranser!$B$1:$S$1,0),FALSE)),"",VLOOKUP($B402,[1]Leveranser!$B$1:$S$500,MATCH("såld värme (gwh)",[1]Leveranser!$B$1:$S$1,0),FALSE))</f>
        <v/>
      </c>
      <c r="AQ402" s="30">
        <f>VLOOKUP($B402,[1]Leveranser!$B$1:$Y$500,MATCH("Totalt såld fjärrvärme till andra fjärrvärmeföretag",[1]Leveranser!$B$1:$AA$1,0),FALSE)</f>
        <v>0</v>
      </c>
      <c r="AR402" s="30">
        <f>IF(ISERROR(1/VLOOKUP($B402,[1]Miljö!$B$1:$S$500,MATCH("Såld mängd produktionsspecifik fjärrvärme (GWh)",[1]Miljö!$B$1:$R$1,0),FALSE)),0,VLOOKUP($B402,[1]Miljö!$B$1:$S$500,MATCH("Såld mängd produktionsspecifik fjärrvärme (GWh)",[1]Miljö!$B$1:$R$1,0),FALSE))</f>
        <v>0</v>
      </c>
      <c r="AS402" s="36" t="str">
        <f t="shared" si="27"/>
        <v/>
      </c>
      <c r="AU402" s="30" t="str">
        <f>VLOOKUP($B402,'[1]Miljövärden urval för publ'!$B$2:$I$486,7,FALSE)</f>
        <v>Nej</v>
      </c>
    </row>
    <row r="403" spans="1:47" ht="15">
      <c r="A403" t="s">
        <v>203</v>
      </c>
      <c r="B403" t="s">
        <v>208</v>
      </c>
      <c r="C403" s="30">
        <f>VLOOKUP($B403,'[1]Tillförd energi'!$B$2:$AS$506,MATCH(C$3,'[1]Tillförd energi'!$B$1:$AQ$1,0),FALSE)</f>
        <v>0</v>
      </c>
      <c r="D403" s="30">
        <f>VLOOKUP($B403,'[1]Tillförd energi'!$B$2:$AS$506,MATCH(D$3,'[1]Tillförd energi'!$B$1:$AQ$1,0),FALSE)</f>
        <v>0</v>
      </c>
      <c r="E403" s="30">
        <f>VLOOKUP($B403,'[1]Tillförd energi'!$B$2:$AS$506,MATCH(E$3,'[1]Tillförd energi'!$B$1:$AQ$1,0),FALSE)</f>
        <v>0</v>
      </c>
      <c r="F403" s="30">
        <f>VLOOKUP($B403,'[1]Tillförd energi'!$B$2:$AS$506,MATCH(F$3,'[1]Tillförd energi'!$B$1:$AQ$1,0),FALSE)</f>
        <v>0</v>
      </c>
      <c r="G403" s="30">
        <f>VLOOKUP($B403,'[1]Tillförd energi'!$B$2:$AS$506,MATCH(G$3,'[1]Tillförd energi'!$B$1:$AQ$1,0),FALSE)</f>
        <v>0</v>
      </c>
      <c r="H403" s="30">
        <f>VLOOKUP($B403,'[1]Tillförd energi'!$B$2:$AS$506,MATCH(H$3,'[1]Tillförd energi'!$B$1:$AQ$1,0),FALSE)</f>
        <v>0</v>
      </c>
      <c r="I403" s="30">
        <f>VLOOKUP($B403,'[1]Tillförd energi'!$B$2:$AS$506,MATCH(I$3,'[1]Tillförd energi'!$B$1:$AQ$1,0),FALSE)</f>
        <v>0</v>
      </c>
      <c r="J403" s="30">
        <f>VLOOKUP($B403,'[1]Tillförd energi'!$B$2:$AS$506,MATCH(J$3,'[1]Tillförd energi'!$B$1:$AQ$1,0),FALSE)</f>
        <v>0</v>
      </c>
      <c r="K403" s="30">
        <f>VLOOKUP($B403,'[1]Tillförd energi'!$B$2:$AS$506,MATCH(K$3,'[1]Tillförd energi'!$B$1:$AQ$1,0),FALSE)</f>
        <v>0</v>
      </c>
      <c r="L403" s="30">
        <f>VLOOKUP($B403,'[1]Tillförd energi'!$B$2:$AS$506,MATCH(L$3,'[1]Tillförd energi'!$B$1:$AQ$1,0),FALSE)</f>
        <v>0</v>
      </c>
      <c r="M403" s="30">
        <f>VLOOKUP($B403,'[1]Tillförd energi'!$B$2:$AS$506,MATCH(M$3,'[1]Tillförd energi'!$B$1:$AQ$1,0),FALSE)</f>
        <v>0</v>
      </c>
      <c r="N403" s="30">
        <f>VLOOKUP($B403,'[1]Tillförd energi'!$B$2:$AS$506,MATCH(N$3,'[1]Tillförd energi'!$B$1:$AQ$1,0),FALSE)</f>
        <v>0</v>
      </c>
      <c r="O403" s="30">
        <f>VLOOKUP($B403,'[1]Tillförd energi'!$B$2:$AS$506,MATCH(O$3,'[1]Tillförd energi'!$B$1:$AQ$1,0),FALSE)</f>
        <v>0</v>
      </c>
      <c r="P403" s="30">
        <f>VLOOKUP($B403,'[1]Tillförd energi'!$B$2:$AS$506,MATCH(P$3,'[1]Tillförd energi'!$B$1:$AQ$1,0),FALSE)</f>
        <v>0</v>
      </c>
      <c r="Q403" s="30">
        <f>VLOOKUP($B403,'[1]Tillförd energi'!$B$2:$AS$506,MATCH(Q$3,'[1]Tillförd energi'!$B$1:$AQ$1,0),FALSE)</f>
        <v>0</v>
      </c>
      <c r="R403" s="30">
        <f>VLOOKUP($B403,'[1]Tillförd energi'!$B$2:$AS$506,MATCH(R$3,'[1]Tillförd energi'!$B$1:$AQ$1,0),FALSE)</f>
        <v>0</v>
      </c>
      <c r="S403" s="30">
        <f>VLOOKUP($B403,'[1]Tillförd energi'!$B$2:$AS$506,MATCH(S$3,'[1]Tillförd energi'!$B$1:$AQ$1,0),FALSE)</f>
        <v>0</v>
      </c>
      <c r="T403" s="30">
        <f>VLOOKUP($B403,'[1]Tillförd energi'!$B$2:$AS$506,MATCH(T$3,'[1]Tillförd energi'!$B$1:$AQ$1,0),FALSE)</f>
        <v>0</v>
      </c>
      <c r="U403" s="30">
        <f>VLOOKUP($B403,'[1]Tillförd energi'!$B$2:$AS$506,MATCH(U$3,'[1]Tillförd energi'!$B$1:$AQ$1,0),FALSE)</f>
        <v>0</v>
      </c>
      <c r="V403" s="30">
        <f>VLOOKUP($B403,'[1]Tillförd energi'!$B$2:$AS$506,MATCH(V$3,'[1]Tillförd energi'!$B$1:$AQ$1,0),FALSE)</f>
        <v>0</v>
      </c>
      <c r="W403" s="30">
        <f>VLOOKUP($B403,'[1]Tillförd energi'!$B$2:$AS$506,MATCH(W$3,'[1]Tillförd energi'!$B$1:$AQ$1,0),FALSE)</f>
        <v>0</v>
      </c>
      <c r="X403" s="30">
        <f>VLOOKUP($B403,'[1]Tillförd energi'!$B$2:$AS$506,MATCH(X$3,'[1]Tillförd energi'!$B$1:$AQ$1,0),FALSE)</f>
        <v>0</v>
      </c>
      <c r="Y403" s="30">
        <f>VLOOKUP($B403,'[1]Tillförd energi'!$B$2:$AS$506,MATCH(Y$3,'[1]Tillförd energi'!$B$1:$AQ$1,0),FALSE)</f>
        <v>0</v>
      </c>
      <c r="Z403" s="30">
        <f>VLOOKUP($B403,'[1]Tillförd energi'!$B$2:$AS$506,MATCH(Z$3,'[1]Tillförd energi'!$B$1:$AQ$1,0),FALSE)</f>
        <v>0</v>
      </c>
      <c r="AA403" s="30">
        <f>VLOOKUP($B403,'[1]Tillförd energi'!$B$2:$AS$506,MATCH(AA$3,'[1]Tillförd energi'!$B$1:$AQ$1,0),FALSE)</f>
        <v>0</v>
      </c>
      <c r="AB403" s="30">
        <f>VLOOKUP($B403,'[1]Tillförd energi'!$B$2:$AS$506,MATCH(AB$3,'[1]Tillförd energi'!$B$1:$AQ$1,0),FALSE)</f>
        <v>0</v>
      </c>
      <c r="AC403" s="30">
        <f>VLOOKUP($B403,'[1]Tillförd energi'!$B$2:$AS$506,MATCH(AC$3,'[1]Tillförd energi'!$B$1:$AQ$1,0),FALSE)</f>
        <v>0</v>
      </c>
      <c r="AD403" s="30">
        <f>VLOOKUP($B403,'[1]Tillförd energi'!$B$2:$AS$506,MATCH(AD$3,'[1]Tillförd energi'!$B$1:$AQ$1,0),FALSE)</f>
        <v>0</v>
      </c>
      <c r="AF403" s="30">
        <f>VLOOKUP($B403,'[1]Tillförd energi'!$B$2:$AS$506,MATCH(AF$3,'[1]Tillförd energi'!$B$1:$AQ$1,0),FALSE)</f>
        <v>0</v>
      </c>
      <c r="AH403" s="30">
        <f>IFERROR(VLOOKUP(B403,[1]Miljö!$B$1:$S$476,9,FALSE)/1,0)</f>
        <v>0</v>
      </c>
      <c r="AJ403" s="35" t="str">
        <f>IFERROR(VLOOKUP($B403,[1]Miljö!$B$1:$S$500,MATCH("hjälpel exklusive kraftvärme (GWh)",[1]Miljö!$B$1:$V$1,0),FALSE)/1,"")</f>
        <v/>
      </c>
      <c r="AK403" s="35">
        <f t="shared" si="24"/>
        <v>0</v>
      </c>
      <c r="AL403" s="35">
        <f>VLOOKUP($B403,'[1]Slutlig allokering'!$B$2:$AL$462,MATCH("Hjälpel kraftvärme",'[1]Slutlig allokering'!$B$2:$AL$2,0),FALSE)</f>
        <v>0</v>
      </c>
      <c r="AN403" s="30">
        <f t="shared" si="25"/>
        <v>0</v>
      </c>
      <c r="AO403" s="30">
        <f t="shared" si="26"/>
        <v>0</v>
      </c>
      <c r="AP403" s="30" t="str">
        <f>IF(ISERROR(1/VLOOKUP($B403,[1]Leveranser!$B$1:$S$500,MATCH("såld värme (gwh)",[1]Leveranser!$B$1:$S$1,0),FALSE)),"",VLOOKUP($B403,[1]Leveranser!$B$1:$S$500,MATCH("såld värme (gwh)",[1]Leveranser!$B$1:$S$1,0),FALSE))</f>
        <v/>
      </c>
      <c r="AQ403" s="30">
        <f>VLOOKUP($B403,[1]Leveranser!$B$1:$Y$500,MATCH("Totalt såld fjärrvärme till andra fjärrvärmeföretag",[1]Leveranser!$B$1:$AA$1,0),FALSE)</f>
        <v>0</v>
      </c>
      <c r="AR403" s="30">
        <f>IF(ISERROR(1/VLOOKUP($B403,[1]Miljö!$B$1:$S$500,MATCH("Såld mängd produktionsspecifik fjärrvärme (GWh)",[1]Miljö!$B$1:$R$1,0),FALSE)),0,VLOOKUP($B403,[1]Miljö!$B$1:$S$500,MATCH("Såld mängd produktionsspecifik fjärrvärme (GWh)",[1]Miljö!$B$1:$R$1,0),FALSE))</f>
        <v>0</v>
      </c>
      <c r="AS403" s="36" t="str">
        <f t="shared" si="27"/>
        <v/>
      </c>
      <c r="AU403" s="30" t="str">
        <f>VLOOKUP($B403,'[1]Miljövärden urval för publ'!$B$2:$I$486,7,FALSE)</f>
        <v>Nej</v>
      </c>
    </row>
    <row r="404" spans="1:47" ht="15">
      <c r="A404" t="s">
        <v>530</v>
      </c>
      <c r="B404" t="s">
        <v>532</v>
      </c>
      <c r="C404" s="30">
        <f>VLOOKUP($B404,'[1]Tillförd energi'!$B$2:$AS$506,MATCH(C$3,'[1]Tillförd energi'!$B$1:$AQ$1,0),FALSE)</f>
        <v>0</v>
      </c>
      <c r="D404" s="30">
        <f>VLOOKUP($B404,'[1]Tillförd energi'!$B$2:$AS$506,MATCH(D$3,'[1]Tillförd energi'!$B$1:$AQ$1,0),FALSE)</f>
        <v>0.125</v>
      </c>
      <c r="E404" s="30">
        <f>VLOOKUP($B404,'[1]Tillförd energi'!$B$2:$AS$506,MATCH(E$3,'[1]Tillförd energi'!$B$1:$AQ$1,0),FALSE)</f>
        <v>0</v>
      </c>
      <c r="F404" s="30">
        <f>VLOOKUP($B404,'[1]Tillförd energi'!$B$2:$AS$506,MATCH(F$3,'[1]Tillförd energi'!$B$1:$AQ$1,0),FALSE)</f>
        <v>0</v>
      </c>
      <c r="G404" s="30">
        <f>VLOOKUP($B404,'[1]Tillförd energi'!$B$2:$AS$506,MATCH(G$3,'[1]Tillförd energi'!$B$1:$AQ$1,0),FALSE)</f>
        <v>0</v>
      </c>
      <c r="H404" s="30">
        <f>VLOOKUP($B404,'[1]Tillförd energi'!$B$2:$AS$506,MATCH(H$3,'[1]Tillförd energi'!$B$1:$AQ$1,0),FALSE)</f>
        <v>0</v>
      </c>
      <c r="I404" s="30">
        <f>VLOOKUP($B404,'[1]Tillförd energi'!$B$2:$AS$506,MATCH(I$3,'[1]Tillförd energi'!$B$1:$AQ$1,0),FALSE)</f>
        <v>0</v>
      </c>
      <c r="J404" s="30">
        <f>VLOOKUP($B404,'[1]Tillförd energi'!$B$2:$AS$506,MATCH(J$3,'[1]Tillförd energi'!$B$1:$AQ$1,0),FALSE)</f>
        <v>0</v>
      </c>
      <c r="K404" s="30">
        <f>VLOOKUP($B404,'[1]Tillförd energi'!$B$2:$AS$506,MATCH(K$3,'[1]Tillförd energi'!$B$1:$AQ$1,0),FALSE)</f>
        <v>0</v>
      </c>
      <c r="L404" s="30">
        <f>VLOOKUP($B404,'[1]Tillförd energi'!$B$2:$AS$506,MATCH(L$3,'[1]Tillförd energi'!$B$1:$AQ$1,0),FALSE)</f>
        <v>0</v>
      </c>
      <c r="M404" s="30">
        <f>VLOOKUP($B404,'[1]Tillförd energi'!$B$2:$AS$506,MATCH(M$3,'[1]Tillförd energi'!$B$1:$AQ$1,0),FALSE)</f>
        <v>0</v>
      </c>
      <c r="N404" s="30">
        <f>VLOOKUP($B404,'[1]Tillförd energi'!$B$2:$AS$506,MATCH(N$3,'[1]Tillförd energi'!$B$1:$AQ$1,0),FALSE)</f>
        <v>0</v>
      </c>
      <c r="O404" s="30">
        <f>VLOOKUP($B404,'[1]Tillförd energi'!$B$2:$AS$506,MATCH(O$3,'[1]Tillförd energi'!$B$1:$AQ$1,0),FALSE)</f>
        <v>8.6850000000000005</v>
      </c>
      <c r="P404" s="30">
        <f>VLOOKUP($B404,'[1]Tillförd energi'!$B$2:$AS$506,MATCH(P$3,'[1]Tillförd energi'!$B$1:$AQ$1,0),FALSE)</f>
        <v>0</v>
      </c>
      <c r="Q404" s="30">
        <f>VLOOKUP($B404,'[1]Tillförd energi'!$B$2:$AS$506,MATCH(Q$3,'[1]Tillförd energi'!$B$1:$AQ$1,0),FALSE)</f>
        <v>0</v>
      </c>
      <c r="R404" s="30">
        <f>VLOOKUP($B404,'[1]Tillförd energi'!$B$2:$AS$506,MATCH(R$3,'[1]Tillförd energi'!$B$1:$AQ$1,0),FALSE)</f>
        <v>0</v>
      </c>
      <c r="S404" s="30">
        <f>VLOOKUP($B404,'[1]Tillförd energi'!$B$2:$AS$506,MATCH(S$3,'[1]Tillförd energi'!$B$1:$AQ$1,0),FALSE)</f>
        <v>0</v>
      </c>
      <c r="T404" s="30">
        <f>VLOOKUP($B404,'[1]Tillförd energi'!$B$2:$AS$506,MATCH(T$3,'[1]Tillförd energi'!$B$1:$AQ$1,0),FALSE)</f>
        <v>0</v>
      </c>
      <c r="U404" s="30">
        <f>VLOOKUP($B404,'[1]Tillförd energi'!$B$2:$AS$506,MATCH(U$3,'[1]Tillförd energi'!$B$1:$AQ$1,0),FALSE)</f>
        <v>0</v>
      </c>
      <c r="V404" s="30">
        <f>VLOOKUP($B404,'[1]Tillförd energi'!$B$2:$AS$506,MATCH(V$3,'[1]Tillförd energi'!$B$1:$AQ$1,0),FALSE)</f>
        <v>0</v>
      </c>
      <c r="W404" s="30">
        <f>VLOOKUP($B404,'[1]Tillförd energi'!$B$2:$AS$506,MATCH(W$3,'[1]Tillförd energi'!$B$1:$AQ$1,0),FALSE)</f>
        <v>0</v>
      </c>
      <c r="X404" s="30">
        <f>VLOOKUP($B404,'[1]Tillförd energi'!$B$2:$AS$506,MATCH(X$3,'[1]Tillförd energi'!$B$1:$AQ$1,0),FALSE)</f>
        <v>0</v>
      </c>
      <c r="Y404" s="30">
        <f>VLOOKUP($B404,'[1]Tillförd energi'!$B$2:$AS$506,MATCH(Y$3,'[1]Tillförd energi'!$B$1:$AQ$1,0),FALSE)</f>
        <v>1.329</v>
      </c>
      <c r="Z404" s="30">
        <f>VLOOKUP($B404,'[1]Tillförd energi'!$B$2:$AS$506,MATCH(Z$3,'[1]Tillförd energi'!$B$1:$AQ$1,0),FALSE)</f>
        <v>0</v>
      </c>
      <c r="AA404" s="30">
        <f>VLOOKUP($B404,'[1]Tillförd energi'!$B$2:$AS$506,MATCH(AA$3,'[1]Tillförd energi'!$B$1:$AQ$1,0),FALSE)</f>
        <v>0</v>
      </c>
      <c r="AB404" s="30">
        <f>VLOOKUP($B404,'[1]Tillförd energi'!$B$2:$AS$506,MATCH(AB$3,'[1]Tillförd energi'!$B$1:$AQ$1,0),FALSE)</f>
        <v>0</v>
      </c>
      <c r="AC404" s="30">
        <f>VLOOKUP($B404,'[1]Tillförd energi'!$B$2:$AS$506,MATCH(AC$3,'[1]Tillförd energi'!$B$1:$AQ$1,0),FALSE)</f>
        <v>0</v>
      </c>
      <c r="AD404" s="30">
        <f>VLOOKUP($B404,'[1]Tillförd energi'!$B$2:$AS$506,MATCH(AD$3,'[1]Tillförd energi'!$B$1:$AQ$1,0),FALSE)</f>
        <v>0</v>
      </c>
      <c r="AF404" s="30">
        <f>VLOOKUP($B404,'[1]Tillförd energi'!$B$2:$AS$506,MATCH(AF$3,'[1]Tillförd energi'!$B$1:$AQ$1,0),FALSE)</f>
        <v>0.152</v>
      </c>
      <c r="AH404" s="30">
        <f>IFERROR(VLOOKUP(B404,[1]Miljö!$B$1:$S$476,9,FALSE)/1,0)</f>
        <v>0</v>
      </c>
      <c r="AJ404" s="35">
        <f>IFERROR(VLOOKUP($B404,[1]Miljö!$B$1:$S$500,MATCH("hjälpel exklusive kraftvärme (GWh)",[1]Miljö!$B$1:$V$1,0),FALSE)/1,"")</f>
        <v>0.152</v>
      </c>
      <c r="AK404" s="35">
        <f t="shared" si="24"/>
        <v>0.152</v>
      </c>
      <c r="AL404" s="35">
        <f>VLOOKUP($B404,'[1]Slutlig allokering'!$B$2:$AL$462,MATCH("Hjälpel kraftvärme",'[1]Slutlig allokering'!$B$2:$AL$2,0),FALSE)</f>
        <v>0</v>
      </c>
      <c r="AN404" s="30">
        <f t="shared" si="25"/>
        <v>10.291</v>
      </c>
      <c r="AO404" s="30">
        <f t="shared" si="26"/>
        <v>10.291</v>
      </c>
      <c r="AP404" s="30">
        <f>IF(ISERROR(1/VLOOKUP($B404,[1]Leveranser!$B$1:$S$500,MATCH("såld värme (gwh)",[1]Leveranser!$B$1:$S$1,0),FALSE)),"",VLOOKUP($B404,[1]Leveranser!$B$1:$S$500,MATCH("såld värme (gwh)",[1]Leveranser!$B$1:$S$1,0),FALSE))</f>
        <v>5.8460000000000001</v>
      </c>
      <c r="AQ404" s="30">
        <f>VLOOKUP($B404,[1]Leveranser!$B$1:$Y$500,MATCH("Totalt såld fjärrvärme till andra fjärrvärmeföretag",[1]Leveranser!$B$1:$AA$1,0),FALSE)</f>
        <v>0</v>
      </c>
      <c r="AR404" s="30">
        <f>IF(ISERROR(1/VLOOKUP($B404,[1]Miljö!$B$1:$S$500,MATCH("Såld mängd produktionsspecifik fjärrvärme (GWh)",[1]Miljö!$B$1:$R$1,0),FALSE)),0,VLOOKUP($B404,[1]Miljö!$B$1:$S$500,MATCH("Såld mängd produktionsspecifik fjärrvärme (GWh)",[1]Miljö!$B$1:$R$1,0),FALSE))</f>
        <v>0</v>
      </c>
      <c r="AS404" s="36">
        <f t="shared" si="27"/>
        <v>0.56806918666796224</v>
      </c>
      <c r="AU404" s="30" t="str">
        <f>VLOOKUP($B404,'[1]Miljövärden urval för publ'!$B$2:$I$486,7,FALSE)</f>
        <v>Ja</v>
      </c>
    </row>
    <row r="405" spans="1:47" ht="15">
      <c r="A405" t="s">
        <v>431</v>
      </c>
      <c r="B405" t="s">
        <v>445</v>
      </c>
      <c r="C405" s="30">
        <f>VLOOKUP($B405,'[1]Tillförd energi'!$B$2:$AS$506,MATCH(C$3,'[1]Tillförd energi'!$B$1:$AQ$1,0),FALSE)</f>
        <v>0</v>
      </c>
      <c r="D405" s="30">
        <f>VLOOKUP($B405,'[1]Tillförd energi'!$B$2:$AS$506,MATCH(D$3,'[1]Tillförd energi'!$B$1:$AQ$1,0),FALSE)</f>
        <v>0</v>
      </c>
      <c r="E405" s="30">
        <f>VLOOKUP($B405,'[1]Tillförd energi'!$B$2:$AS$506,MATCH(E$3,'[1]Tillförd energi'!$B$1:$AQ$1,0),FALSE)</f>
        <v>0</v>
      </c>
      <c r="F405" s="30">
        <f>VLOOKUP($B405,'[1]Tillförd energi'!$B$2:$AS$506,MATCH(F$3,'[1]Tillförd energi'!$B$1:$AQ$1,0),FALSE)</f>
        <v>0</v>
      </c>
      <c r="G405" s="30">
        <f>VLOOKUP($B405,'[1]Tillförd energi'!$B$2:$AS$506,MATCH(G$3,'[1]Tillförd energi'!$B$1:$AQ$1,0),FALSE)</f>
        <v>0</v>
      </c>
      <c r="H405" s="30">
        <f>VLOOKUP($B405,'[1]Tillförd energi'!$B$2:$AS$506,MATCH(H$3,'[1]Tillförd energi'!$B$1:$AQ$1,0),FALSE)</f>
        <v>0</v>
      </c>
      <c r="I405" s="30">
        <f>VLOOKUP($B405,'[1]Tillförd energi'!$B$2:$AS$506,MATCH(I$3,'[1]Tillförd energi'!$B$1:$AQ$1,0),FALSE)</f>
        <v>0</v>
      </c>
      <c r="J405" s="30">
        <f>VLOOKUP($B405,'[1]Tillförd energi'!$B$2:$AS$506,MATCH(J$3,'[1]Tillförd energi'!$B$1:$AQ$1,0),FALSE)</f>
        <v>0</v>
      </c>
      <c r="K405" s="30">
        <f>VLOOKUP($B405,'[1]Tillförd energi'!$B$2:$AS$506,MATCH(K$3,'[1]Tillförd energi'!$B$1:$AQ$1,0),FALSE)</f>
        <v>0</v>
      </c>
      <c r="L405" s="30">
        <f>VLOOKUP($B405,'[1]Tillförd energi'!$B$2:$AS$506,MATCH(L$3,'[1]Tillförd energi'!$B$1:$AQ$1,0),FALSE)</f>
        <v>0</v>
      </c>
      <c r="M405" s="30">
        <f>VLOOKUP($B405,'[1]Tillförd energi'!$B$2:$AS$506,MATCH(M$3,'[1]Tillförd energi'!$B$1:$AQ$1,0),FALSE)</f>
        <v>0</v>
      </c>
      <c r="N405" s="30">
        <f>VLOOKUP($B405,'[1]Tillförd energi'!$B$2:$AS$506,MATCH(N$3,'[1]Tillförd energi'!$B$1:$AQ$1,0),FALSE)</f>
        <v>0</v>
      </c>
      <c r="O405" s="30">
        <f>VLOOKUP($B405,'[1]Tillförd energi'!$B$2:$AS$506,MATCH(O$3,'[1]Tillförd energi'!$B$1:$AQ$1,0),FALSE)</f>
        <v>0</v>
      </c>
      <c r="P405" s="30">
        <f>VLOOKUP($B405,'[1]Tillförd energi'!$B$2:$AS$506,MATCH(P$3,'[1]Tillförd energi'!$B$1:$AQ$1,0),FALSE)</f>
        <v>0</v>
      </c>
      <c r="Q405" s="30">
        <f>VLOOKUP($B405,'[1]Tillförd energi'!$B$2:$AS$506,MATCH(Q$3,'[1]Tillförd energi'!$B$1:$AQ$1,0),FALSE)</f>
        <v>0</v>
      </c>
      <c r="R405" s="30">
        <f>VLOOKUP($B405,'[1]Tillförd energi'!$B$2:$AS$506,MATCH(R$3,'[1]Tillförd energi'!$B$1:$AQ$1,0),FALSE)</f>
        <v>0</v>
      </c>
      <c r="S405" s="30">
        <f>VLOOKUP($B405,'[1]Tillförd energi'!$B$2:$AS$506,MATCH(S$3,'[1]Tillförd energi'!$B$1:$AQ$1,0),FALSE)</f>
        <v>0</v>
      </c>
      <c r="T405" s="30">
        <f>VLOOKUP($B405,'[1]Tillförd energi'!$B$2:$AS$506,MATCH(T$3,'[1]Tillförd energi'!$B$1:$AQ$1,0),FALSE)</f>
        <v>0</v>
      </c>
      <c r="U405" s="30">
        <f>VLOOKUP($B405,'[1]Tillförd energi'!$B$2:$AS$506,MATCH(U$3,'[1]Tillförd energi'!$B$1:$AQ$1,0),FALSE)</f>
        <v>0</v>
      </c>
      <c r="V405" s="30">
        <f>VLOOKUP($B405,'[1]Tillförd energi'!$B$2:$AS$506,MATCH(V$3,'[1]Tillförd energi'!$B$1:$AQ$1,0),FALSE)</f>
        <v>0</v>
      </c>
      <c r="W405" s="30">
        <f>VLOOKUP($B405,'[1]Tillförd energi'!$B$2:$AS$506,MATCH(W$3,'[1]Tillförd energi'!$B$1:$AQ$1,0),FALSE)</f>
        <v>0</v>
      </c>
      <c r="X405" s="30">
        <f>VLOOKUP($B405,'[1]Tillförd energi'!$B$2:$AS$506,MATCH(X$3,'[1]Tillförd energi'!$B$1:$AQ$1,0),FALSE)</f>
        <v>0</v>
      </c>
      <c r="Y405" s="30">
        <f>VLOOKUP($B405,'[1]Tillförd energi'!$B$2:$AS$506,MATCH(Y$3,'[1]Tillförd energi'!$B$1:$AQ$1,0),FALSE)</f>
        <v>0</v>
      </c>
      <c r="Z405" s="30">
        <f>VLOOKUP($B405,'[1]Tillförd energi'!$B$2:$AS$506,MATCH(Z$3,'[1]Tillförd energi'!$B$1:$AQ$1,0),FALSE)</f>
        <v>0</v>
      </c>
      <c r="AA405" s="30">
        <f>VLOOKUP($B405,'[1]Tillförd energi'!$B$2:$AS$506,MATCH(AA$3,'[1]Tillförd energi'!$B$1:$AQ$1,0),FALSE)</f>
        <v>0</v>
      </c>
      <c r="AB405" s="30">
        <f>VLOOKUP($B405,'[1]Tillförd energi'!$B$2:$AS$506,MATCH(AB$3,'[1]Tillförd energi'!$B$1:$AQ$1,0),FALSE)</f>
        <v>0</v>
      </c>
      <c r="AC405" s="30">
        <f>VLOOKUP($B405,'[1]Tillförd energi'!$B$2:$AS$506,MATCH(AC$3,'[1]Tillförd energi'!$B$1:$AQ$1,0),FALSE)</f>
        <v>0</v>
      </c>
      <c r="AD405" s="30">
        <f>VLOOKUP($B405,'[1]Tillförd energi'!$B$2:$AS$506,MATCH(AD$3,'[1]Tillförd energi'!$B$1:$AQ$1,0),FALSE)</f>
        <v>0</v>
      </c>
      <c r="AF405" s="30">
        <f>VLOOKUP($B405,'[1]Tillförd energi'!$B$2:$AS$506,MATCH(AF$3,'[1]Tillförd energi'!$B$1:$AQ$1,0),FALSE)</f>
        <v>0</v>
      </c>
      <c r="AH405" s="30">
        <f>IFERROR(VLOOKUP(B405,[1]Miljö!$B$1:$S$476,9,FALSE)/1,0)</f>
        <v>0</v>
      </c>
      <c r="AJ405" s="35" t="str">
        <f>IFERROR(VLOOKUP($B405,[1]Miljö!$B$1:$S$500,MATCH("hjälpel exklusive kraftvärme (GWh)",[1]Miljö!$B$1:$V$1,0),FALSE)/1,"")</f>
        <v/>
      </c>
      <c r="AK405" s="35">
        <f t="shared" si="24"/>
        <v>0</v>
      </c>
      <c r="AL405" s="35">
        <f>VLOOKUP($B405,'[1]Slutlig allokering'!$B$2:$AL$462,MATCH("Hjälpel kraftvärme",'[1]Slutlig allokering'!$B$2:$AL$2,0),FALSE)</f>
        <v>0</v>
      </c>
      <c r="AN405" s="30">
        <f t="shared" si="25"/>
        <v>0</v>
      </c>
      <c r="AO405" s="30">
        <f t="shared" si="26"/>
        <v>0</v>
      </c>
      <c r="AP405" s="30" t="str">
        <f>IF(ISERROR(1/VLOOKUP($B405,[1]Leveranser!$B$1:$S$500,MATCH("såld värme (gwh)",[1]Leveranser!$B$1:$S$1,0),FALSE)),"",VLOOKUP($B405,[1]Leveranser!$B$1:$S$500,MATCH("såld värme (gwh)",[1]Leveranser!$B$1:$S$1,0),FALSE))</f>
        <v/>
      </c>
      <c r="AQ405" s="30">
        <f>VLOOKUP($B405,[1]Leveranser!$B$1:$Y$500,MATCH("Totalt såld fjärrvärme till andra fjärrvärmeföretag",[1]Leveranser!$B$1:$AA$1,0),FALSE)</f>
        <v>0</v>
      </c>
      <c r="AR405" s="30">
        <f>IF(ISERROR(1/VLOOKUP($B405,[1]Miljö!$B$1:$S$500,MATCH("Såld mängd produktionsspecifik fjärrvärme (GWh)",[1]Miljö!$B$1:$R$1,0),FALSE)),0,VLOOKUP($B405,[1]Miljö!$B$1:$S$500,MATCH("Såld mängd produktionsspecifik fjärrvärme (GWh)",[1]Miljö!$B$1:$R$1,0),FALSE))</f>
        <v>0</v>
      </c>
      <c r="AS405" s="36" t="str">
        <f t="shared" si="27"/>
        <v/>
      </c>
      <c r="AU405" s="30" t="str">
        <f>VLOOKUP($B405,'[1]Miljövärden urval för publ'!$B$2:$I$486,7,FALSE)</f>
        <v>Nej</v>
      </c>
    </row>
    <row r="406" spans="1:47" ht="15">
      <c r="A406" t="s">
        <v>580</v>
      </c>
      <c r="B406" t="s">
        <v>593</v>
      </c>
      <c r="C406" s="30">
        <f>VLOOKUP($B406,'[1]Tillförd energi'!$B$2:$AS$506,MATCH(C$3,'[1]Tillförd energi'!$B$1:$AQ$1,0),FALSE)</f>
        <v>0</v>
      </c>
      <c r="D406" s="30">
        <f>VLOOKUP($B406,'[1]Tillförd energi'!$B$2:$AS$506,MATCH(D$3,'[1]Tillförd energi'!$B$1:$AQ$1,0),FALSE)</f>
        <v>0.2</v>
      </c>
      <c r="E406" s="30">
        <f>VLOOKUP($B406,'[1]Tillförd energi'!$B$2:$AS$506,MATCH(E$3,'[1]Tillförd energi'!$B$1:$AQ$1,0),FALSE)</f>
        <v>0</v>
      </c>
      <c r="F406" s="30">
        <f>VLOOKUP($B406,'[1]Tillförd energi'!$B$2:$AS$506,MATCH(F$3,'[1]Tillförd energi'!$B$1:$AQ$1,0),FALSE)</f>
        <v>0</v>
      </c>
      <c r="G406" s="30">
        <f>VLOOKUP($B406,'[1]Tillförd energi'!$B$2:$AS$506,MATCH(G$3,'[1]Tillförd energi'!$B$1:$AQ$1,0),FALSE)</f>
        <v>0</v>
      </c>
      <c r="H406" s="30">
        <f>VLOOKUP($B406,'[1]Tillförd energi'!$B$2:$AS$506,MATCH(H$3,'[1]Tillförd energi'!$B$1:$AQ$1,0),FALSE)</f>
        <v>0</v>
      </c>
      <c r="I406" s="30">
        <f>VLOOKUP($B406,'[1]Tillförd energi'!$B$2:$AS$506,MATCH(I$3,'[1]Tillförd energi'!$B$1:$AQ$1,0),FALSE)</f>
        <v>0</v>
      </c>
      <c r="J406" s="30">
        <f>VLOOKUP($B406,'[1]Tillförd energi'!$B$2:$AS$506,MATCH(J$3,'[1]Tillförd energi'!$B$1:$AQ$1,0),FALSE)</f>
        <v>0</v>
      </c>
      <c r="K406" s="30">
        <f>VLOOKUP($B406,'[1]Tillförd energi'!$B$2:$AS$506,MATCH(K$3,'[1]Tillförd energi'!$B$1:$AQ$1,0),FALSE)</f>
        <v>0</v>
      </c>
      <c r="L406" s="30">
        <f>VLOOKUP($B406,'[1]Tillförd energi'!$B$2:$AS$506,MATCH(L$3,'[1]Tillförd energi'!$B$1:$AQ$1,0),FALSE)</f>
        <v>0</v>
      </c>
      <c r="M406" s="30">
        <f>VLOOKUP($B406,'[1]Tillförd energi'!$B$2:$AS$506,MATCH(M$3,'[1]Tillförd energi'!$B$1:$AQ$1,0),FALSE)</f>
        <v>0</v>
      </c>
      <c r="N406" s="30">
        <f>VLOOKUP($B406,'[1]Tillförd energi'!$B$2:$AS$506,MATCH(N$3,'[1]Tillförd energi'!$B$1:$AQ$1,0),FALSE)</f>
        <v>0</v>
      </c>
      <c r="O406" s="30">
        <f>VLOOKUP($B406,'[1]Tillförd energi'!$B$2:$AS$506,MATCH(O$3,'[1]Tillförd energi'!$B$1:$AQ$1,0),FALSE)</f>
        <v>0</v>
      </c>
      <c r="P406" s="30">
        <f>VLOOKUP($B406,'[1]Tillförd energi'!$B$2:$AS$506,MATCH(P$3,'[1]Tillförd energi'!$B$1:$AQ$1,0),FALSE)</f>
        <v>0</v>
      </c>
      <c r="Q406" s="30">
        <f>VLOOKUP($B406,'[1]Tillförd energi'!$B$2:$AS$506,MATCH(Q$3,'[1]Tillförd energi'!$B$1:$AQ$1,0),FALSE)</f>
        <v>0</v>
      </c>
      <c r="R406" s="30">
        <f>VLOOKUP($B406,'[1]Tillförd energi'!$B$2:$AS$506,MATCH(R$3,'[1]Tillförd energi'!$B$1:$AQ$1,0),FALSE)</f>
        <v>0</v>
      </c>
      <c r="S406" s="30">
        <f>VLOOKUP($B406,'[1]Tillförd energi'!$B$2:$AS$506,MATCH(S$3,'[1]Tillförd energi'!$B$1:$AQ$1,0),FALSE)</f>
        <v>0</v>
      </c>
      <c r="T406" s="30">
        <f>VLOOKUP($B406,'[1]Tillförd energi'!$B$2:$AS$506,MATCH(T$3,'[1]Tillförd energi'!$B$1:$AQ$1,0),FALSE)</f>
        <v>0</v>
      </c>
      <c r="U406" s="30">
        <f>VLOOKUP($B406,'[1]Tillförd energi'!$B$2:$AS$506,MATCH(U$3,'[1]Tillförd energi'!$B$1:$AQ$1,0),FALSE)</f>
        <v>0</v>
      </c>
      <c r="V406" s="30">
        <f>VLOOKUP($B406,'[1]Tillförd energi'!$B$2:$AS$506,MATCH(V$3,'[1]Tillförd energi'!$B$1:$AQ$1,0),FALSE)</f>
        <v>78.3</v>
      </c>
      <c r="W406" s="30">
        <f>VLOOKUP($B406,'[1]Tillförd energi'!$B$2:$AS$506,MATCH(W$3,'[1]Tillförd energi'!$B$1:$AQ$1,0),FALSE)</f>
        <v>0</v>
      </c>
      <c r="X406" s="30">
        <f>VLOOKUP($B406,'[1]Tillförd energi'!$B$2:$AS$506,MATCH(X$3,'[1]Tillförd energi'!$B$1:$AQ$1,0),FALSE)</f>
        <v>0</v>
      </c>
      <c r="Y406" s="30">
        <f>VLOOKUP($B406,'[1]Tillförd energi'!$B$2:$AS$506,MATCH(Y$3,'[1]Tillförd energi'!$B$1:$AQ$1,0),FALSE)</f>
        <v>0</v>
      </c>
      <c r="Z406" s="30">
        <f>VLOOKUP($B406,'[1]Tillförd energi'!$B$2:$AS$506,MATCH(Z$3,'[1]Tillförd energi'!$B$1:$AQ$1,0),FALSE)</f>
        <v>0</v>
      </c>
      <c r="AA406" s="30">
        <f>VLOOKUP($B406,'[1]Tillförd energi'!$B$2:$AS$506,MATCH(AA$3,'[1]Tillförd energi'!$B$1:$AQ$1,0),FALSE)</f>
        <v>0</v>
      </c>
      <c r="AB406" s="30">
        <f>VLOOKUP($B406,'[1]Tillförd energi'!$B$2:$AS$506,MATCH(AB$3,'[1]Tillförd energi'!$B$1:$AQ$1,0),FALSE)</f>
        <v>0</v>
      </c>
      <c r="AC406" s="30">
        <f>VLOOKUP($B406,'[1]Tillförd energi'!$B$2:$AS$506,MATCH(AC$3,'[1]Tillförd energi'!$B$1:$AQ$1,0),FALSE)</f>
        <v>88.8</v>
      </c>
      <c r="AD406" s="30">
        <f>VLOOKUP($B406,'[1]Tillförd energi'!$B$2:$AS$506,MATCH(AD$3,'[1]Tillförd energi'!$B$1:$AQ$1,0),FALSE)</f>
        <v>0</v>
      </c>
      <c r="AF406" s="30">
        <f>VLOOKUP($B406,'[1]Tillförd energi'!$B$2:$AS$506,MATCH(AF$3,'[1]Tillförd energi'!$B$1:$AQ$1,0),FALSE)</f>
        <v>1.3</v>
      </c>
      <c r="AH406" s="30">
        <f>IFERROR(VLOOKUP(B406,[1]Miljö!$B$1:$S$476,9,FALSE)/1,0)</f>
        <v>0</v>
      </c>
      <c r="AJ406" s="35">
        <f>IFERROR(VLOOKUP($B406,[1]Miljö!$B$1:$S$500,MATCH("hjälpel exklusive kraftvärme (GWh)",[1]Miljö!$B$1:$V$1,0),FALSE)/1,"")</f>
        <v>1.3</v>
      </c>
      <c r="AK406" s="35">
        <f t="shared" si="24"/>
        <v>1.3</v>
      </c>
      <c r="AL406" s="35">
        <f>VLOOKUP($B406,'[1]Slutlig allokering'!$B$2:$AL$462,MATCH("Hjälpel kraftvärme",'[1]Slutlig allokering'!$B$2:$AL$2,0),FALSE)</f>
        <v>0</v>
      </c>
      <c r="AN406" s="30">
        <f t="shared" si="25"/>
        <v>168.60000000000002</v>
      </c>
      <c r="AO406" s="30">
        <f t="shared" si="26"/>
        <v>168.60000000000002</v>
      </c>
      <c r="AP406" s="30">
        <f>IF(ISERROR(1/VLOOKUP($B406,[1]Leveranser!$B$1:$S$500,MATCH("såld värme (gwh)",[1]Leveranser!$B$1:$S$1,0),FALSE)),"",VLOOKUP($B406,[1]Leveranser!$B$1:$S$500,MATCH("såld värme (gwh)",[1]Leveranser!$B$1:$S$1,0),FALSE))</f>
        <v>140.94999999999999</v>
      </c>
      <c r="AQ406" s="30">
        <f>VLOOKUP($B406,[1]Leveranser!$B$1:$Y$500,MATCH("Totalt såld fjärrvärme till andra fjärrvärmeföretag",[1]Leveranser!$B$1:$AA$1,0),FALSE)</f>
        <v>0</v>
      </c>
      <c r="AR406" s="30">
        <f>IF(ISERROR(1/VLOOKUP($B406,[1]Miljö!$B$1:$S$500,MATCH("Såld mängd produktionsspecifik fjärrvärme (GWh)",[1]Miljö!$B$1:$R$1,0),FALSE)),0,VLOOKUP($B406,[1]Miljö!$B$1:$S$500,MATCH("Såld mängd produktionsspecifik fjärrvärme (GWh)",[1]Miljö!$B$1:$R$1,0),FALSE))</f>
        <v>0</v>
      </c>
      <c r="AS406" s="36">
        <f t="shared" si="27"/>
        <v>0.83600237247924059</v>
      </c>
      <c r="AU406" s="30" t="str">
        <f>VLOOKUP($B406,'[1]Miljövärden urval för publ'!$B$2:$I$486,7,FALSE)</f>
        <v>Ja</v>
      </c>
    </row>
    <row r="407" spans="1:47" ht="15">
      <c r="A407" t="s">
        <v>89</v>
      </c>
      <c r="B407" t="s">
        <v>102</v>
      </c>
      <c r="C407" s="30">
        <f>VLOOKUP($B407,'[1]Tillförd energi'!$B$2:$AS$506,MATCH(C$3,'[1]Tillförd energi'!$B$1:$AQ$1,0),FALSE)</f>
        <v>0</v>
      </c>
      <c r="D407" s="30">
        <f>VLOOKUP($B407,'[1]Tillförd energi'!$B$2:$AS$506,MATCH(D$3,'[1]Tillförd energi'!$B$1:$AQ$1,0),FALSE)</f>
        <v>0.1</v>
      </c>
      <c r="E407" s="30">
        <f>VLOOKUP($B407,'[1]Tillförd energi'!$B$2:$AS$506,MATCH(E$3,'[1]Tillförd energi'!$B$1:$AQ$1,0),FALSE)</f>
        <v>0</v>
      </c>
      <c r="F407" s="30">
        <f>VLOOKUP($B407,'[1]Tillförd energi'!$B$2:$AS$506,MATCH(F$3,'[1]Tillförd energi'!$B$1:$AQ$1,0),FALSE)</f>
        <v>0</v>
      </c>
      <c r="G407" s="30">
        <f>VLOOKUP($B407,'[1]Tillförd energi'!$B$2:$AS$506,MATCH(G$3,'[1]Tillförd energi'!$B$1:$AQ$1,0),FALSE)</f>
        <v>0</v>
      </c>
      <c r="H407" s="30">
        <f>VLOOKUP($B407,'[1]Tillförd energi'!$B$2:$AS$506,MATCH(H$3,'[1]Tillförd energi'!$B$1:$AQ$1,0),FALSE)</f>
        <v>0</v>
      </c>
      <c r="I407" s="30">
        <f>VLOOKUP($B407,'[1]Tillförd energi'!$B$2:$AS$506,MATCH(I$3,'[1]Tillförd energi'!$B$1:$AQ$1,0),FALSE)</f>
        <v>0</v>
      </c>
      <c r="J407" s="30">
        <f>VLOOKUP($B407,'[1]Tillförd energi'!$B$2:$AS$506,MATCH(J$3,'[1]Tillförd energi'!$B$1:$AQ$1,0),FALSE)</f>
        <v>0</v>
      </c>
      <c r="K407" s="30">
        <f>VLOOKUP($B407,'[1]Tillförd energi'!$B$2:$AS$506,MATCH(K$3,'[1]Tillförd energi'!$B$1:$AQ$1,0),FALSE)</f>
        <v>0</v>
      </c>
      <c r="L407" s="30">
        <f>VLOOKUP($B407,'[1]Tillförd energi'!$B$2:$AS$506,MATCH(L$3,'[1]Tillförd energi'!$B$1:$AQ$1,0),FALSE)</f>
        <v>0</v>
      </c>
      <c r="M407" s="30">
        <f>VLOOKUP($B407,'[1]Tillförd energi'!$B$2:$AS$506,MATCH(M$3,'[1]Tillförd energi'!$B$1:$AQ$1,0),FALSE)</f>
        <v>0</v>
      </c>
      <c r="N407" s="30">
        <f>VLOOKUP($B407,'[1]Tillförd energi'!$B$2:$AS$506,MATCH(N$3,'[1]Tillförd energi'!$B$1:$AQ$1,0),FALSE)</f>
        <v>0</v>
      </c>
      <c r="O407" s="30">
        <f>VLOOKUP($B407,'[1]Tillförd energi'!$B$2:$AS$506,MATCH(O$3,'[1]Tillförd energi'!$B$1:$AQ$1,0),FALSE)</f>
        <v>0</v>
      </c>
      <c r="P407" s="30">
        <f>VLOOKUP($B407,'[1]Tillförd energi'!$B$2:$AS$506,MATCH(P$3,'[1]Tillförd energi'!$B$1:$AQ$1,0),FALSE)</f>
        <v>0</v>
      </c>
      <c r="Q407" s="30">
        <f>VLOOKUP($B407,'[1]Tillförd energi'!$B$2:$AS$506,MATCH(Q$3,'[1]Tillförd energi'!$B$1:$AQ$1,0),FALSE)</f>
        <v>2.6</v>
      </c>
      <c r="R407" s="30">
        <f>VLOOKUP($B407,'[1]Tillförd energi'!$B$2:$AS$506,MATCH(R$3,'[1]Tillförd energi'!$B$1:$AQ$1,0),FALSE)</f>
        <v>0</v>
      </c>
      <c r="S407" s="30">
        <f>VLOOKUP($B407,'[1]Tillförd energi'!$B$2:$AS$506,MATCH(S$3,'[1]Tillförd energi'!$B$1:$AQ$1,0),FALSE)</f>
        <v>0</v>
      </c>
      <c r="T407" s="30">
        <f>VLOOKUP($B407,'[1]Tillförd energi'!$B$2:$AS$506,MATCH(T$3,'[1]Tillförd energi'!$B$1:$AQ$1,0),FALSE)</f>
        <v>0</v>
      </c>
      <c r="U407" s="30">
        <f>VLOOKUP($B407,'[1]Tillförd energi'!$B$2:$AS$506,MATCH(U$3,'[1]Tillförd energi'!$B$1:$AQ$1,0),FALSE)</f>
        <v>0</v>
      </c>
      <c r="V407" s="30">
        <f>VLOOKUP($B407,'[1]Tillförd energi'!$B$2:$AS$506,MATCH(V$3,'[1]Tillförd energi'!$B$1:$AQ$1,0),FALSE)</f>
        <v>0</v>
      </c>
      <c r="W407" s="30">
        <f>VLOOKUP($B407,'[1]Tillförd energi'!$B$2:$AS$506,MATCH(W$3,'[1]Tillförd energi'!$B$1:$AQ$1,0),FALSE)</f>
        <v>0</v>
      </c>
      <c r="X407" s="30">
        <f>VLOOKUP($B407,'[1]Tillförd energi'!$B$2:$AS$506,MATCH(X$3,'[1]Tillförd energi'!$B$1:$AQ$1,0),FALSE)</f>
        <v>0</v>
      </c>
      <c r="Y407" s="30">
        <f>VLOOKUP($B407,'[1]Tillförd energi'!$B$2:$AS$506,MATCH(Y$3,'[1]Tillförd energi'!$B$1:$AQ$1,0),FALSE)</f>
        <v>0</v>
      </c>
      <c r="Z407" s="30">
        <f>VLOOKUP($B407,'[1]Tillförd energi'!$B$2:$AS$506,MATCH(Z$3,'[1]Tillförd energi'!$B$1:$AQ$1,0),FALSE)</f>
        <v>0</v>
      </c>
      <c r="AA407" s="30">
        <f>VLOOKUP($B407,'[1]Tillförd energi'!$B$2:$AS$506,MATCH(AA$3,'[1]Tillförd energi'!$B$1:$AQ$1,0),FALSE)</f>
        <v>0</v>
      </c>
      <c r="AB407" s="30">
        <f>VLOOKUP($B407,'[1]Tillförd energi'!$B$2:$AS$506,MATCH(AB$3,'[1]Tillförd energi'!$B$1:$AQ$1,0),FALSE)</f>
        <v>0</v>
      </c>
      <c r="AC407" s="30">
        <f>VLOOKUP($B407,'[1]Tillförd energi'!$B$2:$AS$506,MATCH(AC$3,'[1]Tillförd energi'!$B$1:$AQ$1,0),FALSE)</f>
        <v>0</v>
      </c>
      <c r="AD407" s="30">
        <f>VLOOKUP($B407,'[1]Tillförd energi'!$B$2:$AS$506,MATCH(AD$3,'[1]Tillförd energi'!$B$1:$AQ$1,0),FALSE)</f>
        <v>0</v>
      </c>
      <c r="AF407" s="30">
        <f>VLOOKUP($B407,'[1]Tillförd energi'!$B$2:$AS$506,MATCH(AF$3,'[1]Tillförd energi'!$B$1:$AQ$1,0),FALSE)</f>
        <v>0.1</v>
      </c>
      <c r="AH407" s="30">
        <f>IFERROR(VLOOKUP(B407,[1]Miljö!$B$1:$S$476,9,FALSE)/1,0)</f>
        <v>0</v>
      </c>
      <c r="AJ407" s="35">
        <f>IFERROR(VLOOKUP($B407,[1]Miljö!$B$1:$S$500,MATCH("hjälpel exklusive kraftvärme (GWh)",[1]Miljö!$B$1:$V$1,0),FALSE)/1,"")</f>
        <v>0.1</v>
      </c>
      <c r="AK407" s="35">
        <f t="shared" si="24"/>
        <v>0.1</v>
      </c>
      <c r="AL407" s="35">
        <f>VLOOKUP($B407,'[1]Slutlig allokering'!$B$2:$AL$462,MATCH("Hjälpel kraftvärme",'[1]Slutlig allokering'!$B$2:$AL$2,0),FALSE)</f>
        <v>0</v>
      </c>
      <c r="AN407" s="30">
        <f t="shared" si="25"/>
        <v>2.8000000000000003</v>
      </c>
      <c r="AO407" s="30">
        <f t="shared" si="26"/>
        <v>2.8000000000000003</v>
      </c>
      <c r="AP407" s="30">
        <f>IF(ISERROR(1/VLOOKUP($B407,[1]Leveranser!$B$1:$S$500,MATCH("såld värme (gwh)",[1]Leveranser!$B$1:$S$1,0),FALSE)),"",VLOOKUP($B407,[1]Leveranser!$B$1:$S$500,MATCH("såld värme (gwh)",[1]Leveranser!$B$1:$S$1,0),FALSE))</f>
        <v>2.2999999999999998</v>
      </c>
      <c r="AQ407" s="30">
        <f>VLOOKUP($B407,[1]Leveranser!$B$1:$Y$500,MATCH("Totalt såld fjärrvärme till andra fjärrvärmeföretag",[1]Leveranser!$B$1:$AA$1,0),FALSE)</f>
        <v>0</v>
      </c>
      <c r="AR407" s="30">
        <f>IF(ISERROR(1/VLOOKUP($B407,[1]Miljö!$B$1:$S$500,MATCH("Såld mängd produktionsspecifik fjärrvärme (GWh)",[1]Miljö!$B$1:$R$1,0),FALSE)),0,VLOOKUP($B407,[1]Miljö!$B$1:$S$500,MATCH("Såld mängd produktionsspecifik fjärrvärme (GWh)",[1]Miljö!$B$1:$R$1,0),FALSE))</f>
        <v>0</v>
      </c>
      <c r="AS407" s="36">
        <f t="shared" si="27"/>
        <v>0.82142857142857129</v>
      </c>
      <c r="AU407" s="30" t="str">
        <f>VLOOKUP($B407,'[1]Miljövärden urval för publ'!$B$2:$I$486,7,FALSE)</f>
        <v>Ja</v>
      </c>
    </row>
    <row r="408" spans="1:47" ht="15">
      <c r="A408" t="s">
        <v>138</v>
      </c>
      <c r="B408" t="s">
        <v>185</v>
      </c>
      <c r="C408" s="30">
        <f>VLOOKUP($B408,'[1]Tillförd energi'!$B$2:$AS$506,MATCH(C$3,'[1]Tillförd energi'!$B$1:$AQ$1,0),FALSE)</f>
        <v>0</v>
      </c>
      <c r="D408" s="30">
        <f>VLOOKUP($B408,'[1]Tillförd energi'!$B$2:$AS$506,MATCH(D$3,'[1]Tillförd energi'!$B$1:$AQ$1,0),FALSE)</f>
        <v>0</v>
      </c>
      <c r="E408" s="30">
        <f>VLOOKUP($B408,'[1]Tillförd energi'!$B$2:$AS$506,MATCH(E$3,'[1]Tillförd energi'!$B$1:$AQ$1,0),FALSE)</f>
        <v>0</v>
      </c>
      <c r="F408" s="30">
        <f>VLOOKUP($B408,'[1]Tillförd energi'!$B$2:$AS$506,MATCH(F$3,'[1]Tillförd energi'!$B$1:$AQ$1,0),FALSE)</f>
        <v>0</v>
      </c>
      <c r="G408" s="30">
        <f>VLOOKUP($B408,'[1]Tillförd energi'!$B$2:$AS$506,MATCH(G$3,'[1]Tillförd energi'!$B$1:$AQ$1,0),FALSE)</f>
        <v>0</v>
      </c>
      <c r="H408" s="30">
        <f>VLOOKUP($B408,'[1]Tillförd energi'!$B$2:$AS$506,MATCH(H$3,'[1]Tillförd energi'!$B$1:$AQ$1,0),FALSE)</f>
        <v>0</v>
      </c>
      <c r="I408" s="30">
        <f>VLOOKUP($B408,'[1]Tillförd energi'!$B$2:$AS$506,MATCH(I$3,'[1]Tillförd energi'!$B$1:$AQ$1,0),FALSE)</f>
        <v>0</v>
      </c>
      <c r="J408" s="30">
        <f>VLOOKUP($B408,'[1]Tillförd energi'!$B$2:$AS$506,MATCH(J$3,'[1]Tillförd energi'!$B$1:$AQ$1,0),FALSE)</f>
        <v>0</v>
      </c>
      <c r="K408" s="30">
        <f>VLOOKUP($B408,'[1]Tillförd energi'!$B$2:$AS$506,MATCH(K$3,'[1]Tillförd energi'!$B$1:$AQ$1,0),FALSE)</f>
        <v>0</v>
      </c>
      <c r="L408" s="30">
        <f>VLOOKUP($B408,'[1]Tillförd energi'!$B$2:$AS$506,MATCH(L$3,'[1]Tillförd energi'!$B$1:$AQ$1,0),FALSE)</f>
        <v>0</v>
      </c>
      <c r="M408" s="30">
        <f>VLOOKUP($B408,'[1]Tillförd energi'!$B$2:$AS$506,MATCH(M$3,'[1]Tillförd energi'!$B$1:$AQ$1,0),FALSE)</f>
        <v>0</v>
      </c>
      <c r="N408" s="30">
        <f>VLOOKUP($B408,'[1]Tillförd energi'!$B$2:$AS$506,MATCH(N$3,'[1]Tillförd energi'!$B$1:$AQ$1,0),FALSE)</f>
        <v>0</v>
      </c>
      <c r="O408" s="30">
        <f>VLOOKUP($B408,'[1]Tillförd energi'!$B$2:$AS$506,MATCH(O$3,'[1]Tillförd energi'!$B$1:$AQ$1,0),FALSE)</f>
        <v>0</v>
      </c>
      <c r="P408" s="30">
        <f>VLOOKUP($B408,'[1]Tillförd energi'!$B$2:$AS$506,MATCH(P$3,'[1]Tillförd energi'!$B$1:$AQ$1,0),FALSE)</f>
        <v>0</v>
      </c>
      <c r="Q408" s="30">
        <f>VLOOKUP($B408,'[1]Tillförd energi'!$B$2:$AS$506,MATCH(Q$3,'[1]Tillförd energi'!$B$1:$AQ$1,0),FALSE)</f>
        <v>0</v>
      </c>
      <c r="R408" s="30">
        <f>VLOOKUP($B408,'[1]Tillförd energi'!$B$2:$AS$506,MATCH(R$3,'[1]Tillförd energi'!$B$1:$AQ$1,0),FALSE)</f>
        <v>0</v>
      </c>
      <c r="S408" s="30">
        <f>VLOOKUP($B408,'[1]Tillförd energi'!$B$2:$AS$506,MATCH(S$3,'[1]Tillförd energi'!$B$1:$AQ$1,0),FALSE)</f>
        <v>0</v>
      </c>
      <c r="T408" s="30">
        <f>VLOOKUP($B408,'[1]Tillförd energi'!$B$2:$AS$506,MATCH(T$3,'[1]Tillförd energi'!$B$1:$AQ$1,0),FALSE)</f>
        <v>0</v>
      </c>
      <c r="U408" s="30">
        <f>VLOOKUP($B408,'[1]Tillförd energi'!$B$2:$AS$506,MATCH(U$3,'[1]Tillförd energi'!$B$1:$AQ$1,0),FALSE)</f>
        <v>0</v>
      </c>
      <c r="V408" s="30">
        <f>VLOOKUP($B408,'[1]Tillförd energi'!$B$2:$AS$506,MATCH(V$3,'[1]Tillförd energi'!$B$1:$AQ$1,0),FALSE)</f>
        <v>0</v>
      </c>
      <c r="W408" s="30">
        <f>VLOOKUP($B408,'[1]Tillförd energi'!$B$2:$AS$506,MATCH(W$3,'[1]Tillförd energi'!$B$1:$AQ$1,0),FALSE)</f>
        <v>0</v>
      </c>
      <c r="X408" s="30">
        <f>VLOOKUP($B408,'[1]Tillförd energi'!$B$2:$AS$506,MATCH(X$3,'[1]Tillförd energi'!$B$1:$AQ$1,0),FALSE)</f>
        <v>0</v>
      </c>
      <c r="Y408" s="30">
        <f>VLOOKUP($B408,'[1]Tillförd energi'!$B$2:$AS$506,MATCH(Y$3,'[1]Tillförd energi'!$B$1:$AQ$1,0),FALSE)</f>
        <v>0</v>
      </c>
      <c r="Z408" s="30">
        <f>VLOOKUP($B408,'[1]Tillförd energi'!$B$2:$AS$506,MATCH(Z$3,'[1]Tillförd energi'!$B$1:$AQ$1,0),FALSE)</f>
        <v>0</v>
      </c>
      <c r="AA408" s="30">
        <f>VLOOKUP($B408,'[1]Tillförd energi'!$B$2:$AS$506,MATCH(AA$3,'[1]Tillförd energi'!$B$1:$AQ$1,0),FALSE)</f>
        <v>0</v>
      </c>
      <c r="AB408" s="30">
        <f>VLOOKUP($B408,'[1]Tillförd energi'!$B$2:$AS$506,MATCH(AB$3,'[1]Tillförd energi'!$B$1:$AQ$1,0),FALSE)</f>
        <v>0</v>
      </c>
      <c r="AC408" s="30">
        <f>VLOOKUP($B408,'[1]Tillförd energi'!$B$2:$AS$506,MATCH(AC$3,'[1]Tillförd energi'!$B$1:$AQ$1,0),FALSE)</f>
        <v>0</v>
      </c>
      <c r="AD408" s="30">
        <f>VLOOKUP($B408,'[1]Tillförd energi'!$B$2:$AS$506,MATCH(AD$3,'[1]Tillförd energi'!$B$1:$AQ$1,0),FALSE)</f>
        <v>0</v>
      </c>
      <c r="AF408" s="30">
        <f>VLOOKUP($B408,'[1]Tillförd energi'!$B$2:$AS$506,MATCH(AF$3,'[1]Tillförd energi'!$B$1:$AQ$1,0),FALSE)</f>
        <v>0</v>
      </c>
      <c r="AH408" s="30">
        <f>IFERROR(VLOOKUP(B408,[1]Miljö!$B$1:$S$476,9,FALSE)/1,0)</f>
        <v>0</v>
      </c>
      <c r="AJ408" s="35" t="str">
        <f>IFERROR(VLOOKUP($B408,[1]Miljö!$B$1:$S$500,MATCH("hjälpel exklusive kraftvärme (GWh)",[1]Miljö!$B$1:$V$1,0),FALSE)/1,"")</f>
        <v/>
      </c>
      <c r="AK408" s="35">
        <f t="shared" si="24"/>
        <v>0</v>
      </c>
      <c r="AL408" s="35">
        <f>VLOOKUP($B408,'[1]Slutlig allokering'!$B$2:$AL$462,MATCH("Hjälpel kraftvärme",'[1]Slutlig allokering'!$B$2:$AL$2,0),FALSE)</f>
        <v>0</v>
      </c>
      <c r="AN408" s="30">
        <f t="shared" si="25"/>
        <v>0</v>
      </c>
      <c r="AO408" s="30">
        <f t="shared" si="26"/>
        <v>0</v>
      </c>
      <c r="AP408" s="30" t="str">
        <f>IF(ISERROR(1/VLOOKUP($B408,[1]Leveranser!$B$1:$S$500,MATCH("såld värme (gwh)",[1]Leveranser!$B$1:$S$1,0),FALSE)),"",VLOOKUP($B408,[1]Leveranser!$B$1:$S$500,MATCH("såld värme (gwh)",[1]Leveranser!$B$1:$S$1,0),FALSE))</f>
        <v/>
      </c>
      <c r="AQ408" s="30">
        <f>VLOOKUP($B408,[1]Leveranser!$B$1:$Y$500,MATCH("Totalt såld fjärrvärme till andra fjärrvärmeföretag",[1]Leveranser!$B$1:$AA$1,0),FALSE)</f>
        <v>0</v>
      </c>
      <c r="AR408" s="30">
        <f>IF(ISERROR(1/VLOOKUP($B408,[1]Miljö!$B$1:$S$500,MATCH("Såld mängd produktionsspecifik fjärrvärme (GWh)",[1]Miljö!$B$1:$R$1,0),FALSE)),0,VLOOKUP($B408,[1]Miljö!$B$1:$S$500,MATCH("Såld mängd produktionsspecifik fjärrvärme (GWh)",[1]Miljö!$B$1:$R$1,0),FALSE))</f>
        <v>0</v>
      </c>
      <c r="AS408" s="36" t="str">
        <f t="shared" si="27"/>
        <v/>
      </c>
      <c r="AU408" s="30" t="str">
        <f>VLOOKUP($B408,'[1]Miljövärden urval för publ'!$B$2:$I$486,7,FALSE)</f>
        <v>Nej</v>
      </c>
    </row>
    <row r="409" spans="1:47" ht="15">
      <c r="A409" t="s">
        <v>138</v>
      </c>
      <c r="B409" t="s">
        <v>186</v>
      </c>
      <c r="C409" s="30">
        <f>VLOOKUP($B409,'[1]Tillförd energi'!$B$2:$AS$506,MATCH(C$3,'[1]Tillförd energi'!$B$1:$AQ$1,0),FALSE)</f>
        <v>0</v>
      </c>
      <c r="D409" s="30">
        <f>VLOOKUP($B409,'[1]Tillförd energi'!$B$2:$AS$506,MATCH(D$3,'[1]Tillförd energi'!$B$1:$AQ$1,0),FALSE)</f>
        <v>0</v>
      </c>
      <c r="E409" s="30">
        <f>VLOOKUP($B409,'[1]Tillförd energi'!$B$2:$AS$506,MATCH(E$3,'[1]Tillförd energi'!$B$1:$AQ$1,0),FALSE)</f>
        <v>0</v>
      </c>
      <c r="F409" s="30">
        <f>VLOOKUP($B409,'[1]Tillförd energi'!$B$2:$AS$506,MATCH(F$3,'[1]Tillförd energi'!$B$1:$AQ$1,0),FALSE)</f>
        <v>0</v>
      </c>
      <c r="G409" s="30">
        <f>VLOOKUP($B409,'[1]Tillförd energi'!$B$2:$AS$506,MATCH(G$3,'[1]Tillförd energi'!$B$1:$AQ$1,0),FALSE)</f>
        <v>0</v>
      </c>
      <c r="H409" s="30">
        <f>VLOOKUP($B409,'[1]Tillförd energi'!$B$2:$AS$506,MATCH(H$3,'[1]Tillförd energi'!$B$1:$AQ$1,0),FALSE)</f>
        <v>0</v>
      </c>
      <c r="I409" s="30">
        <f>VLOOKUP($B409,'[1]Tillförd energi'!$B$2:$AS$506,MATCH(I$3,'[1]Tillförd energi'!$B$1:$AQ$1,0),FALSE)</f>
        <v>0</v>
      </c>
      <c r="J409" s="30">
        <f>VLOOKUP($B409,'[1]Tillförd energi'!$B$2:$AS$506,MATCH(J$3,'[1]Tillförd energi'!$B$1:$AQ$1,0),FALSE)</f>
        <v>0</v>
      </c>
      <c r="K409" s="30">
        <f>VLOOKUP($B409,'[1]Tillförd energi'!$B$2:$AS$506,MATCH(K$3,'[1]Tillförd energi'!$B$1:$AQ$1,0),FALSE)</f>
        <v>0</v>
      </c>
      <c r="L409" s="30">
        <f>VLOOKUP($B409,'[1]Tillförd energi'!$B$2:$AS$506,MATCH(L$3,'[1]Tillförd energi'!$B$1:$AQ$1,0),FALSE)</f>
        <v>0</v>
      </c>
      <c r="M409" s="30">
        <f>VLOOKUP($B409,'[1]Tillförd energi'!$B$2:$AS$506,MATCH(M$3,'[1]Tillförd energi'!$B$1:$AQ$1,0),FALSE)</f>
        <v>0</v>
      </c>
      <c r="N409" s="30">
        <f>VLOOKUP($B409,'[1]Tillförd energi'!$B$2:$AS$506,MATCH(N$3,'[1]Tillförd energi'!$B$1:$AQ$1,0),FALSE)</f>
        <v>0</v>
      </c>
      <c r="O409" s="30">
        <f>VLOOKUP($B409,'[1]Tillförd energi'!$B$2:$AS$506,MATCH(O$3,'[1]Tillförd energi'!$B$1:$AQ$1,0),FALSE)</f>
        <v>0</v>
      </c>
      <c r="P409" s="30">
        <f>VLOOKUP($B409,'[1]Tillförd energi'!$B$2:$AS$506,MATCH(P$3,'[1]Tillförd energi'!$B$1:$AQ$1,0),FALSE)</f>
        <v>0</v>
      </c>
      <c r="Q409" s="30">
        <f>VLOOKUP($B409,'[1]Tillförd energi'!$B$2:$AS$506,MATCH(Q$3,'[1]Tillförd energi'!$B$1:$AQ$1,0),FALSE)</f>
        <v>0</v>
      </c>
      <c r="R409" s="30">
        <f>VLOOKUP($B409,'[1]Tillförd energi'!$B$2:$AS$506,MATCH(R$3,'[1]Tillförd energi'!$B$1:$AQ$1,0),FALSE)</f>
        <v>0</v>
      </c>
      <c r="S409" s="30">
        <f>VLOOKUP($B409,'[1]Tillförd energi'!$B$2:$AS$506,MATCH(S$3,'[1]Tillförd energi'!$B$1:$AQ$1,0),FALSE)</f>
        <v>0</v>
      </c>
      <c r="T409" s="30">
        <f>VLOOKUP($B409,'[1]Tillförd energi'!$B$2:$AS$506,MATCH(T$3,'[1]Tillförd energi'!$B$1:$AQ$1,0),FALSE)</f>
        <v>0</v>
      </c>
      <c r="U409" s="30">
        <f>VLOOKUP($B409,'[1]Tillförd energi'!$B$2:$AS$506,MATCH(U$3,'[1]Tillförd energi'!$B$1:$AQ$1,0),FALSE)</f>
        <v>0</v>
      </c>
      <c r="V409" s="30">
        <f>VLOOKUP($B409,'[1]Tillförd energi'!$B$2:$AS$506,MATCH(V$3,'[1]Tillförd energi'!$B$1:$AQ$1,0),FALSE)</f>
        <v>0</v>
      </c>
      <c r="W409" s="30">
        <f>VLOOKUP($B409,'[1]Tillförd energi'!$B$2:$AS$506,MATCH(W$3,'[1]Tillförd energi'!$B$1:$AQ$1,0),FALSE)</f>
        <v>0</v>
      </c>
      <c r="X409" s="30">
        <f>VLOOKUP($B409,'[1]Tillförd energi'!$B$2:$AS$506,MATCH(X$3,'[1]Tillförd energi'!$B$1:$AQ$1,0),FALSE)</f>
        <v>0</v>
      </c>
      <c r="Y409" s="30">
        <f>VLOOKUP($B409,'[1]Tillförd energi'!$B$2:$AS$506,MATCH(Y$3,'[1]Tillförd energi'!$B$1:$AQ$1,0),FALSE)</f>
        <v>0</v>
      </c>
      <c r="Z409" s="30">
        <f>VLOOKUP($B409,'[1]Tillförd energi'!$B$2:$AS$506,MATCH(Z$3,'[1]Tillförd energi'!$B$1:$AQ$1,0),FALSE)</f>
        <v>0</v>
      </c>
      <c r="AA409" s="30">
        <f>VLOOKUP($B409,'[1]Tillförd energi'!$B$2:$AS$506,MATCH(AA$3,'[1]Tillförd energi'!$B$1:$AQ$1,0),FALSE)</f>
        <v>0</v>
      </c>
      <c r="AB409" s="30">
        <f>VLOOKUP($B409,'[1]Tillförd energi'!$B$2:$AS$506,MATCH(AB$3,'[1]Tillförd energi'!$B$1:$AQ$1,0),FALSE)</f>
        <v>0</v>
      </c>
      <c r="AC409" s="30">
        <f>VLOOKUP($B409,'[1]Tillförd energi'!$B$2:$AS$506,MATCH(AC$3,'[1]Tillförd energi'!$B$1:$AQ$1,0),FALSE)</f>
        <v>0</v>
      </c>
      <c r="AD409" s="30">
        <f>VLOOKUP($B409,'[1]Tillförd energi'!$B$2:$AS$506,MATCH(AD$3,'[1]Tillförd energi'!$B$1:$AQ$1,0),FALSE)</f>
        <v>0</v>
      </c>
      <c r="AF409" s="30">
        <f>VLOOKUP($B409,'[1]Tillförd energi'!$B$2:$AS$506,MATCH(AF$3,'[1]Tillförd energi'!$B$1:$AQ$1,0),FALSE)</f>
        <v>0</v>
      </c>
      <c r="AH409" s="30">
        <f>IFERROR(VLOOKUP(B409,[1]Miljö!$B$1:$S$476,9,FALSE)/1,0)</f>
        <v>0</v>
      </c>
      <c r="AJ409" s="35" t="str">
        <f>IFERROR(VLOOKUP($B409,[1]Miljö!$B$1:$S$500,MATCH("hjälpel exklusive kraftvärme (GWh)",[1]Miljö!$B$1:$V$1,0),FALSE)/1,"")</f>
        <v/>
      </c>
      <c r="AK409" s="35">
        <f t="shared" si="24"/>
        <v>0</v>
      </c>
      <c r="AL409" s="35">
        <f>VLOOKUP($B409,'[1]Slutlig allokering'!$B$2:$AL$462,MATCH("Hjälpel kraftvärme",'[1]Slutlig allokering'!$B$2:$AL$2,0),FALSE)</f>
        <v>0</v>
      </c>
      <c r="AN409" s="30">
        <f t="shared" si="25"/>
        <v>0</v>
      </c>
      <c r="AO409" s="30">
        <f t="shared" si="26"/>
        <v>0</v>
      </c>
      <c r="AP409" s="30" t="str">
        <f>IF(ISERROR(1/VLOOKUP($B409,[1]Leveranser!$B$1:$S$500,MATCH("såld värme (gwh)",[1]Leveranser!$B$1:$S$1,0),FALSE)),"",VLOOKUP($B409,[1]Leveranser!$B$1:$S$500,MATCH("såld värme (gwh)",[1]Leveranser!$B$1:$S$1,0),FALSE))</f>
        <v/>
      </c>
      <c r="AQ409" s="30">
        <f>VLOOKUP($B409,[1]Leveranser!$B$1:$Y$500,MATCH("Totalt såld fjärrvärme till andra fjärrvärmeföretag",[1]Leveranser!$B$1:$AA$1,0),FALSE)</f>
        <v>0</v>
      </c>
      <c r="AR409" s="30">
        <f>IF(ISERROR(1/VLOOKUP($B409,[1]Miljö!$B$1:$S$500,MATCH("Såld mängd produktionsspecifik fjärrvärme (GWh)",[1]Miljö!$B$1:$R$1,0),FALSE)),0,VLOOKUP($B409,[1]Miljö!$B$1:$S$500,MATCH("Såld mängd produktionsspecifik fjärrvärme (GWh)",[1]Miljö!$B$1:$R$1,0),FALSE))</f>
        <v>0</v>
      </c>
      <c r="AS409" s="36" t="str">
        <f t="shared" si="27"/>
        <v/>
      </c>
      <c r="AU409" s="30" t="str">
        <f>VLOOKUP($B409,'[1]Miljövärden urval för publ'!$B$2:$I$486,7,FALSE)</f>
        <v>Nej</v>
      </c>
    </row>
    <row r="410" spans="1:47" ht="15">
      <c r="A410" t="s">
        <v>138</v>
      </c>
      <c r="B410" t="s">
        <v>187</v>
      </c>
      <c r="C410" s="30">
        <f>VLOOKUP($B410,'[1]Tillförd energi'!$B$2:$AS$506,MATCH(C$3,'[1]Tillförd energi'!$B$1:$AQ$1,0),FALSE)</f>
        <v>0</v>
      </c>
      <c r="D410" s="30">
        <f>VLOOKUP($B410,'[1]Tillförd energi'!$B$2:$AS$506,MATCH(D$3,'[1]Tillförd energi'!$B$1:$AQ$1,0),FALSE)</f>
        <v>0</v>
      </c>
      <c r="E410" s="30">
        <f>VLOOKUP($B410,'[1]Tillförd energi'!$B$2:$AS$506,MATCH(E$3,'[1]Tillförd energi'!$B$1:$AQ$1,0),FALSE)</f>
        <v>0</v>
      </c>
      <c r="F410" s="30">
        <f>VLOOKUP($B410,'[1]Tillförd energi'!$B$2:$AS$506,MATCH(F$3,'[1]Tillförd energi'!$B$1:$AQ$1,0),FALSE)</f>
        <v>0</v>
      </c>
      <c r="G410" s="30">
        <f>VLOOKUP($B410,'[1]Tillförd energi'!$B$2:$AS$506,MATCH(G$3,'[1]Tillförd energi'!$B$1:$AQ$1,0),FALSE)</f>
        <v>0</v>
      </c>
      <c r="H410" s="30">
        <f>VLOOKUP($B410,'[1]Tillförd energi'!$B$2:$AS$506,MATCH(H$3,'[1]Tillförd energi'!$B$1:$AQ$1,0),FALSE)</f>
        <v>0</v>
      </c>
      <c r="I410" s="30">
        <f>VLOOKUP($B410,'[1]Tillförd energi'!$B$2:$AS$506,MATCH(I$3,'[1]Tillförd energi'!$B$1:$AQ$1,0),FALSE)</f>
        <v>0</v>
      </c>
      <c r="J410" s="30">
        <f>VLOOKUP($B410,'[1]Tillförd energi'!$B$2:$AS$506,MATCH(J$3,'[1]Tillförd energi'!$B$1:$AQ$1,0),FALSE)</f>
        <v>0</v>
      </c>
      <c r="K410" s="30">
        <f>VLOOKUP($B410,'[1]Tillförd energi'!$B$2:$AS$506,MATCH(K$3,'[1]Tillförd energi'!$B$1:$AQ$1,0),FALSE)</f>
        <v>0</v>
      </c>
      <c r="L410" s="30">
        <f>VLOOKUP($B410,'[1]Tillförd energi'!$B$2:$AS$506,MATCH(L$3,'[1]Tillförd energi'!$B$1:$AQ$1,0),FALSE)</f>
        <v>0</v>
      </c>
      <c r="M410" s="30">
        <f>VLOOKUP($B410,'[1]Tillförd energi'!$B$2:$AS$506,MATCH(M$3,'[1]Tillförd energi'!$B$1:$AQ$1,0),FALSE)</f>
        <v>0</v>
      </c>
      <c r="N410" s="30">
        <f>VLOOKUP($B410,'[1]Tillförd energi'!$B$2:$AS$506,MATCH(N$3,'[1]Tillförd energi'!$B$1:$AQ$1,0),FALSE)</f>
        <v>0</v>
      </c>
      <c r="O410" s="30">
        <f>VLOOKUP($B410,'[1]Tillförd energi'!$B$2:$AS$506,MATCH(O$3,'[1]Tillförd energi'!$B$1:$AQ$1,0),FALSE)</f>
        <v>0</v>
      </c>
      <c r="P410" s="30">
        <f>VLOOKUP($B410,'[1]Tillförd energi'!$B$2:$AS$506,MATCH(P$3,'[1]Tillförd energi'!$B$1:$AQ$1,0),FALSE)</f>
        <v>0</v>
      </c>
      <c r="Q410" s="30">
        <f>VLOOKUP($B410,'[1]Tillförd energi'!$B$2:$AS$506,MATCH(Q$3,'[1]Tillförd energi'!$B$1:$AQ$1,0),FALSE)</f>
        <v>0</v>
      </c>
      <c r="R410" s="30">
        <f>VLOOKUP($B410,'[1]Tillförd energi'!$B$2:$AS$506,MATCH(R$3,'[1]Tillförd energi'!$B$1:$AQ$1,0),FALSE)</f>
        <v>0</v>
      </c>
      <c r="S410" s="30">
        <f>VLOOKUP($B410,'[1]Tillförd energi'!$B$2:$AS$506,MATCH(S$3,'[1]Tillförd energi'!$B$1:$AQ$1,0),FALSE)</f>
        <v>0</v>
      </c>
      <c r="T410" s="30">
        <f>VLOOKUP($B410,'[1]Tillförd energi'!$B$2:$AS$506,MATCH(T$3,'[1]Tillförd energi'!$B$1:$AQ$1,0),FALSE)</f>
        <v>0</v>
      </c>
      <c r="U410" s="30">
        <f>VLOOKUP($B410,'[1]Tillförd energi'!$B$2:$AS$506,MATCH(U$3,'[1]Tillförd energi'!$B$1:$AQ$1,0),FALSE)</f>
        <v>0</v>
      </c>
      <c r="V410" s="30">
        <f>VLOOKUP($B410,'[1]Tillförd energi'!$B$2:$AS$506,MATCH(V$3,'[1]Tillförd energi'!$B$1:$AQ$1,0),FALSE)</f>
        <v>0</v>
      </c>
      <c r="W410" s="30">
        <f>VLOOKUP($B410,'[1]Tillförd energi'!$B$2:$AS$506,MATCH(W$3,'[1]Tillförd energi'!$B$1:$AQ$1,0),FALSE)</f>
        <v>0</v>
      </c>
      <c r="X410" s="30">
        <f>VLOOKUP($B410,'[1]Tillförd energi'!$B$2:$AS$506,MATCH(X$3,'[1]Tillförd energi'!$B$1:$AQ$1,0),FALSE)</f>
        <v>0</v>
      </c>
      <c r="Y410" s="30">
        <f>VLOOKUP($B410,'[1]Tillförd energi'!$B$2:$AS$506,MATCH(Y$3,'[1]Tillförd energi'!$B$1:$AQ$1,0),FALSE)</f>
        <v>0</v>
      </c>
      <c r="Z410" s="30">
        <f>VLOOKUP($B410,'[1]Tillförd energi'!$B$2:$AS$506,MATCH(Z$3,'[1]Tillförd energi'!$B$1:$AQ$1,0),FALSE)</f>
        <v>0</v>
      </c>
      <c r="AA410" s="30">
        <f>VLOOKUP($B410,'[1]Tillförd energi'!$B$2:$AS$506,MATCH(AA$3,'[1]Tillförd energi'!$B$1:$AQ$1,0),FALSE)</f>
        <v>0</v>
      </c>
      <c r="AB410" s="30">
        <f>VLOOKUP($B410,'[1]Tillförd energi'!$B$2:$AS$506,MATCH(AB$3,'[1]Tillförd energi'!$B$1:$AQ$1,0),FALSE)</f>
        <v>0</v>
      </c>
      <c r="AC410" s="30">
        <f>VLOOKUP($B410,'[1]Tillförd energi'!$B$2:$AS$506,MATCH(AC$3,'[1]Tillförd energi'!$B$1:$AQ$1,0),FALSE)</f>
        <v>0</v>
      </c>
      <c r="AD410" s="30">
        <f>VLOOKUP($B410,'[1]Tillförd energi'!$B$2:$AS$506,MATCH(AD$3,'[1]Tillförd energi'!$B$1:$AQ$1,0),FALSE)</f>
        <v>0</v>
      </c>
      <c r="AF410" s="30">
        <f>VLOOKUP($B410,'[1]Tillförd energi'!$B$2:$AS$506,MATCH(AF$3,'[1]Tillförd energi'!$B$1:$AQ$1,0),FALSE)</f>
        <v>0</v>
      </c>
      <c r="AH410" s="30">
        <f>IFERROR(VLOOKUP(B410,[1]Miljö!$B$1:$S$476,9,FALSE)/1,0)</f>
        <v>0</v>
      </c>
      <c r="AJ410" s="35" t="str">
        <f>IFERROR(VLOOKUP($B410,[1]Miljö!$B$1:$S$500,MATCH("hjälpel exklusive kraftvärme (GWh)",[1]Miljö!$B$1:$V$1,0),FALSE)/1,"")</f>
        <v/>
      </c>
      <c r="AK410" s="35">
        <f t="shared" si="24"/>
        <v>0</v>
      </c>
      <c r="AL410" s="35">
        <f>VLOOKUP($B410,'[1]Slutlig allokering'!$B$2:$AL$462,MATCH("Hjälpel kraftvärme",'[1]Slutlig allokering'!$B$2:$AL$2,0),FALSE)</f>
        <v>0</v>
      </c>
      <c r="AN410" s="30">
        <f t="shared" si="25"/>
        <v>0</v>
      </c>
      <c r="AO410" s="30">
        <f t="shared" si="26"/>
        <v>0</v>
      </c>
      <c r="AP410" s="30" t="str">
        <f>IF(ISERROR(1/VLOOKUP($B410,[1]Leveranser!$B$1:$S$500,MATCH("såld värme (gwh)",[1]Leveranser!$B$1:$S$1,0),FALSE)),"",VLOOKUP($B410,[1]Leveranser!$B$1:$S$500,MATCH("såld värme (gwh)",[1]Leveranser!$B$1:$S$1,0),FALSE))</f>
        <v/>
      </c>
      <c r="AQ410" s="30">
        <f>VLOOKUP($B410,[1]Leveranser!$B$1:$Y$500,MATCH("Totalt såld fjärrvärme till andra fjärrvärmeföretag",[1]Leveranser!$B$1:$AA$1,0),FALSE)</f>
        <v>0</v>
      </c>
      <c r="AR410" s="30">
        <f>IF(ISERROR(1/VLOOKUP($B410,[1]Miljö!$B$1:$S$500,MATCH("Såld mängd produktionsspecifik fjärrvärme (GWh)",[1]Miljö!$B$1:$R$1,0),FALSE)),0,VLOOKUP($B410,[1]Miljö!$B$1:$S$500,MATCH("Såld mängd produktionsspecifik fjärrvärme (GWh)",[1]Miljö!$B$1:$R$1,0),FALSE))</f>
        <v>0</v>
      </c>
      <c r="AS410" s="36" t="str">
        <f t="shared" si="27"/>
        <v/>
      </c>
      <c r="AU410" s="30" t="str">
        <f>VLOOKUP($B410,'[1]Miljövärden urval för publ'!$B$2:$I$486,7,FALSE)</f>
        <v>Nej</v>
      </c>
    </row>
    <row r="411" spans="1:47" ht="15">
      <c r="A411" t="s">
        <v>632</v>
      </c>
      <c r="B411" t="s">
        <v>634</v>
      </c>
      <c r="C411" s="30">
        <f>VLOOKUP($B411,'[1]Tillförd energi'!$B$2:$AS$506,MATCH(C$3,'[1]Tillförd energi'!$B$1:$AQ$1,0),FALSE)</f>
        <v>0</v>
      </c>
      <c r="D411" s="30">
        <f>VLOOKUP($B411,'[1]Tillförd energi'!$B$2:$AS$506,MATCH(D$3,'[1]Tillförd energi'!$B$1:$AQ$1,0),FALSE)</f>
        <v>4.1000000000000002E-2</v>
      </c>
      <c r="E411" s="30">
        <f>VLOOKUP($B411,'[1]Tillförd energi'!$B$2:$AS$506,MATCH(E$3,'[1]Tillförd energi'!$B$1:$AQ$1,0),FALSE)</f>
        <v>0</v>
      </c>
      <c r="F411" s="30">
        <f>VLOOKUP($B411,'[1]Tillförd energi'!$B$2:$AS$506,MATCH(F$3,'[1]Tillförd energi'!$B$1:$AQ$1,0),FALSE)</f>
        <v>0</v>
      </c>
      <c r="G411" s="30">
        <f>VLOOKUP($B411,'[1]Tillförd energi'!$B$2:$AS$506,MATCH(G$3,'[1]Tillförd energi'!$B$1:$AQ$1,0),FALSE)</f>
        <v>0</v>
      </c>
      <c r="H411" s="30">
        <f>VLOOKUP($B411,'[1]Tillförd energi'!$B$2:$AS$506,MATCH(H$3,'[1]Tillförd energi'!$B$1:$AQ$1,0),FALSE)</f>
        <v>5.0860000000000003</v>
      </c>
      <c r="I411" s="30">
        <f>VLOOKUP($B411,'[1]Tillförd energi'!$B$2:$AS$506,MATCH(I$3,'[1]Tillförd energi'!$B$1:$AQ$1,0),FALSE)</f>
        <v>0</v>
      </c>
      <c r="J411" s="30">
        <f>VLOOKUP($B411,'[1]Tillförd energi'!$B$2:$AS$506,MATCH(J$3,'[1]Tillförd energi'!$B$1:$AQ$1,0),FALSE)</f>
        <v>0.66</v>
      </c>
      <c r="K411" s="30">
        <f>VLOOKUP($B411,'[1]Tillförd energi'!$B$2:$AS$506,MATCH(K$3,'[1]Tillförd energi'!$B$1:$AQ$1,0),FALSE)</f>
        <v>0</v>
      </c>
      <c r="L411" s="30">
        <f>VLOOKUP($B411,'[1]Tillförd energi'!$B$2:$AS$506,MATCH(L$3,'[1]Tillförd energi'!$B$1:$AQ$1,0),FALSE)</f>
        <v>61.673000000000002</v>
      </c>
      <c r="M411" s="30">
        <f>VLOOKUP($B411,'[1]Tillförd energi'!$B$2:$AS$506,MATCH(M$3,'[1]Tillförd energi'!$B$1:$AQ$1,0),FALSE)</f>
        <v>45.226999999999997</v>
      </c>
      <c r="N411" s="30">
        <f>VLOOKUP($B411,'[1]Tillförd energi'!$B$2:$AS$506,MATCH(N$3,'[1]Tillförd energi'!$B$1:$AQ$1,0),FALSE)</f>
        <v>0</v>
      </c>
      <c r="O411" s="30">
        <f>VLOOKUP($B411,'[1]Tillförd energi'!$B$2:$AS$506,MATCH(O$3,'[1]Tillförd energi'!$B$1:$AQ$1,0),FALSE)</f>
        <v>30.151</v>
      </c>
      <c r="P411" s="30">
        <f>VLOOKUP($B411,'[1]Tillförd energi'!$B$2:$AS$506,MATCH(P$3,'[1]Tillförd energi'!$B$1:$AQ$1,0),FALSE)</f>
        <v>0</v>
      </c>
      <c r="Q411" s="30">
        <f>VLOOKUP($B411,'[1]Tillförd energi'!$B$2:$AS$506,MATCH(Q$3,'[1]Tillförd energi'!$B$1:$AQ$1,0),FALSE)</f>
        <v>0</v>
      </c>
      <c r="R411" s="30">
        <f>VLOOKUP($B411,'[1]Tillförd energi'!$B$2:$AS$506,MATCH(R$3,'[1]Tillförd energi'!$B$1:$AQ$1,0),FALSE)</f>
        <v>0</v>
      </c>
      <c r="S411" s="30">
        <f>VLOOKUP($B411,'[1]Tillförd energi'!$B$2:$AS$506,MATCH(S$3,'[1]Tillförd energi'!$B$1:$AQ$1,0),FALSE)</f>
        <v>0</v>
      </c>
      <c r="T411" s="30">
        <f>VLOOKUP($B411,'[1]Tillförd energi'!$B$2:$AS$506,MATCH(T$3,'[1]Tillförd energi'!$B$1:$AQ$1,0),FALSE)</f>
        <v>0</v>
      </c>
      <c r="U411" s="30">
        <f>VLOOKUP($B411,'[1]Tillförd energi'!$B$2:$AS$506,MATCH(U$3,'[1]Tillförd energi'!$B$1:$AQ$1,0),FALSE)</f>
        <v>0</v>
      </c>
      <c r="V411" s="30">
        <f>VLOOKUP($B411,'[1]Tillförd energi'!$B$2:$AS$506,MATCH(V$3,'[1]Tillförd energi'!$B$1:$AQ$1,0),FALSE)</f>
        <v>13.789</v>
      </c>
      <c r="W411" s="30">
        <f>VLOOKUP($B411,'[1]Tillförd energi'!$B$2:$AS$506,MATCH(W$3,'[1]Tillförd energi'!$B$1:$AQ$1,0),FALSE)</f>
        <v>0</v>
      </c>
      <c r="X411" s="30">
        <f>VLOOKUP($B411,'[1]Tillförd energi'!$B$2:$AS$506,MATCH(X$3,'[1]Tillförd energi'!$B$1:$AQ$1,0),FALSE)</f>
        <v>0</v>
      </c>
      <c r="Y411" s="30">
        <f>VLOOKUP($B411,'[1]Tillförd energi'!$B$2:$AS$506,MATCH(Y$3,'[1]Tillförd energi'!$B$1:$AQ$1,0),FALSE)</f>
        <v>3.9</v>
      </c>
      <c r="Z411" s="30">
        <f>VLOOKUP($B411,'[1]Tillförd energi'!$B$2:$AS$506,MATCH(Z$3,'[1]Tillförd energi'!$B$1:$AQ$1,0),FALSE)</f>
        <v>0</v>
      </c>
      <c r="AA411" s="30">
        <f>VLOOKUP($B411,'[1]Tillförd energi'!$B$2:$AS$506,MATCH(AA$3,'[1]Tillförd energi'!$B$1:$AQ$1,0),FALSE)</f>
        <v>0</v>
      </c>
      <c r="AB411" s="30">
        <f>VLOOKUP($B411,'[1]Tillförd energi'!$B$2:$AS$506,MATCH(AB$3,'[1]Tillförd energi'!$B$1:$AQ$1,0),FALSE)</f>
        <v>28.401</v>
      </c>
      <c r="AC411" s="30">
        <f>VLOOKUP($B411,'[1]Tillförd energi'!$B$2:$AS$506,MATCH(AC$3,'[1]Tillförd energi'!$B$1:$AQ$1,0),FALSE)</f>
        <v>0.187</v>
      </c>
      <c r="AD411" s="30">
        <f>VLOOKUP($B411,'[1]Tillförd energi'!$B$2:$AS$506,MATCH(AD$3,'[1]Tillförd energi'!$B$1:$AQ$1,0),FALSE)</f>
        <v>0</v>
      </c>
      <c r="AF411" s="30">
        <f>VLOOKUP($B411,'[1]Tillförd energi'!$B$2:$AS$506,MATCH(AF$3,'[1]Tillförd energi'!$B$1:$AQ$1,0),FALSE)</f>
        <v>8</v>
      </c>
      <c r="AH411" s="30">
        <f>IFERROR(VLOOKUP(B411,[1]Miljö!$B$1:$S$476,9,FALSE)/1,0)</f>
        <v>0</v>
      </c>
      <c r="AJ411" s="35">
        <f>IFERROR(VLOOKUP($B411,[1]Miljö!$B$1:$S$500,MATCH("hjälpel exklusive kraftvärme (GWh)",[1]Miljö!$B$1:$V$1,0),FALSE)/1,"")</f>
        <v>8</v>
      </c>
      <c r="AK411" s="35">
        <f t="shared" si="24"/>
        <v>8</v>
      </c>
      <c r="AL411" s="35">
        <f>VLOOKUP($B411,'[1]Slutlig allokering'!$B$2:$AL$462,MATCH("Hjälpel kraftvärme",'[1]Slutlig allokering'!$B$2:$AL$2,0),FALSE)</f>
        <v>0</v>
      </c>
      <c r="AN411" s="30">
        <f t="shared" si="25"/>
        <v>197.11500000000004</v>
      </c>
      <c r="AO411" s="30">
        <f t="shared" si="26"/>
        <v>197.11500000000004</v>
      </c>
      <c r="AP411" s="30">
        <f>IF(ISERROR(1/VLOOKUP($B411,[1]Leveranser!$B$1:$S$500,MATCH("såld värme (gwh)",[1]Leveranser!$B$1:$S$1,0),FALSE)),"",VLOOKUP($B411,[1]Leveranser!$B$1:$S$500,MATCH("såld värme (gwh)",[1]Leveranser!$B$1:$S$1,0),FALSE))</f>
        <v>151.40799999999999</v>
      </c>
      <c r="AQ411" s="30">
        <f>VLOOKUP($B411,[1]Leveranser!$B$1:$Y$500,MATCH("Totalt såld fjärrvärme till andra fjärrvärmeföretag",[1]Leveranser!$B$1:$AA$1,0),FALSE)</f>
        <v>0</v>
      </c>
      <c r="AR411" s="30">
        <f>IF(ISERROR(1/VLOOKUP($B411,[1]Miljö!$B$1:$S$500,MATCH("Såld mängd produktionsspecifik fjärrvärme (GWh)",[1]Miljö!$B$1:$R$1,0),FALSE)),0,VLOOKUP($B411,[1]Miljö!$B$1:$S$500,MATCH("Såld mängd produktionsspecifik fjärrvärme (GWh)",[1]Miljö!$B$1:$R$1,0),FALSE))</f>
        <v>0</v>
      </c>
      <c r="AS411" s="36">
        <f t="shared" si="27"/>
        <v>0.76812013291733228</v>
      </c>
      <c r="AU411" s="30" t="str">
        <f>VLOOKUP($B411,'[1]Miljövärden urval för publ'!$B$2:$I$486,7,FALSE)</f>
        <v>Ja</v>
      </c>
    </row>
    <row r="412" spans="1:47" ht="15">
      <c r="A412" t="s">
        <v>431</v>
      </c>
      <c r="B412" t="s">
        <v>446</v>
      </c>
      <c r="C412" s="30">
        <f>VLOOKUP($B412,'[1]Tillförd energi'!$B$2:$AS$506,MATCH(C$3,'[1]Tillförd energi'!$B$1:$AQ$1,0),FALSE)</f>
        <v>0</v>
      </c>
      <c r="D412" s="30">
        <f>VLOOKUP($B412,'[1]Tillförd energi'!$B$2:$AS$506,MATCH(D$3,'[1]Tillförd energi'!$B$1:$AQ$1,0),FALSE)</f>
        <v>0</v>
      </c>
      <c r="E412" s="30">
        <f>VLOOKUP($B412,'[1]Tillförd energi'!$B$2:$AS$506,MATCH(E$3,'[1]Tillförd energi'!$B$1:$AQ$1,0),FALSE)</f>
        <v>0</v>
      </c>
      <c r="F412" s="30">
        <f>VLOOKUP($B412,'[1]Tillförd energi'!$B$2:$AS$506,MATCH(F$3,'[1]Tillförd energi'!$B$1:$AQ$1,0),FALSE)</f>
        <v>0</v>
      </c>
      <c r="G412" s="30">
        <f>VLOOKUP($B412,'[1]Tillförd energi'!$B$2:$AS$506,MATCH(G$3,'[1]Tillförd energi'!$B$1:$AQ$1,0),FALSE)</f>
        <v>0</v>
      </c>
      <c r="H412" s="30">
        <f>VLOOKUP($B412,'[1]Tillförd energi'!$B$2:$AS$506,MATCH(H$3,'[1]Tillförd energi'!$B$1:$AQ$1,0),FALSE)</f>
        <v>0</v>
      </c>
      <c r="I412" s="30">
        <f>VLOOKUP($B412,'[1]Tillförd energi'!$B$2:$AS$506,MATCH(I$3,'[1]Tillförd energi'!$B$1:$AQ$1,0),FALSE)</f>
        <v>0</v>
      </c>
      <c r="J412" s="30">
        <f>VLOOKUP($B412,'[1]Tillförd energi'!$B$2:$AS$506,MATCH(J$3,'[1]Tillförd energi'!$B$1:$AQ$1,0),FALSE)</f>
        <v>0</v>
      </c>
      <c r="K412" s="30">
        <f>VLOOKUP($B412,'[1]Tillförd energi'!$B$2:$AS$506,MATCH(K$3,'[1]Tillförd energi'!$B$1:$AQ$1,0),FALSE)</f>
        <v>0</v>
      </c>
      <c r="L412" s="30">
        <f>VLOOKUP($B412,'[1]Tillförd energi'!$B$2:$AS$506,MATCH(L$3,'[1]Tillförd energi'!$B$1:$AQ$1,0),FALSE)</f>
        <v>0</v>
      </c>
      <c r="M412" s="30">
        <f>VLOOKUP($B412,'[1]Tillförd energi'!$B$2:$AS$506,MATCH(M$3,'[1]Tillförd energi'!$B$1:$AQ$1,0),FALSE)</f>
        <v>0</v>
      </c>
      <c r="N412" s="30">
        <f>VLOOKUP($B412,'[1]Tillförd energi'!$B$2:$AS$506,MATCH(N$3,'[1]Tillförd energi'!$B$1:$AQ$1,0),FALSE)</f>
        <v>0</v>
      </c>
      <c r="O412" s="30">
        <f>VLOOKUP($B412,'[1]Tillförd energi'!$B$2:$AS$506,MATCH(O$3,'[1]Tillförd energi'!$B$1:$AQ$1,0),FALSE)</f>
        <v>0</v>
      </c>
      <c r="P412" s="30">
        <f>VLOOKUP($B412,'[1]Tillförd energi'!$B$2:$AS$506,MATCH(P$3,'[1]Tillförd energi'!$B$1:$AQ$1,0),FALSE)</f>
        <v>0</v>
      </c>
      <c r="Q412" s="30">
        <f>VLOOKUP($B412,'[1]Tillförd energi'!$B$2:$AS$506,MATCH(Q$3,'[1]Tillförd energi'!$B$1:$AQ$1,0),FALSE)</f>
        <v>0</v>
      </c>
      <c r="R412" s="30">
        <f>VLOOKUP($B412,'[1]Tillförd energi'!$B$2:$AS$506,MATCH(R$3,'[1]Tillförd energi'!$B$1:$AQ$1,0),FALSE)</f>
        <v>0</v>
      </c>
      <c r="S412" s="30">
        <f>VLOOKUP($B412,'[1]Tillförd energi'!$B$2:$AS$506,MATCH(S$3,'[1]Tillförd energi'!$B$1:$AQ$1,0),FALSE)</f>
        <v>0</v>
      </c>
      <c r="T412" s="30">
        <f>VLOOKUP($B412,'[1]Tillförd energi'!$B$2:$AS$506,MATCH(T$3,'[1]Tillförd energi'!$B$1:$AQ$1,0),FALSE)</f>
        <v>0</v>
      </c>
      <c r="U412" s="30">
        <f>VLOOKUP($B412,'[1]Tillförd energi'!$B$2:$AS$506,MATCH(U$3,'[1]Tillförd energi'!$B$1:$AQ$1,0),FALSE)</f>
        <v>0</v>
      </c>
      <c r="V412" s="30">
        <f>VLOOKUP($B412,'[1]Tillförd energi'!$B$2:$AS$506,MATCH(V$3,'[1]Tillförd energi'!$B$1:$AQ$1,0),FALSE)</f>
        <v>0</v>
      </c>
      <c r="W412" s="30">
        <f>VLOOKUP($B412,'[1]Tillförd energi'!$B$2:$AS$506,MATCH(W$3,'[1]Tillförd energi'!$B$1:$AQ$1,0),FALSE)</f>
        <v>0</v>
      </c>
      <c r="X412" s="30">
        <f>VLOOKUP($B412,'[1]Tillförd energi'!$B$2:$AS$506,MATCH(X$3,'[1]Tillförd energi'!$B$1:$AQ$1,0),FALSE)</f>
        <v>0</v>
      </c>
      <c r="Y412" s="30">
        <f>VLOOKUP($B412,'[1]Tillförd energi'!$B$2:$AS$506,MATCH(Y$3,'[1]Tillförd energi'!$B$1:$AQ$1,0),FALSE)</f>
        <v>0</v>
      </c>
      <c r="Z412" s="30">
        <f>VLOOKUP($B412,'[1]Tillförd energi'!$B$2:$AS$506,MATCH(Z$3,'[1]Tillförd energi'!$B$1:$AQ$1,0),FALSE)</f>
        <v>0</v>
      </c>
      <c r="AA412" s="30">
        <f>VLOOKUP($B412,'[1]Tillförd energi'!$B$2:$AS$506,MATCH(AA$3,'[1]Tillförd energi'!$B$1:$AQ$1,0),FALSE)</f>
        <v>0</v>
      </c>
      <c r="AB412" s="30">
        <f>VLOOKUP($B412,'[1]Tillförd energi'!$B$2:$AS$506,MATCH(AB$3,'[1]Tillförd energi'!$B$1:$AQ$1,0),FALSE)</f>
        <v>0</v>
      </c>
      <c r="AC412" s="30">
        <f>VLOOKUP($B412,'[1]Tillförd energi'!$B$2:$AS$506,MATCH(AC$3,'[1]Tillförd energi'!$B$1:$AQ$1,0),FALSE)</f>
        <v>0</v>
      </c>
      <c r="AD412" s="30">
        <f>VLOOKUP($B412,'[1]Tillförd energi'!$B$2:$AS$506,MATCH(AD$3,'[1]Tillförd energi'!$B$1:$AQ$1,0),FALSE)</f>
        <v>0</v>
      </c>
      <c r="AF412" s="30">
        <f>VLOOKUP($B412,'[1]Tillförd energi'!$B$2:$AS$506,MATCH(AF$3,'[1]Tillförd energi'!$B$1:$AQ$1,0),FALSE)</f>
        <v>0</v>
      </c>
      <c r="AH412" s="30">
        <f>IFERROR(VLOOKUP(B412,[1]Miljö!$B$1:$S$476,9,FALSE)/1,0)</f>
        <v>0</v>
      </c>
      <c r="AJ412" s="35" t="str">
        <f>IFERROR(VLOOKUP($B412,[1]Miljö!$B$1:$S$500,MATCH("hjälpel exklusive kraftvärme (GWh)",[1]Miljö!$B$1:$V$1,0),FALSE)/1,"")</f>
        <v/>
      </c>
      <c r="AK412" s="35">
        <f t="shared" si="24"/>
        <v>0</v>
      </c>
      <c r="AL412" s="35">
        <f>VLOOKUP($B412,'[1]Slutlig allokering'!$B$2:$AL$462,MATCH("Hjälpel kraftvärme",'[1]Slutlig allokering'!$B$2:$AL$2,0),FALSE)</f>
        <v>0</v>
      </c>
      <c r="AN412" s="30">
        <f t="shared" si="25"/>
        <v>0</v>
      </c>
      <c r="AO412" s="30">
        <f t="shared" si="26"/>
        <v>0</v>
      </c>
      <c r="AP412" s="30" t="str">
        <f>IF(ISERROR(1/VLOOKUP($B412,[1]Leveranser!$B$1:$S$500,MATCH("såld värme (gwh)",[1]Leveranser!$B$1:$S$1,0),FALSE)),"",VLOOKUP($B412,[1]Leveranser!$B$1:$S$500,MATCH("såld värme (gwh)",[1]Leveranser!$B$1:$S$1,0),FALSE))</f>
        <v/>
      </c>
      <c r="AQ412" s="30">
        <f>VLOOKUP($B412,[1]Leveranser!$B$1:$Y$500,MATCH("Totalt såld fjärrvärme till andra fjärrvärmeföretag",[1]Leveranser!$B$1:$AA$1,0),FALSE)</f>
        <v>0</v>
      </c>
      <c r="AR412" s="30">
        <f>IF(ISERROR(1/VLOOKUP($B412,[1]Miljö!$B$1:$S$500,MATCH("Såld mängd produktionsspecifik fjärrvärme (GWh)",[1]Miljö!$B$1:$R$1,0),FALSE)),0,VLOOKUP($B412,[1]Miljö!$B$1:$S$500,MATCH("Såld mängd produktionsspecifik fjärrvärme (GWh)",[1]Miljö!$B$1:$R$1,0),FALSE))</f>
        <v>0</v>
      </c>
      <c r="AS412" s="36" t="str">
        <f t="shared" si="27"/>
        <v/>
      </c>
      <c r="AU412" s="30" t="str">
        <f>VLOOKUP($B412,'[1]Miljövärden urval för publ'!$B$2:$I$486,7,FALSE)</f>
        <v>Nej</v>
      </c>
    </row>
    <row r="413" spans="1:47" ht="15">
      <c r="A413" t="s">
        <v>138</v>
      </c>
      <c r="B413" t="s">
        <v>188</v>
      </c>
      <c r="C413" s="30">
        <f>VLOOKUP($B413,'[1]Tillförd energi'!$B$2:$AS$506,MATCH(C$3,'[1]Tillförd energi'!$B$1:$AQ$1,0),FALSE)</f>
        <v>0</v>
      </c>
      <c r="D413" s="30">
        <f>VLOOKUP($B413,'[1]Tillförd energi'!$B$2:$AS$506,MATCH(D$3,'[1]Tillförd energi'!$B$1:$AQ$1,0),FALSE)</f>
        <v>0</v>
      </c>
      <c r="E413" s="30">
        <f>VLOOKUP($B413,'[1]Tillförd energi'!$B$2:$AS$506,MATCH(E$3,'[1]Tillförd energi'!$B$1:$AQ$1,0),FALSE)</f>
        <v>0</v>
      </c>
      <c r="F413" s="30">
        <f>VLOOKUP($B413,'[1]Tillförd energi'!$B$2:$AS$506,MATCH(F$3,'[1]Tillförd energi'!$B$1:$AQ$1,0),FALSE)</f>
        <v>0</v>
      </c>
      <c r="G413" s="30">
        <f>VLOOKUP($B413,'[1]Tillförd energi'!$B$2:$AS$506,MATCH(G$3,'[1]Tillförd energi'!$B$1:$AQ$1,0),FALSE)</f>
        <v>0</v>
      </c>
      <c r="H413" s="30">
        <f>VLOOKUP($B413,'[1]Tillförd energi'!$B$2:$AS$506,MATCH(H$3,'[1]Tillförd energi'!$B$1:$AQ$1,0),FALSE)</f>
        <v>0</v>
      </c>
      <c r="I413" s="30">
        <f>VLOOKUP($B413,'[1]Tillförd energi'!$B$2:$AS$506,MATCH(I$3,'[1]Tillförd energi'!$B$1:$AQ$1,0),FALSE)</f>
        <v>0</v>
      </c>
      <c r="J413" s="30">
        <f>VLOOKUP($B413,'[1]Tillförd energi'!$B$2:$AS$506,MATCH(J$3,'[1]Tillförd energi'!$B$1:$AQ$1,0),FALSE)</f>
        <v>0</v>
      </c>
      <c r="K413" s="30">
        <f>VLOOKUP($B413,'[1]Tillförd energi'!$B$2:$AS$506,MATCH(K$3,'[1]Tillförd energi'!$B$1:$AQ$1,0),FALSE)</f>
        <v>0</v>
      </c>
      <c r="L413" s="30">
        <f>VLOOKUP($B413,'[1]Tillförd energi'!$B$2:$AS$506,MATCH(L$3,'[1]Tillförd energi'!$B$1:$AQ$1,0),FALSE)</f>
        <v>0</v>
      </c>
      <c r="M413" s="30">
        <f>VLOOKUP($B413,'[1]Tillförd energi'!$B$2:$AS$506,MATCH(M$3,'[1]Tillförd energi'!$B$1:$AQ$1,0),FALSE)</f>
        <v>0</v>
      </c>
      <c r="N413" s="30">
        <f>VLOOKUP($B413,'[1]Tillförd energi'!$B$2:$AS$506,MATCH(N$3,'[1]Tillförd energi'!$B$1:$AQ$1,0),FALSE)</f>
        <v>0</v>
      </c>
      <c r="O413" s="30">
        <f>VLOOKUP($B413,'[1]Tillförd energi'!$B$2:$AS$506,MATCH(O$3,'[1]Tillförd energi'!$B$1:$AQ$1,0),FALSE)</f>
        <v>0</v>
      </c>
      <c r="P413" s="30">
        <f>VLOOKUP($B413,'[1]Tillförd energi'!$B$2:$AS$506,MATCH(P$3,'[1]Tillförd energi'!$B$1:$AQ$1,0),FALSE)</f>
        <v>0</v>
      </c>
      <c r="Q413" s="30">
        <f>VLOOKUP($B413,'[1]Tillförd energi'!$B$2:$AS$506,MATCH(Q$3,'[1]Tillförd energi'!$B$1:$AQ$1,0),FALSE)</f>
        <v>0</v>
      </c>
      <c r="R413" s="30">
        <f>VLOOKUP($B413,'[1]Tillförd energi'!$B$2:$AS$506,MATCH(R$3,'[1]Tillförd energi'!$B$1:$AQ$1,0),FALSE)</f>
        <v>0</v>
      </c>
      <c r="S413" s="30">
        <f>VLOOKUP($B413,'[1]Tillförd energi'!$B$2:$AS$506,MATCH(S$3,'[1]Tillförd energi'!$B$1:$AQ$1,0),FALSE)</f>
        <v>0</v>
      </c>
      <c r="T413" s="30">
        <f>VLOOKUP($B413,'[1]Tillförd energi'!$B$2:$AS$506,MATCH(T$3,'[1]Tillförd energi'!$B$1:$AQ$1,0),FALSE)</f>
        <v>0</v>
      </c>
      <c r="U413" s="30">
        <f>VLOOKUP($B413,'[1]Tillförd energi'!$B$2:$AS$506,MATCH(U$3,'[1]Tillförd energi'!$B$1:$AQ$1,0),FALSE)</f>
        <v>0</v>
      </c>
      <c r="V413" s="30">
        <f>VLOOKUP($B413,'[1]Tillförd energi'!$B$2:$AS$506,MATCH(V$3,'[1]Tillförd energi'!$B$1:$AQ$1,0),FALSE)</f>
        <v>0</v>
      </c>
      <c r="W413" s="30">
        <f>VLOOKUP($B413,'[1]Tillförd energi'!$B$2:$AS$506,MATCH(W$3,'[1]Tillförd energi'!$B$1:$AQ$1,0),FALSE)</f>
        <v>0</v>
      </c>
      <c r="X413" s="30">
        <f>VLOOKUP($B413,'[1]Tillförd energi'!$B$2:$AS$506,MATCH(X$3,'[1]Tillförd energi'!$B$1:$AQ$1,0),FALSE)</f>
        <v>0</v>
      </c>
      <c r="Y413" s="30">
        <f>VLOOKUP($B413,'[1]Tillförd energi'!$B$2:$AS$506,MATCH(Y$3,'[1]Tillförd energi'!$B$1:$AQ$1,0),FALSE)</f>
        <v>0</v>
      </c>
      <c r="Z413" s="30">
        <f>VLOOKUP($B413,'[1]Tillförd energi'!$B$2:$AS$506,MATCH(Z$3,'[1]Tillförd energi'!$B$1:$AQ$1,0),FALSE)</f>
        <v>0</v>
      </c>
      <c r="AA413" s="30">
        <f>VLOOKUP($B413,'[1]Tillförd energi'!$B$2:$AS$506,MATCH(AA$3,'[1]Tillförd energi'!$B$1:$AQ$1,0),FALSE)</f>
        <v>0</v>
      </c>
      <c r="AB413" s="30">
        <f>VLOOKUP($B413,'[1]Tillförd energi'!$B$2:$AS$506,MATCH(AB$3,'[1]Tillförd energi'!$B$1:$AQ$1,0),FALSE)</f>
        <v>0</v>
      </c>
      <c r="AC413" s="30">
        <f>VLOOKUP($B413,'[1]Tillförd energi'!$B$2:$AS$506,MATCH(AC$3,'[1]Tillförd energi'!$B$1:$AQ$1,0),FALSE)</f>
        <v>0</v>
      </c>
      <c r="AD413" s="30">
        <f>VLOOKUP($B413,'[1]Tillförd energi'!$B$2:$AS$506,MATCH(AD$3,'[1]Tillförd energi'!$B$1:$AQ$1,0),FALSE)</f>
        <v>0</v>
      </c>
      <c r="AF413" s="30">
        <f>VLOOKUP($B413,'[1]Tillförd energi'!$B$2:$AS$506,MATCH(AF$3,'[1]Tillförd energi'!$B$1:$AQ$1,0),FALSE)</f>
        <v>0</v>
      </c>
      <c r="AH413" s="30">
        <f>IFERROR(VLOOKUP(B413,[1]Miljö!$B$1:$S$476,9,FALSE)/1,0)</f>
        <v>0</v>
      </c>
      <c r="AJ413" s="35" t="str">
        <f>IFERROR(VLOOKUP($B413,[1]Miljö!$B$1:$S$500,MATCH("hjälpel exklusive kraftvärme (GWh)",[1]Miljö!$B$1:$V$1,0),FALSE)/1,"")</f>
        <v/>
      </c>
      <c r="AK413" s="35">
        <f t="shared" si="24"/>
        <v>0</v>
      </c>
      <c r="AL413" s="35">
        <f>VLOOKUP($B413,'[1]Slutlig allokering'!$B$2:$AL$462,MATCH("Hjälpel kraftvärme",'[1]Slutlig allokering'!$B$2:$AL$2,0),FALSE)</f>
        <v>0</v>
      </c>
      <c r="AN413" s="30">
        <f t="shared" si="25"/>
        <v>0</v>
      </c>
      <c r="AO413" s="30">
        <f t="shared" si="26"/>
        <v>0</v>
      </c>
      <c r="AP413" s="30" t="str">
        <f>IF(ISERROR(1/VLOOKUP($B413,[1]Leveranser!$B$1:$S$500,MATCH("såld värme (gwh)",[1]Leveranser!$B$1:$S$1,0),FALSE)),"",VLOOKUP($B413,[1]Leveranser!$B$1:$S$500,MATCH("såld värme (gwh)",[1]Leveranser!$B$1:$S$1,0),FALSE))</f>
        <v/>
      </c>
      <c r="AQ413" s="30">
        <f>VLOOKUP($B413,[1]Leveranser!$B$1:$Y$500,MATCH("Totalt såld fjärrvärme till andra fjärrvärmeföretag",[1]Leveranser!$B$1:$AA$1,0),FALSE)</f>
        <v>0</v>
      </c>
      <c r="AR413" s="30">
        <f>IF(ISERROR(1/VLOOKUP($B413,[1]Miljö!$B$1:$S$500,MATCH("Såld mängd produktionsspecifik fjärrvärme (GWh)",[1]Miljö!$B$1:$R$1,0),FALSE)),0,VLOOKUP($B413,[1]Miljö!$B$1:$S$500,MATCH("Såld mängd produktionsspecifik fjärrvärme (GWh)",[1]Miljö!$B$1:$R$1,0),FALSE))</f>
        <v>0</v>
      </c>
      <c r="AS413" s="36" t="str">
        <f t="shared" si="27"/>
        <v/>
      </c>
      <c r="AU413" s="30" t="str">
        <f>VLOOKUP($B413,'[1]Miljövärden urval för publ'!$B$2:$I$486,7,FALSE)</f>
        <v>Nej</v>
      </c>
    </row>
    <row r="414" spans="1:47" ht="15">
      <c r="A414" t="s">
        <v>640</v>
      </c>
      <c r="B414" t="s">
        <v>643</v>
      </c>
      <c r="C414" s="30">
        <f>VLOOKUP($B414,'[1]Tillförd energi'!$B$2:$AS$506,MATCH(C$3,'[1]Tillförd energi'!$B$1:$AQ$1,0),FALSE)</f>
        <v>0</v>
      </c>
      <c r="D414" s="30">
        <f>VLOOKUP($B414,'[1]Tillförd energi'!$B$2:$AS$506,MATCH(D$3,'[1]Tillförd energi'!$B$1:$AQ$1,0),FALSE)</f>
        <v>10.801</v>
      </c>
      <c r="E414" s="30">
        <f>VLOOKUP($B414,'[1]Tillförd energi'!$B$2:$AS$506,MATCH(E$3,'[1]Tillförd energi'!$B$1:$AQ$1,0),FALSE)</f>
        <v>0</v>
      </c>
      <c r="F414" s="30">
        <f>VLOOKUP($B414,'[1]Tillförd energi'!$B$2:$AS$506,MATCH(F$3,'[1]Tillförd energi'!$B$1:$AQ$1,0),FALSE)</f>
        <v>0</v>
      </c>
      <c r="G414" s="30">
        <f>VLOOKUP($B414,'[1]Tillförd energi'!$B$2:$AS$506,MATCH(G$3,'[1]Tillförd energi'!$B$1:$AQ$1,0),FALSE)</f>
        <v>0</v>
      </c>
      <c r="H414" s="30">
        <f>VLOOKUP($B414,'[1]Tillförd energi'!$B$2:$AS$506,MATCH(H$3,'[1]Tillförd energi'!$B$1:$AQ$1,0),FALSE)</f>
        <v>0</v>
      </c>
      <c r="I414" s="30">
        <f>VLOOKUP($B414,'[1]Tillförd energi'!$B$2:$AS$506,MATCH(I$3,'[1]Tillförd energi'!$B$1:$AQ$1,0),FALSE)</f>
        <v>122.373</v>
      </c>
      <c r="J414" s="30">
        <f>VLOOKUP($B414,'[1]Tillförd energi'!$B$2:$AS$506,MATCH(J$3,'[1]Tillförd energi'!$B$1:$AQ$1,0),FALSE)</f>
        <v>0</v>
      </c>
      <c r="K414" s="30">
        <f>VLOOKUP($B414,'[1]Tillförd energi'!$B$2:$AS$506,MATCH(K$3,'[1]Tillförd energi'!$B$1:$AQ$1,0),FALSE)</f>
        <v>0</v>
      </c>
      <c r="L414" s="30">
        <f>VLOOKUP($B414,'[1]Tillförd energi'!$B$2:$AS$506,MATCH(L$3,'[1]Tillförd energi'!$B$1:$AQ$1,0),FALSE)</f>
        <v>9.6709999999999994</v>
      </c>
      <c r="M414" s="30">
        <f>VLOOKUP($B414,'[1]Tillförd energi'!$B$2:$AS$506,MATCH(M$3,'[1]Tillförd energi'!$B$1:$AQ$1,0),FALSE)</f>
        <v>70.465000000000003</v>
      </c>
      <c r="N414" s="30">
        <f>VLOOKUP($B414,'[1]Tillförd energi'!$B$2:$AS$506,MATCH(N$3,'[1]Tillförd energi'!$B$1:$AQ$1,0),FALSE)</f>
        <v>0</v>
      </c>
      <c r="O414" s="30">
        <f>VLOOKUP($B414,'[1]Tillförd energi'!$B$2:$AS$506,MATCH(O$3,'[1]Tillförd energi'!$B$1:$AQ$1,0),FALSE)</f>
        <v>3.6480000000000001</v>
      </c>
      <c r="P414" s="30">
        <f>VLOOKUP($B414,'[1]Tillförd energi'!$B$2:$AS$506,MATCH(P$3,'[1]Tillförd energi'!$B$1:$AQ$1,0),FALSE)</f>
        <v>0</v>
      </c>
      <c r="Q414" s="30">
        <f>VLOOKUP($B414,'[1]Tillförd energi'!$B$2:$AS$506,MATCH(Q$3,'[1]Tillförd energi'!$B$1:$AQ$1,0),FALSE)</f>
        <v>0</v>
      </c>
      <c r="R414" s="30">
        <f>VLOOKUP($B414,'[1]Tillförd energi'!$B$2:$AS$506,MATCH(R$3,'[1]Tillförd energi'!$B$1:$AQ$1,0),FALSE)</f>
        <v>0</v>
      </c>
      <c r="S414" s="30">
        <f>VLOOKUP($B414,'[1]Tillförd energi'!$B$2:$AS$506,MATCH(S$3,'[1]Tillförd energi'!$B$1:$AQ$1,0),FALSE)</f>
        <v>0</v>
      </c>
      <c r="T414" s="30">
        <f>VLOOKUP($B414,'[1]Tillförd energi'!$B$2:$AS$506,MATCH(T$3,'[1]Tillförd energi'!$B$1:$AQ$1,0),FALSE)</f>
        <v>0</v>
      </c>
      <c r="U414" s="30">
        <f>VLOOKUP($B414,'[1]Tillförd energi'!$B$2:$AS$506,MATCH(U$3,'[1]Tillförd energi'!$B$1:$AQ$1,0),FALSE)</f>
        <v>0</v>
      </c>
      <c r="V414" s="30">
        <f>VLOOKUP($B414,'[1]Tillförd energi'!$B$2:$AS$506,MATCH(V$3,'[1]Tillförd energi'!$B$1:$AQ$1,0),FALSE)</f>
        <v>0</v>
      </c>
      <c r="W414" s="30">
        <f>VLOOKUP($B414,'[1]Tillförd energi'!$B$2:$AS$506,MATCH(W$3,'[1]Tillförd energi'!$B$1:$AQ$1,0),FALSE)</f>
        <v>0</v>
      </c>
      <c r="X414" s="30">
        <f>VLOOKUP($B414,'[1]Tillförd energi'!$B$2:$AS$506,MATCH(X$3,'[1]Tillförd energi'!$B$1:$AQ$1,0),FALSE)</f>
        <v>0</v>
      </c>
      <c r="Y414" s="30">
        <f>VLOOKUP($B414,'[1]Tillförd energi'!$B$2:$AS$506,MATCH(Y$3,'[1]Tillförd energi'!$B$1:$AQ$1,0),FALSE)</f>
        <v>0</v>
      </c>
      <c r="Z414" s="30">
        <f>VLOOKUP($B414,'[1]Tillförd energi'!$B$2:$AS$506,MATCH(Z$3,'[1]Tillförd energi'!$B$1:$AQ$1,0),FALSE)</f>
        <v>0</v>
      </c>
      <c r="AA414" s="30">
        <f>VLOOKUP($B414,'[1]Tillförd energi'!$B$2:$AS$506,MATCH(AA$3,'[1]Tillförd energi'!$B$1:$AQ$1,0),FALSE)</f>
        <v>0</v>
      </c>
      <c r="AB414" s="30">
        <f>VLOOKUP($B414,'[1]Tillförd energi'!$B$2:$AS$506,MATCH(AB$3,'[1]Tillförd energi'!$B$1:$AQ$1,0),FALSE)</f>
        <v>14.256</v>
      </c>
      <c r="AC414" s="30">
        <f>VLOOKUP($B414,'[1]Tillförd energi'!$B$2:$AS$506,MATCH(AC$3,'[1]Tillförd energi'!$B$1:$AQ$1,0),FALSE)</f>
        <v>0</v>
      </c>
      <c r="AD414" s="30">
        <f>VLOOKUP($B414,'[1]Tillförd energi'!$B$2:$AS$506,MATCH(AD$3,'[1]Tillförd energi'!$B$1:$AQ$1,0),FALSE)</f>
        <v>0</v>
      </c>
      <c r="AF414" s="30">
        <f>VLOOKUP($B414,'[1]Tillförd energi'!$B$2:$AS$506,MATCH(AF$3,'[1]Tillförd energi'!$B$1:$AQ$1,0),FALSE)</f>
        <v>9.2840000000000007</v>
      </c>
      <c r="AH414" s="30">
        <f>IFERROR(VLOOKUP(B414,[1]Miljö!$B$1:$S$476,9,FALSE)/1,0)</f>
        <v>0</v>
      </c>
      <c r="AJ414" s="35">
        <f>IFERROR(VLOOKUP($B414,[1]Miljö!$B$1:$S$500,MATCH("hjälpel exklusive kraftvärme (GWh)",[1]Miljö!$B$1:$V$1,0),FALSE)/1,"")</f>
        <v>9.2840000000000007</v>
      </c>
      <c r="AK414" s="35">
        <f t="shared" si="24"/>
        <v>9.2840000000000007</v>
      </c>
      <c r="AL414" s="35">
        <f>VLOOKUP($B414,'[1]Slutlig allokering'!$B$2:$AL$462,MATCH("Hjälpel kraftvärme",'[1]Slutlig allokering'!$B$2:$AL$2,0),FALSE)</f>
        <v>0</v>
      </c>
      <c r="AN414" s="30">
        <f t="shared" si="25"/>
        <v>240.49799999999999</v>
      </c>
      <c r="AO414" s="30">
        <f t="shared" si="26"/>
        <v>240.49799999999999</v>
      </c>
      <c r="AP414" s="30">
        <f>IF(ISERROR(1/VLOOKUP($B414,[1]Leveranser!$B$1:$S$500,MATCH("såld värme (gwh)",[1]Leveranser!$B$1:$S$1,0),FALSE)),"",VLOOKUP($B414,[1]Leveranser!$B$1:$S$500,MATCH("såld värme (gwh)",[1]Leveranser!$B$1:$S$1,0),FALSE))</f>
        <v>184.5</v>
      </c>
      <c r="AQ414" s="30">
        <f>VLOOKUP($B414,[1]Leveranser!$B$1:$Y$500,MATCH("Totalt såld fjärrvärme till andra fjärrvärmeföretag",[1]Leveranser!$B$1:$AA$1,0),FALSE)</f>
        <v>0</v>
      </c>
      <c r="AR414" s="30">
        <f>IF(ISERROR(1/VLOOKUP($B414,[1]Miljö!$B$1:$S$500,MATCH("Såld mängd produktionsspecifik fjärrvärme (GWh)",[1]Miljö!$B$1:$R$1,0),FALSE)),0,VLOOKUP($B414,[1]Miljö!$B$1:$S$500,MATCH("Såld mängd produktionsspecifik fjärrvärme (GWh)",[1]Miljö!$B$1:$R$1,0),FALSE))</f>
        <v>0</v>
      </c>
      <c r="AS414" s="36">
        <f t="shared" si="27"/>
        <v>0.76715814684529604</v>
      </c>
      <c r="AU414" s="30" t="str">
        <f>VLOOKUP($B414,'[1]Miljövärden urval för publ'!$B$2:$I$486,7,FALSE)</f>
        <v>Ja</v>
      </c>
    </row>
    <row r="415" spans="1:47" ht="15">
      <c r="A415" t="s">
        <v>395</v>
      </c>
      <c r="B415" t="s">
        <v>398</v>
      </c>
      <c r="C415" s="30">
        <f>VLOOKUP($B415,'[1]Tillförd energi'!$B$2:$AS$506,MATCH(C$3,'[1]Tillförd energi'!$B$1:$AQ$1,0),FALSE)</f>
        <v>653.68100000000004</v>
      </c>
      <c r="D415" s="30">
        <f>VLOOKUP($B415,'[1]Tillförd energi'!$B$2:$AS$506,MATCH(D$3,'[1]Tillförd energi'!$B$1:$AQ$1,0),FALSE)</f>
        <v>3.4209900000000002</v>
      </c>
      <c r="E415" s="30">
        <f>VLOOKUP($B415,'[1]Tillförd energi'!$B$2:$AS$506,MATCH(E$3,'[1]Tillförd energi'!$B$1:$AQ$1,0),FALSE)</f>
        <v>0</v>
      </c>
      <c r="F415" s="30">
        <f>VLOOKUP($B415,'[1]Tillförd energi'!$B$2:$AS$506,MATCH(F$3,'[1]Tillförd energi'!$B$1:$AQ$1,0),FALSE)</f>
        <v>2.6110000000000002</v>
      </c>
      <c r="G415" s="30">
        <f>VLOOKUP($B415,'[1]Tillförd energi'!$B$2:$AS$506,MATCH(G$3,'[1]Tillförd energi'!$B$1:$AQ$1,0),FALSE)</f>
        <v>0</v>
      </c>
      <c r="H415" s="30">
        <f>VLOOKUP($B415,'[1]Tillförd energi'!$B$2:$AS$506,MATCH(H$3,'[1]Tillförd energi'!$B$1:$AQ$1,0),FALSE)</f>
        <v>0</v>
      </c>
      <c r="I415" s="30">
        <f>VLOOKUP($B415,'[1]Tillförd energi'!$B$2:$AS$506,MATCH(I$3,'[1]Tillförd energi'!$B$1:$AQ$1,0),FALSE)</f>
        <v>0</v>
      </c>
      <c r="J415" s="30">
        <f>VLOOKUP($B415,'[1]Tillförd energi'!$B$2:$AS$506,MATCH(J$3,'[1]Tillförd energi'!$B$1:$AQ$1,0),FALSE)</f>
        <v>7.2882400000000001</v>
      </c>
      <c r="K415" s="30">
        <f>VLOOKUP($B415,'[1]Tillförd energi'!$B$2:$AS$506,MATCH(K$3,'[1]Tillförd energi'!$B$1:$AQ$1,0),FALSE)</f>
        <v>130.15799999999999</v>
      </c>
      <c r="L415" s="30">
        <f>VLOOKUP($B415,'[1]Tillförd energi'!$B$2:$AS$506,MATCH(L$3,'[1]Tillförd energi'!$B$1:$AQ$1,0),FALSE)</f>
        <v>51.6053</v>
      </c>
      <c r="M415" s="30">
        <f>VLOOKUP($B415,'[1]Tillförd energi'!$B$2:$AS$506,MATCH(M$3,'[1]Tillförd energi'!$B$1:$AQ$1,0),FALSE)</f>
        <v>153.98400000000001</v>
      </c>
      <c r="N415" s="30">
        <f>VLOOKUP($B415,'[1]Tillförd energi'!$B$2:$AS$506,MATCH(N$3,'[1]Tillförd energi'!$B$1:$AQ$1,0),FALSE)</f>
        <v>149.977</v>
      </c>
      <c r="O415" s="30">
        <f>VLOOKUP($B415,'[1]Tillförd energi'!$B$2:$AS$506,MATCH(O$3,'[1]Tillförd energi'!$B$1:$AQ$1,0),FALSE)</f>
        <v>32.651299999999999</v>
      </c>
      <c r="P415" s="30">
        <f>VLOOKUP($B415,'[1]Tillförd energi'!$B$2:$AS$506,MATCH(P$3,'[1]Tillförd energi'!$B$1:$AQ$1,0),FALSE)</f>
        <v>35.030900000000003</v>
      </c>
      <c r="Q415" s="30">
        <f>VLOOKUP($B415,'[1]Tillförd energi'!$B$2:$AS$506,MATCH(Q$3,'[1]Tillförd energi'!$B$1:$AQ$1,0),FALSE)</f>
        <v>0</v>
      </c>
      <c r="R415" s="30">
        <f>VLOOKUP($B415,'[1]Tillförd energi'!$B$2:$AS$506,MATCH(R$3,'[1]Tillförd energi'!$B$1:$AQ$1,0),FALSE)</f>
        <v>0</v>
      </c>
      <c r="S415" s="30">
        <f>VLOOKUP($B415,'[1]Tillförd energi'!$B$2:$AS$506,MATCH(S$3,'[1]Tillförd energi'!$B$1:$AQ$1,0),FALSE)</f>
        <v>0</v>
      </c>
      <c r="T415" s="30">
        <f>VLOOKUP($B415,'[1]Tillförd energi'!$B$2:$AS$506,MATCH(T$3,'[1]Tillförd energi'!$B$1:$AQ$1,0),FALSE)</f>
        <v>0</v>
      </c>
      <c r="U415" s="30">
        <f>VLOOKUP($B415,'[1]Tillförd energi'!$B$2:$AS$506,MATCH(U$3,'[1]Tillförd energi'!$B$1:$AQ$1,0),FALSE)</f>
        <v>36.069000000000003</v>
      </c>
      <c r="V415" s="30">
        <f>VLOOKUP($B415,'[1]Tillförd energi'!$B$2:$AS$506,MATCH(V$3,'[1]Tillförd energi'!$B$1:$AQ$1,0),FALSE)</f>
        <v>0</v>
      </c>
      <c r="W415" s="30">
        <f>VLOOKUP($B415,'[1]Tillförd energi'!$B$2:$AS$506,MATCH(W$3,'[1]Tillförd energi'!$B$1:$AQ$1,0),FALSE)</f>
        <v>6.0274700000000001</v>
      </c>
      <c r="X415" s="30">
        <f>VLOOKUP($B415,'[1]Tillförd energi'!$B$2:$AS$506,MATCH(X$3,'[1]Tillförd energi'!$B$1:$AQ$1,0),FALSE)</f>
        <v>81.693399999999997</v>
      </c>
      <c r="Y415" s="30">
        <f>VLOOKUP($B415,'[1]Tillförd energi'!$B$2:$AS$506,MATCH(Y$3,'[1]Tillförd energi'!$B$1:$AQ$1,0),FALSE)</f>
        <v>0</v>
      </c>
      <c r="Z415" s="30">
        <f>VLOOKUP($B415,'[1]Tillförd energi'!$B$2:$AS$506,MATCH(Z$3,'[1]Tillförd energi'!$B$1:$AQ$1,0),FALSE)</f>
        <v>3.0840000000000001</v>
      </c>
      <c r="AA415" s="30">
        <f>VLOOKUP($B415,'[1]Tillförd energi'!$B$2:$AS$506,MATCH(AA$3,'[1]Tillförd energi'!$B$1:$AQ$1,0),FALSE)</f>
        <v>12.965</v>
      </c>
      <c r="AB415" s="30">
        <f>VLOOKUP($B415,'[1]Tillförd energi'!$B$2:$AS$506,MATCH(AB$3,'[1]Tillförd energi'!$B$1:$AQ$1,0),FALSE)</f>
        <v>182.108</v>
      </c>
      <c r="AC415" s="30">
        <f>VLOOKUP($B415,'[1]Tillförd energi'!$B$2:$AS$506,MATCH(AC$3,'[1]Tillförd energi'!$B$1:$AQ$1,0),FALSE)</f>
        <v>0</v>
      </c>
      <c r="AD415" s="30">
        <f>VLOOKUP($B415,'[1]Tillförd energi'!$B$2:$AS$506,MATCH(AD$3,'[1]Tillförd energi'!$B$1:$AQ$1,0),FALSE)</f>
        <v>0</v>
      </c>
      <c r="AF415" s="30">
        <f>VLOOKUP($B415,'[1]Tillförd energi'!$B$2:$AS$506,MATCH(AF$3,'[1]Tillförd energi'!$B$1:$AQ$1,0),FALSE)</f>
        <v>48.488700000000001</v>
      </c>
      <c r="AH415" s="30">
        <f>IFERROR(VLOOKUP(B415,[1]Miljö!$B$1:$S$476,9,FALSE)/1,0)</f>
        <v>0</v>
      </c>
      <c r="AJ415" s="35">
        <f>IFERROR(VLOOKUP($B415,[1]Miljö!$B$1:$S$500,MATCH("hjälpel exklusive kraftvärme (GWh)",[1]Miljö!$B$1:$V$1,0),FALSE)/1,"")</f>
        <v>0.13800000000000001</v>
      </c>
      <c r="AK415" s="35">
        <f t="shared" si="24"/>
        <v>0.13800000000000001</v>
      </c>
      <c r="AL415" s="35">
        <f>VLOOKUP($B415,'[1]Slutlig allokering'!$B$2:$AL$462,MATCH("Hjälpel kraftvärme",'[1]Slutlig allokering'!$B$2:$AL$2,0),FALSE)</f>
        <v>48.350700000000003</v>
      </c>
      <c r="AN415" s="30">
        <f t="shared" si="25"/>
        <v>1590.8433</v>
      </c>
      <c r="AO415" s="30">
        <f t="shared" si="26"/>
        <v>1590.8433</v>
      </c>
      <c r="AP415" s="30">
        <f>IF(ISERROR(1/VLOOKUP($B415,[1]Leveranser!$B$1:$S$500,MATCH("såld värme (gwh)",[1]Leveranser!$B$1:$S$1,0),FALSE)),"",VLOOKUP($B415,[1]Leveranser!$B$1:$S$500,MATCH("såld värme (gwh)",[1]Leveranser!$B$1:$S$1,0),FALSE))</f>
        <v>1455</v>
      </c>
      <c r="AQ415" s="30">
        <f>VLOOKUP($B415,[1]Leveranser!$B$1:$Y$500,MATCH("Totalt såld fjärrvärme till andra fjärrvärmeföretag",[1]Leveranser!$B$1:$AA$1,0),FALSE)</f>
        <v>0</v>
      </c>
      <c r="AR415" s="30">
        <f>IF(ISERROR(1/VLOOKUP($B415,[1]Miljö!$B$1:$S$500,MATCH("Såld mängd produktionsspecifik fjärrvärme (GWh)",[1]Miljö!$B$1:$R$1,0),FALSE)),0,VLOOKUP($B415,[1]Miljö!$B$1:$S$500,MATCH("Såld mängd produktionsspecifik fjärrvärme (GWh)",[1]Miljö!$B$1:$R$1,0),FALSE))</f>
        <v>0</v>
      </c>
      <c r="AS415" s="36">
        <f t="shared" si="27"/>
        <v>0.91460925158373552</v>
      </c>
      <c r="AU415" s="30" t="str">
        <f>VLOOKUP($B415,'[1]Miljövärden urval för publ'!$B$2:$I$486,7,FALSE)</f>
        <v>Ja</v>
      </c>
    </row>
    <row r="416" spans="1:47" ht="15">
      <c r="A416" t="s">
        <v>513</v>
      </c>
      <c r="B416" t="s">
        <v>517</v>
      </c>
      <c r="C416" s="30">
        <f>VLOOKUP($B416,'[1]Tillförd energi'!$B$2:$AS$506,MATCH(C$3,'[1]Tillförd energi'!$B$1:$AQ$1,0),FALSE)</f>
        <v>0</v>
      </c>
      <c r="D416" s="30">
        <f>VLOOKUP($B416,'[1]Tillförd energi'!$B$2:$AS$506,MATCH(D$3,'[1]Tillförd energi'!$B$1:$AQ$1,0),FALSE)</f>
        <v>0</v>
      </c>
      <c r="E416" s="30">
        <f>VLOOKUP($B416,'[1]Tillförd energi'!$B$2:$AS$506,MATCH(E$3,'[1]Tillförd energi'!$B$1:$AQ$1,0),FALSE)</f>
        <v>0</v>
      </c>
      <c r="F416" s="30">
        <f>VLOOKUP($B416,'[1]Tillförd energi'!$B$2:$AS$506,MATCH(F$3,'[1]Tillförd energi'!$B$1:$AQ$1,0),FALSE)</f>
        <v>0</v>
      </c>
      <c r="G416" s="30">
        <f>VLOOKUP($B416,'[1]Tillförd energi'!$B$2:$AS$506,MATCH(G$3,'[1]Tillförd energi'!$B$1:$AQ$1,0),FALSE)</f>
        <v>0</v>
      </c>
      <c r="H416" s="30">
        <f>VLOOKUP($B416,'[1]Tillförd energi'!$B$2:$AS$506,MATCH(H$3,'[1]Tillförd energi'!$B$1:$AQ$1,0),FALSE)</f>
        <v>0</v>
      </c>
      <c r="I416" s="30">
        <f>VLOOKUP($B416,'[1]Tillförd energi'!$B$2:$AS$506,MATCH(I$3,'[1]Tillförd energi'!$B$1:$AQ$1,0),FALSE)</f>
        <v>0</v>
      </c>
      <c r="J416" s="30">
        <f>VLOOKUP($B416,'[1]Tillförd energi'!$B$2:$AS$506,MATCH(J$3,'[1]Tillförd energi'!$B$1:$AQ$1,0),FALSE)</f>
        <v>0</v>
      </c>
      <c r="K416" s="30">
        <f>VLOOKUP($B416,'[1]Tillförd energi'!$B$2:$AS$506,MATCH(K$3,'[1]Tillförd energi'!$B$1:$AQ$1,0),FALSE)</f>
        <v>0</v>
      </c>
      <c r="L416" s="30">
        <f>VLOOKUP($B416,'[1]Tillförd energi'!$B$2:$AS$506,MATCH(L$3,'[1]Tillförd energi'!$B$1:$AQ$1,0),FALSE)</f>
        <v>0</v>
      </c>
      <c r="M416" s="30">
        <f>VLOOKUP($B416,'[1]Tillförd energi'!$B$2:$AS$506,MATCH(M$3,'[1]Tillförd energi'!$B$1:$AQ$1,0),FALSE)</f>
        <v>0</v>
      </c>
      <c r="N416" s="30">
        <f>VLOOKUP($B416,'[1]Tillförd energi'!$B$2:$AS$506,MATCH(N$3,'[1]Tillförd energi'!$B$1:$AQ$1,0),FALSE)</f>
        <v>0</v>
      </c>
      <c r="O416" s="30">
        <f>VLOOKUP($B416,'[1]Tillförd energi'!$B$2:$AS$506,MATCH(O$3,'[1]Tillförd energi'!$B$1:$AQ$1,0),FALSE)</f>
        <v>0</v>
      </c>
      <c r="P416" s="30">
        <f>VLOOKUP($B416,'[1]Tillförd energi'!$B$2:$AS$506,MATCH(P$3,'[1]Tillförd energi'!$B$1:$AQ$1,0),FALSE)</f>
        <v>0</v>
      </c>
      <c r="Q416" s="30">
        <f>VLOOKUP($B416,'[1]Tillförd energi'!$B$2:$AS$506,MATCH(Q$3,'[1]Tillförd energi'!$B$1:$AQ$1,0),FALSE)</f>
        <v>1</v>
      </c>
      <c r="R416" s="30">
        <f>VLOOKUP($B416,'[1]Tillförd energi'!$B$2:$AS$506,MATCH(R$3,'[1]Tillförd energi'!$B$1:$AQ$1,0),FALSE)</f>
        <v>0</v>
      </c>
      <c r="S416" s="30">
        <f>VLOOKUP($B416,'[1]Tillförd energi'!$B$2:$AS$506,MATCH(S$3,'[1]Tillförd energi'!$B$1:$AQ$1,0),FALSE)</f>
        <v>0</v>
      </c>
      <c r="T416" s="30">
        <f>VLOOKUP($B416,'[1]Tillförd energi'!$B$2:$AS$506,MATCH(T$3,'[1]Tillförd energi'!$B$1:$AQ$1,0),FALSE)</f>
        <v>0</v>
      </c>
      <c r="U416" s="30">
        <f>VLOOKUP($B416,'[1]Tillförd energi'!$B$2:$AS$506,MATCH(U$3,'[1]Tillförd energi'!$B$1:$AQ$1,0),FALSE)</f>
        <v>0</v>
      </c>
      <c r="V416" s="30">
        <f>VLOOKUP($B416,'[1]Tillförd energi'!$B$2:$AS$506,MATCH(V$3,'[1]Tillförd energi'!$B$1:$AQ$1,0),FALSE)</f>
        <v>0</v>
      </c>
      <c r="W416" s="30">
        <f>VLOOKUP($B416,'[1]Tillförd energi'!$B$2:$AS$506,MATCH(W$3,'[1]Tillförd energi'!$B$1:$AQ$1,0),FALSE)</f>
        <v>0</v>
      </c>
      <c r="X416" s="30">
        <f>VLOOKUP($B416,'[1]Tillförd energi'!$B$2:$AS$506,MATCH(X$3,'[1]Tillförd energi'!$B$1:$AQ$1,0),FALSE)</f>
        <v>0</v>
      </c>
      <c r="Y416" s="30">
        <f>VLOOKUP($B416,'[1]Tillförd energi'!$B$2:$AS$506,MATCH(Y$3,'[1]Tillförd energi'!$B$1:$AQ$1,0),FALSE)</f>
        <v>0</v>
      </c>
      <c r="Z416" s="30">
        <f>VLOOKUP($B416,'[1]Tillförd energi'!$B$2:$AS$506,MATCH(Z$3,'[1]Tillförd energi'!$B$1:$AQ$1,0),FALSE)</f>
        <v>0</v>
      </c>
      <c r="AA416" s="30">
        <f>VLOOKUP($B416,'[1]Tillförd energi'!$B$2:$AS$506,MATCH(AA$3,'[1]Tillförd energi'!$B$1:$AQ$1,0),FALSE)</f>
        <v>0</v>
      </c>
      <c r="AB416" s="30">
        <f>VLOOKUP($B416,'[1]Tillförd energi'!$B$2:$AS$506,MATCH(AB$3,'[1]Tillförd energi'!$B$1:$AQ$1,0),FALSE)</f>
        <v>0</v>
      </c>
      <c r="AC416" s="30">
        <f>VLOOKUP($B416,'[1]Tillförd energi'!$B$2:$AS$506,MATCH(AC$3,'[1]Tillförd energi'!$B$1:$AQ$1,0),FALSE)</f>
        <v>0</v>
      </c>
      <c r="AD416" s="30">
        <f>VLOOKUP($B416,'[1]Tillförd energi'!$B$2:$AS$506,MATCH(AD$3,'[1]Tillförd energi'!$B$1:$AQ$1,0),FALSE)</f>
        <v>0</v>
      </c>
      <c r="AF416" s="30">
        <f>VLOOKUP($B416,'[1]Tillförd energi'!$B$2:$AS$506,MATCH(AF$3,'[1]Tillförd energi'!$B$1:$AQ$1,0),FALSE)</f>
        <v>1.7999999999999999E-2</v>
      </c>
      <c r="AH416" s="30">
        <f>IFERROR(VLOOKUP(B416,[1]Miljö!$B$1:$S$476,9,FALSE)/1,0)</f>
        <v>0</v>
      </c>
      <c r="AJ416" s="35" t="str">
        <f>IFERROR(VLOOKUP($B416,[1]Miljö!$B$1:$S$500,MATCH("hjälpel exklusive kraftvärme (GWh)",[1]Miljö!$B$1:$V$1,0),FALSE)/1,"")</f>
        <v/>
      </c>
      <c r="AK416" s="35">
        <f t="shared" si="24"/>
        <v>1.7999999999999999E-2</v>
      </c>
      <c r="AL416" s="35">
        <f>VLOOKUP($B416,'[1]Slutlig allokering'!$B$2:$AL$462,MATCH("Hjälpel kraftvärme",'[1]Slutlig allokering'!$B$2:$AL$2,0),FALSE)</f>
        <v>0</v>
      </c>
      <c r="AN416" s="30">
        <f t="shared" si="25"/>
        <v>1.018</v>
      </c>
      <c r="AO416" s="30">
        <f t="shared" si="26"/>
        <v>1.018</v>
      </c>
      <c r="AP416" s="30">
        <f>IF(ISERROR(1/VLOOKUP($B416,[1]Leveranser!$B$1:$S$500,MATCH("såld värme (gwh)",[1]Leveranser!$B$1:$S$1,0),FALSE)),"",VLOOKUP($B416,[1]Leveranser!$B$1:$S$500,MATCH("såld värme (gwh)",[1]Leveranser!$B$1:$S$1,0),FALSE))</f>
        <v>0.6</v>
      </c>
      <c r="AQ416" s="30">
        <f>VLOOKUP($B416,[1]Leveranser!$B$1:$Y$500,MATCH("Totalt såld fjärrvärme till andra fjärrvärmeföretag",[1]Leveranser!$B$1:$AA$1,0),FALSE)</f>
        <v>0</v>
      </c>
      <c r="AR416" s="30">
        <f>IF(ISERROR(1/VLOOKUP($B416,[1]Miljö!$B$1:$S$500,MATCH("Såld mängd produktionsspecifik fjärrvärme (GWh)",[1]Miljö!$B$1:$R$1,0),FALSE)),0,VLOOKUP($B416,[1]Miljö!$B$1:$S$500,MATCH("Såld mängd produktionsspecifik fjärrvärme (GWh)",[1]Miljö!$B$1:$R$1,0),FALSE))</f>
        <v>0</v>
      </c>
      <c r="AS416" s="36">
        <f t="shared" si="27"/>
        <v>0.58939096267190572</v>
      </c>
      <c r="AU416" s="30" t="str">
        <f>VLOOKUP($B416,'[1]Miljövärden urval för publ'!$B$2:$I$486,7,FALSE)</f>
        <v>Ja</v>
      </c>
    </row>
    <row r="417" spans="1:47" ht="15">
      <c r="A417" t="s">
        <v>644</v>
      </c>
      <c r="B417" t="s">
        <v>648</v>
      </c>
      <c r="C417" s="30">
        <f>VLOOKUP($B417,'[1]Tillförd energi'!$B$2:$AS$506,MATCH(C$3,'[1]Tillförd energi'!$B$1:$AQ$1,0),FALSE)</f>
        <v>0</v>
      </c>
      <c r="D417" s="30">
        <f>VLOOKUP($B417,'[1]Tillförd energi'!$B$2:$AS$506,MATCH(D$3,'[1]Tillförd energi'!$B$1:$AQ$1,0),FALSE)</f>
        <v>0.83933500000000005</v>
      </c>
      <c r="E417" s="30">
        <f>VLOOKUP($B417,'[1]Tillförd energi'!$B$2:$AS$506,MATCH(E$3,'[1]Tillförd energi'!$B$1:$AQ$1,0),FALSE)</f>
        <v>0</v>
      </c>
      <c r="F417" s="30">
        <f>VLOOKUP($B417,'[1]Tillförd energi'!$B$2:$AS$506,MATCH(F$3,'[1]Tillförd energi'!$B$1:$AQ$1,0),FALSE)</f>
        <v>10.980600000000001</v>
      </c>
      <c r="G417" s="30">
        <f>VLOOKUP($B417,'[1]Tillförd energi'!$B$2:$AS$506,MATCH(G$3,'[1]Tillförd energi'!$B$1:$AQ$1,0),FALSE)</f>
        <v>0</v>
      </c>
      <c r="H417" s="30">
        <f>VLOOKUP($B417,'[1]Tillförd energi'!$B$2:$AS$506,MATCH(H$3,'[1]Tillförd energi'!$B$1:$AQ$1,0),FALSE)</f>
        <v>0</v>
      </c>
      <c r="I417" s="30">
        <f>VLOOKUP($B417,'[1]Tillförd energi'!$B$2:$AS$506,MATCH(I$3,'[1]Tillförd energi'!$B$1:$AQ$1,0),FALSE)</f>
        <v>0</v>
      </c>
      <c r="J417" s="30">
        <f>VLOOKUP($B417,'[1]Tillförd energi'!$B$2:$AS$506,MATCH(J$3,'[1]Tillförd energi'!$B$1:$AQ$1,0),FALSE)</f>
        <v>0</v>
      </c>
      <c r="K417" s="30">
        <f>VLOOKUP($B417,'[1]Tillförd energi'!$B$2:$AS$506,MATCH(K$3,'[1]Tillförd energi'!$B$1:$AQ$1,0),FALSE)</f>
        <v>0</v>
      </c>
      <c r="L417" s="30">
        <f>VLOOKUP($B417,'[1]Tillförd energi'!$B$2:$AS$506,MATCH(L$3,'[1]Tillförd energi'!$B$1:$AQ$1,0),FALSE)</f>
        <v>63.232799999999997</v>
      </c>
      <c r="M417" s="30">
        <f>VLOOKUP($B417,'[1]Tillförd energi'!$B$2:$AS$506,MATCH(M$3,'[1]Tillförd energi'!$B$1:$AQ$1,0),FALSE)</f>
        <v>268.476</v>
      </c>
      <c r="N417" s="30">
        <f>VLOOKUP($B417,'[1]Tillförd energi'!$B$2:$AS$506,MATCH(N$3,'[1]Tillförd energi'!$B$1:$AQ$1,0),FALSE)</f>
        <v>46.498600000000003</v>
      </c>
      <c r="O417" s="30">
        <f>VLOOKUP($B417,'[1]Tillförd energi'!$B$2:$AS$506,MATCH(O$3,'[1]Tillförd energi'!$B$1:$AQ$1,0),FALSE)</f>
        <v>116.96</v>
      </c>
      <c r="P417" s="30">
        <f>VLOOKUP($B417,'[1]Tillförd energi'!$B$2:$AS$506,MATCH(P$3,'[1]Tillförd energi'!$B$1:$AQ$1,0),FALSE)</f>
        <v>0</v>
      </c>
      <c r="Q417" s="30">
        <f>VLOOKUP($B417,'[1]Tillförd energi'!$B$2:$AS$506,MATCH(Q$3,'[1]Tillförd energi'!$B$1:$AQ$1,0),FALSE)</f>
        <v>0</v>
      </c>
      <c r="R417" s="30">
        <f>VLOOKUP($B417,'[1]Tillförd energi'!$B$2:$AS$506,MATCH(R$3,'[1]Tillförd energi'!$B$1:$AQ$1,0),FALSE)</f>
        <v>0</v>
      </c>
      <c r="S417" s="30">
        <f>VLOOKUP($B417,'[1]Tillförd energi'!$B$2:$AS$506,MATCH(S$3,'[1]Tillförd energi'!$B$1:$AQ$1,0),FALSE)</f>
        <v>0</v>
      </c>
      <c r="T417" s="30">
        <f>VLOOKUP($B417,'[1]Tillförd energi'!$B$2:$AS$506,MATCH(T$3,'[1]Tillförd energi'!$B$1:$AQ$1,0),FALSE)</f>
        <v>0</v>
      </c>
      <c r="U417" s="30">
        <f>VLOOKUP($B417,'[1]Tillförd energi'!$B$2:$AS$506,MATCH(U$3,'[1]Tillförd energi'!$B$1:$AQ$1,0),FALSE)</f>
        <v>0</v>
      </c>
      <c r="V417" s="30">
        <f>VLOOKUP($B417,'[1]Tillförd energi'!$B$2:$AS$506,MATCH(V$3,'[1]Tillförd energi'!$B$1:$AQ$1,0),FALSE)</f>
        <v>0</v>
      </c>
      <c r="W417" s="30">
        <f>VLOOKUP($B417,'[1]Tillförd energi'!$B$2:$AS$506,MATCH(W$3,'[1]Tillförd energi'!$B$1:$AQ$1,0),FALSE)</f>
        <v>0</v>
      </c>
      <c r="X417" s="30">
        <f>VLOOKUP($B417,'[1]Tillförd energi'!$B$2:$AS$506,MATCH(X$3,'[1]Tillförd energi'!$B$1:$AQ$1,0),FALSE)</f>
        <v>28.6434</v>
      </c>
      <c r="Y417" s="30">
        <f>VLOOKUP($B417,'[1]Tillförd energi'!$B$2:$AS$506,MATCH(Y$3,'[1]Tillförd energi'!$B$1:$AQ$1,0),FALSE)</f>
        <v>0</v>
      </c>
      <c r="Z417" s="30">
        <f>VLOOKUP($B417,'[1]Tillförd energi'!$B$2:$AS$506,MATCH(Z$3,'[1]Tillförd energi'!$B$1:$AQ$1,0),FALSE)</f>
        <v>0</v>
      </c>
      <c r="AA417" s="30">
        <f>VLOOKUP($B417,'[1]Tillförd energi'!$B$2:$AS$506,MATCH(AA$3,'[1]Tillförd energi'!$B$1:$AQ$1,0),FALSE)</f>
        <v>0</v>
      </c>
      <c r="AB417" s="30">
        <f>VLOOKUP($B417,'[1]Tillförd energi'!$B$2:$AS$506,MATCH(AB$3,'[1]Tillförd energi'!$B$1:$AQ$1,0),FALSE)</f>
        <v>0</v>
      </c>
      <c r="AC417" s="30">
        <f>VLOOKUP($B417,'[1]Tillförd energi'!$B$2:$AS$506,MATCH(AC$3,'[1]Tillförd energi'!$B$1:$AQ$1,0),FALSE)</f>
        <v>0</v>
      </c>
      <c r="AD417" s="30">
        <f>VLOOKUP($B417,'[1]Tillförd energi'!$B$2:$AS$506,MATCH(AD$3,'[1]Tillförd energi'!$B$1:$AQ$1,0),FALSE)</f>
        <v>0</v>
      </c>
      <c r="AF417" s="30">
        <f>VLOOKUP($B417,'[1]Tillförd energi'!$B$2:$AS$506,MATCH(AF$3,'[1]Tillförd energi'!$B$1:$AQ$1,0),FALSE)</f>
        <v>19.148099999999999</v>
      </c>
      <c r="AH417" s="30">
        <f>IFERROR(VLOOKUP(B417,[1]Miljö!$B$1:$S$476,9,FALSE)/1,0)</f>
        <v>0</v>
      </c>
      <c r="AJ417" s="35">
        <f>IFERROR(VLOOKUP($B417,[1]Miljö!$B$1:$S$500,MATCH("hjälpel exklusive kraftvärme (GWh)",[1]Miljö!$B$1:$V$1,0),FALSE)/1,"")</f>
        <v>3.04</v>
      </c>
      <c r="AK417" s="35">
        <f t="shared" si="24"/>
        <v>3.04</v>
      </c>
      <c r="AL417" s="35">
        <f>VLOOKUP($B417,'[1]Slutlig allokering'!$B$2:$AL$462,MATCH("Hjälpel kraftvärme",'[1]Slutlig allokering'!$B$2:$AL$2,0),FALSE)</f>
        <v>16.1081</v>
      </c>
      <c r="AN417" s="30">
        <f t="shared" si="25"/>
        <v>554.77883499999996</v>
      </c>
      <c r="AO417" s="30">
        <f t="shared" si="26"/>
        <v>554.77883499999996</v>
      </c>
      <c r="AP417" s="30">
        <f>IF(ISERROR(1/VLOOKUP($B417,[1]Leveranser!$B$1:$S$500,MATCH("såld värme (gwh)",[1]Leveranser!$B$1:$S$1,0),FALSE)),"",VLOOKUP($B417,[1]Leveranser!$B$1:$S$500,MATCH("såld värme (gwh)",[1]Leveranser!$B$1:$S$1,0),FALSE))</f>
        <v>553.02300000000002</v>
      </c>
      <c r="AQ417" s="30">
        <f>VLOOKUP($B417,[1]Leveranser!$B$1:$Y$500,MATCH("Totalt såld fjärrvärme till andra fjärrvärmeföretag",[1]Leveranser!$B$1:$AA$1,0),FALSE)</f>
        <v>0</v>
      </c>
      <c r="AR417" s="30">
        <f>IF(ISERROR(1/VLOOKUP($B417,[1]Miljö!$B$1:$S$500,MATCH("Såld mängd produktionsspecifik fjärrvärme (GWh)",[1]Miljö!$B$1:$R$1,0),FALSE)),0,VLOOKUP($B417,[1]Miljö!$B$1:$S$500,MATCH("Såld mängd produktionsspecifik fjärrvärme (GWh)",[1]Miljö!$B$1:$R$1,0),FALSE))</f>
        <v>0</v>
      </c>
      <c r="AS417" s="36">
        <f t="shared" si="27"/>
        <v>0.99683507212383127</v>
      </c>
      <c r="AU417" s="30" t="str">
        <f>VLOOKUP($B417,'[1]Miljövärden urval för publ'!$B$2:$I$486,7,FALSE)</f>
        <v>Ja</v>
      </c>
    </row>
    <row r="418" spans="1:47" ht="15">
      <c r="A418" t="s">
        <v>649</v>
      </c>
      <c r="B418" t="s">
        <v>650</v>
      </c>
      <c r="C418" s="30">
        <f>VLOOKUP($B418,'[1]Tillförd energi'!$B$2:$AS$506,MATCH(C$3,'[1]Tillförd energi'!$B$1:$AQ$1,0),FALSE)</f>
        <v>0</v>
      </c>
      <c r="D418" s="30">
        <f>VLOOKUP($B418,'[1]Tillförd energi'!$B$2:$AS$506,MATCH(D$3,'[1]Tillförd energi'!$B$1:$AQ$1,0),FALSE)</f>
        <v>3.66</v>
      </c>
      <c r="E418" s="30">
        <f>VLOOKUP($B418,'[1]Tillförd energi'!$B$2:$AS$506,MATCH(E$3,'[1]Tillförd energi'!$B$1:$AQ$1,0),FALSE)</f>
        <v>0</v>
      </c>
      <c r="F418" s="30">
        <f>VLOOKUP($B418,'[1]Tillförd energi'!$B$2:$AS$506,MATCH(F$3,'[1]Tillförd energi'!$B$1:$AQ$1,0),FALSE)</f>
        <v>0</v>
      </c>
      <c r="G418" s="30">
        <f>VLOOKUP($B418,'[1]Tillförd energi'!$B$2:$AS$506,MATCH(G$3,'[1]Tillförd energi'!$B$1:$AQ$1,0),FALSE)</f>
        <v>0</v>
      </c>
      <c r="H418" s="30">
        <f>VLOOKUP($B418,'[1]Tillförd energi'!$B$2:$AS$506,MATCH(H$3,'[1]Tillförd energi'!$B$1:$AQ$1,0),FALSE)</f>
        <v>0</v>
      </c>
      <c r="I418" s="30">
        <f>VLOOKUP($B418,'[1]Tillförd energi'!$B$2:$AS$506,MATCH(I$3,'[1]Tillförd energi'!$B$1:$AQ$1,0),FALSE)</f>
        <v>0</v>
      </c>
      <c r="J418" s="30">
        <f>VLOOKUP($B418,'[1]Tillförd energi'!$B$2:$AS$506,MATCH(J$3,'[1]Tillförd energi'!$B$1:$AQ$1,0),FALSE)</f>
        <v>3.1</v>
      </c>
      <c r="K418" s="30">
        <f>VLOOKUP($B418,'[1]Tillförd energi'!$B$2:$AS$506,MATCH(K$3,'[1]Tillförd energi'!$B$1:$AQ$1,0),FALSE)</f>
        <v>0</v>
      </c>
      <c r="L418" s="30">
        <f>VLOOKUP($B418,'[1]Tillförd energi'!$B$2:$AS$506,MATCH(L$3,'[1]Tillförd energi'!$B$1:$AQ$1,0),FALSE)</f>
        <v>0</v>
      </c>
      <c r="M418" s="30">
        <f>VLOOKUP($B418,'[1]Tillförd energi'!$B$2:$AS$506,MATCH(M$3,'[1]Tillförd energi'!$B$1:$AQ$1,0),FALSE)</f>
        <v>114.98</v>
      </c>
      <c r="N418" s="30">
        <f>VLOOKUP($B418,'[1]Tillförd energi'!$B$2:$AS$506,MATCH(N$3,'[1]Tillförd energi'!$B$1:$AQ$1,0),FALSE)</f>
        <v>0</v>
      </c>
      <c r="O418" s="30">
        <f>VLOOKUP($B418,'[1]Tillförd energi'!$B$2:$AS$506,MATCH(O$3,'[1]Tillförd energi'!$B$1:$AQ$1,0),FALSE)</f>
        <v>15.2</v>
      </c>
      <c r="P418" s="30">
        <f>VLOOKUP($B418,'[1]Tillförd energi'!$B$2:$AS$506,MATCH(P$3,'[1]Tillförd energi'!$B$1:$AQ$1,0),FALSE)</f>
        <v>34.7059</v>
      </c>
      <c r="Q418" s="30">
        <f>VLOOKUP($B418,'[1]Tillförd energi'!$B$2:$AS$506,MATCH(Q$3,'[1]Tillförd energi'!$B$1:$AQ$1,0),FALSE)</f>
        <v>1.84</v>
      </c>
      <c r="R418" s="30">
        <f>VLOOKUP($B418,'[1]Tillförd energi'!$B$2:$AS$506,MATCH(R$3,'[1]Tillförd energi'!$B$1:$AQ$1,0),FALSE)</f>
        <v>0</v>
      </c>
      <c r="S418" s="30">
        <f>VLOOKUP($B418,'[1]Tillförd energi'!$B$2:$AS$506,MATCH(S$3,'[1]Tillförd energi'!$B$1:$AQ$1,0),FALSE)</f>
        <v>0</v>
      </c>
      <c r="T418" s="30">
        <f>VLOOKUP($B418,'[1]Tillförd energi'!$B$2:$AS$506,MATCH(T$3,'[1]Tillförd energi'!$B$1:$AQ$1,0),FALSE)</f>
        <v>0</v>
      </c>
      <c r="U418" s="30">
        <f>VLOOKUP($B418,'[1]Tillförd energi'!$B$2:$AS$506,MATCH(U$3,'[1]Tillförd energi'!$B$1:$AQ$1,0),FALSE)</f>
        <v>0</v>
      </c>
      <c r="V418" s="30">
        <f>VLOOKUP($B418,'[1]Tillförd energi'!$B$2:$AS$506,MATCH(V$3,'[1]Tillförd energi'!$B$1:$AQ$1,0),FALSE)</f>
        <v>0</v>
      </c>
      <c r="W418" s="30">
        <f>VLOOKUP($B418,'[1]Tillförd energi'!$B$2:$AS$506,MATCH(W$3,'[1]Tillförd energi'!$B$1:$AQ$1,0),FALSE)</f>
        <v>4.4400000000000004</v>
      </c>
      <c r="X418" s="30">
        <f>VLOOKUP($B418,'[1]Tillförd energi'!$B$2:$AS$506,MATCH(X$3,'[1]Tillförd energi'!$B$1:$AQ$1,0),FALSE)</f>
        <v>0</v>
      </c>
      <c r="Y418" s="30">
        <f>VLOOKUP($B418,'[1]Tillförd energi'!$B$2:$AS$506,MATCH(Y$3,'[1]Tillförd energi'!$B$1:$AQ$1,0),FALSE)</f>
        <v>0</v>
      </c>
      <c r="Z418" s="30">
        <f>VLOOKUP($B418,'[1]Tillförd energi'!$B$2:$AS$506,MATCH(Z$3,'[1]Tillförd energi'!$B$1:$AQ$1,0),FALSE)</f>
        <v>0</v>
      </c>
      <c r="AA418" s="30">
        <f>VLOOKUP($B418,'[1]Tillförd energi'!$B$2:$AS$506,MATCH(AA$3,'[1]Tillförd energi'!$B$1:$AQ$1,0),FALSE)</f>
        <v>0</v>
      </c>
      <c r="AB418" s="30">
        <f>VLOOKUP($B418,'[1]Tillförd energi'!$B$2:$AS$506,MATCH(AB$3,'[1]Tillförd energi'!$B$1:$AQ$1,0),FALSE)</f>
        <v>19.7</v>
      </c>
      <c r="AC418" s="30">
        <f>VLOOKUP($B418,'[1]Tillförd energi'!$B$2:$AS$506,MATCH(AC$3,'[1]Tillförd energi'!$B$1:$AQ$1,0),FALSE)</f>
        <v>0</v>
      </c>
      <c r="AD418" s="30">
        <f>VLOOKUP($B418,'[1]Tillförd energi'!$B$2:$AS$506,MATCH(AD$3,'[1]Tillförd energi'!$B$1:$AQ$1,0),FALSE)</f>
        <v>0</v>
      </c>
      <c r="AF418" s="30">
        <f>VLOOKUP($B418,'[1]Tillförd energi'!$B$2:$AS$506,MATCH(AF$3,'[1]Tillförd energi'!$B$1:$AQ$1,0),FALSE)</f>
        <v>3.69</v>
      </c>
      <c r="AH418" s="30">
        <f>IFERROR(VLOOKUP(B418,[1]Miljö!$B$1:$S$476,9,FALSE)/1,0)</f>
        <v>0</v>
      </c>
      <c r="AJ418" s="35">
        <f>IFERROR(VLOOKUP($B418,[1]Miljö!$B$1:$S$500,MATCH("hjälpel exklusive kraftvärme (GWh)",[1]Miljö!$B$1:$V$1,0),FALSE)/1,"")</f>
        <v>3.69</v>
      </c>
      <c r="AK418" s="35">
        <f t="shared" si="24"/>
        <v>3.69</v>
      </c>
      <c r="AL418" s="35">
        <f>VLOOKUP($B418,'[1]Slutlig allokering'!$B$2:$AL$462,MATCH("Hjälpel kraftvärme",'[1]Slutlig allokering'!$B$2:$AL$2,0),FALSE)</f>
        <v>0</v>
      </c>
      <c r="AN418" s="30">
        <f t="shared" si="25"/>
        <v>201.31589999999997</v>
      </c>
      <c r="AO418" s="30">
        <f t="shared" si="26"/>
        <v>201.31589999999997</v>
      </c>
      <c r="AP418" s="30">
        <f>IF(ISERROR(1/VLOOKUP($B418,[1]Leveranser!$B$1:$S$500,MATCH("såld värme (gwh)",[1]Leveranser!$B$1:$S$1,0),FALSE)),"",VLOOKUP($B418,[1]Leveranser!$B$1:$S$500,MATCH("såld värme (gwh)",[1]Leveranser!$B$1:$S$1,0),FALSE))</f>
        <v>137.30000000000001</v>
      </c>
      <c r="AQ418" s="30">
        <f>VLOOKUP($B418,[1]Leveranser!$B$1:$Y$500,MATCH("Totalt såld fjärrvärme till andra fjärrvärmeföretag",[1]Leveranser!$B$1:$AA$1,0),FALSE)</f>
        <v>0</v>
      </c>
      <c r="AR418" s="30">
        <f>IF(ISERROR(1/VLOOKUP($B418,[1]Miljö!$B$1:$S$500,MATCH("Såld mängd produktionsspecifik fjärrvärme (GWh)",[1]Miljö!$B$1:$R$1,0),FALSE)),0,VLOOKUP($B418,[1]Miljö!$B$1:$S$500,MATCH("Såld mängd produktionsspecifik fjärrvärme (GWh)",[1]Miljö!$B$1:$R$1,0),FALSE))</f>
        <v>0</v>
      </c>
      <c r="AS418" s="36">
        <f t="shared" si="27"/>
        <v>0.68201269745708126</v>
      </c>
      <c r="AU418" s="30" t="str">
        <f>VLOOKUP($B418,'[1]Miljövärden urval för publ'!$B$2:$I$486,7,FALSE)</f>
        <v>Ja</v>
      </c>
    </row>
    <row r="419" spans="1:47" ht="15">
      <c r="A419" t="s">
        <v>125</v>
      </c>
      <c r="B419" t="s">
        <v>129</v>
      </c>
      <c r="C419" s="30">
        <f>VLOOKUP($B419,'[1]Tillförd energi'!$B$2:$AS$506,MATCH(C$3,'[1]Tillförd energi'!$B$1:$AQ$1,0),FALSE)</f>
        <v>0</v>
      </c>
      <c r="D419" s="30">
        <f>VLOOKUP($B419,'[1]Tillförd energi'!$B$2:$AS$506,MATCH(D$3,'[1]Tillförd energi'!$B$1:$AQ$1,0),FALSE)</f>
        <v>0</v>
      </c>
      <c r="E419" s="30">
        <f>VLOOKUP($B419,'[1]Tillförd energi'!$B$2:$AS$506,MATCH(E$3,'[1]Tillförd energi'!$B$1:$AQ$1,0),FALSE)</f>
        <v>0</v>
      </c>
      <c r="F419" s="30">
        <f>VLOOKUP($B419,'[1]Tillförd energi'!$B$2:$AS$506,MATCH(F$3,'[1]Tillförd energi'!$B$1:$AQ$1,0),FALSE)</f>
        <v>0</v>
      </c>
      <c r="G419" s="30">
        <f>VLOOKUP($B419,'[1]Tillförd energi'!$B$2:$AS$506,MATCH(G$3,'[1]Tillförd energi'!$B$1:$AQ$1,0),FALSE)</f>
        <v>0</v>
      </c>
      <c r="H419" s="30">
        <f>VLOOKUP($B419,'[1]Tillförd energi'!$B$2:$AS$506,MATCH(H$3,'[1]Tillförd energi'!$B$1:$AQ$1,0),FALSE)</f>
        <v>0</v>
      </c>
      <c r="I419" s="30">
        <f>VLOOKUP($B419,'[1]Tillförd energi'!$B$2:$AS$506,MATCH(I$3,'[1]Tillförd energi'!$B$1:$AQ$1,0),FALSE)</f>
        <v>0</v>
      </c>
      <c r="J419" s="30">
        <f>VLOOKUP($B419,'[1]Tillförd energi'!$B$2:$AS$506,MATCH(J$3,'[1]Tillförd energi'!$B$1:$AQ$1,0),FALSE)</f>
        <v>0</v>
      </c>
      <c r="K419" s="30">
        <f>VLOOKUP($B419,'[1]Tillförd energi'!$B$2:$AS$506,MATCH(K$3,'[1]Tillförd energi'!$B$1:$AQ$1,0),FALSE)</f>
        <v>0</v>
      </c>
      <c r="L419" s="30">
        <f>VLOOKUP($B419,'[1]Tillförd energi'!$B$2:$AS$506,MATCH(L$3,'[1]Tillförd energi'!$B$1:$AQ$1,0),FALSE)</f>
        <v>0</v>
      </c>
      <c r="M419" s="30">
        <f>VLOOKUP($B419,'[1]Tillförd energi'!$B$2:$AS$506,MATCH(M$3,'[1]Tillförd energi'!$B$1:$AQ$1,0),FALSE)</f>
        <v>0</v>
      </c>
      <c r="N419" s="30">
        <f>VLOOKUP($B419,'[1]Tillförd energi'!$B$2:$AS$506,MATCH(N$3,'[1]Tillförd energi'!$B$1:$AQ$1,0),FALSE)</f>
        <v>0</v>
      </c>
      <c r="O419" s="30">
        <f>VLOOKUP($B419,'[1]Tillförd energi'!$B$2:$AS$506,MATCH(O$3,'[1]Tillförd energi'!$B$1:$AQ$1,0),FALSE)</f>
        <v>0</v>
      </c>
      <c r="P419" s="30">
        <f>VLOOKUP($B419,'[1]Tillförd energi'!$B$2:$AS$506,MATCH(P$3,'[1]Tillförd energi'!$B$1:$AQ$1,0),FALSE)</f>
        <v>0</v>
      </c>
      <c r="Q419" s="30">
        <f>VLOOKUP($B419,'[1]Tillförd energi'!$B$2:$AS$506,MATCH(Q$3,'[1]Tillförd energi'!$B$1:$AQ$1,0),FALSE)</f>
        <v>0</v>
      </c>
      <c r="R419" s="30">
        <f>VLOOKUP($B419,'[1]Tillförd energi'!$B$2:$AS$506,MATCH(R$3,'[1]Tillförd energi'!$B$1:$AQ$1,0),FALSE)</f>
        <v>0</v>
      </c>
      <c r="S419" s="30">
        <f>VLOOKUP($B419,'[1]Tillförd energi'!$B$2:$AS$506,MATCH(S$3,'[1]Tillförd energi'!$B$1:$AQ$1,0),FALSE)</f>
        <v>0</v>
      </c>
      <c r="T419" s="30">
        <f>VLOOKUP($B419,'[1]Tillförd energi'!$B$2:$AS$506,MATCH(T$3,'[1]Tillförd energi'!$B$1:$AQ$1,0),FALSE)</f>
        <v>0</v>
      </c>
      <c r="U419" s="30">
        <f>VLOOKUP($B419,'[1]Tillförd energi'!$B$2:$AS$506,MATCH(U$3,'[1]Tillförd energi'!$B$1:$AQ$1,0),FALSE)</f>
        <v>0</v>
      </c>
      <c r="V419" s="30">
        <f>VLOOKUP($B419,'[1]Tillförd energi'!$B$2:$AS$506,MATCH(V$3,'[1]Tillförd energi'!$B$1:$AQ$1,0),FALSE)</f>
        <v>0</v>
      </c>
      <c r="W419" s="30">
        <f>VLOOKUP($B419,'[1]Tillförd energi'!$B$2:$AS$506,MATCH(W$3,'[1]Tillförd energi'!$B$1:$AQ$1,0),FALSE)</f>
        <v>0</v>
      </c>
      <c r="X419" s="30">
        <f>VLOOKUP($B419,'[1]Tillförd energi'!$B$2:$AS$506,MATCH(X$3,'[1]Tillförd energi'!$B$1:$AQ$1,0),FALSE)</f>
        <v>0</v>
      </c>
      <c r="Y419" s="30">
        <f>VLOOKUP($B419,'[1]Tillförd energi'!$B$2:$AS$506,MATCH(Y$3,'[1]Tillförd energi'!$B$1:$AQ$1,0),FALSE)</f>
        <v>0</v>
      </c>
      <c r="Z419" s="30">
        <f>VLOOKUP($B419,'[1]Tillförd energi'!$B$2:$AS$506,MATCH(Z$3,'[1]Tillförd energi'!$B$1:$AQ$1,0),FALSE)</f>
        <v>0</v>
      </c>
      <c r="AA419" s="30">
        <f>VLOOKUP($B419,'[1]Tillförd energi'!$B$2:$AS$506,MATCH(AA$3,'[1]Tillförd energi'!$B$1:$AQ$1,0),FALSE)</f>
        <v>0</v>
      </c>
      <c r="AB419" s="30">
        <f>VLOOKUP($B419,'[1]Tillförd energi'!$B$2:$AS$506,MATCH(AB$3,'[1]Tillförd energi'!$B$1:$AQ$1,0),FALSE)</f>
        <v>0</v>
      </c>
      <c r="AC419" s="30">
        <f>VLOOKUP($B419,'[1]Tillförd energi'!$B$2:$AS$506,MATCH(AC$3,'[1]Tillförd energi'!$B$1:$AQ$1,0),FALSE)</f>
        <v>0</v>
      </c>
      <c r="AD419" s="30">
        <f>VLOOKUP($B419,'[1]Tillförd energi'!$B$2:$AS$506,MATCH(AD$3,'[1]Tillförd energi'!$B$1:$AQ$1,0),FALSE)</f>
        <v>0</v>
      </c>
      <c r="AF419" s="30">
        <f>VLOOKUP($B419,'[1]Tillförd energi'!$B$2:$AS$506,MATCH(AF$3,'[1]Tillförd energi'!$B$1:$AQ$1,0),FALSE)</f>
        <v>0</v>
      </c>
      <c r="AH419" s="30">
        <f>IFERROR(VLOOKUP(B419,[1]Miljö!$B$1:$S$476,9,FALSE)/1,0)</f>
        <v>0</v>
      </c>
      <c r="AJ419" s="35" t="str">
        <f>IFERROR(VLOOKUP($B419,[1]Miljö!$B$1:$S$500,MATCH("hjälpel exklusive kraftvärme (GWh)",[1]Miljö!$B$1:$V$1,0),FALSE)/1,"")</f>
        <v/>
      </c>
      <c r="AK419" s="35">
        <f t="shared" si="24"/>
        <v>0</v>
      </c>
      <c r="AL419" s="35">
        <f>VLOOKUP($B419,'[1]Slutlig allokering'!$B$2:$AL$462,MATCH("Hjälpel kraftvärme",'[1]Slutlig allokering'!$B$2:$AL$2,0),FALSE)</f>
        <v>0</v>
      </c>
      <c r="AN419" s="30">
        <f t="shared" si="25"/>
        <v>0</v>
      </c>
      <c r="AO419" s="30">
        <f t="shared" si="26"/>
        <v>0</v>
      </c>
      <c r="AP419" s="30" t="str">
        <f>IF(ISERROR(1/VLOOKUP($B419,[1]Leveranser!$B$1:$S$500,MATCH("såld värme (gwh)",[1]Leveranser!$B$1:$S$1,0),FALSE)),"",VLOOKUP($B419,[1]Leveranser!$B$1:$S$500,MATCH("såld värme (gwh)",[1]Leveranser!$B$1:$S$1,0),FALSE))</f>
        <v/>
      </c>
      <c r="AQ419" s="30">
        <f>VLOOKUP($B419,[1]Leveranser!$B$1:$Y$500,MATCH("Totalt såld fjärrvärme till andra fjärrvärmeföretag",[1]Leveranser!$B$1:$AA$1,0),FALSE)</f>
        <v>0</v>
      </c>
      <c r="AR419" s="30">
        <f>IF(ISERROR(1/VLOOKUP($B419,[1]Miljö!$B$1:$S$500,MATCH("Såld mängd produktionsspecifik fjärrvärme (GWh)",[1]Miljö!$B$1:$R$1,0),FALSE)),0,VLOOKUP($B419,[1]Miljö!$B$1:$S$500,MATCH("Såld mängd produktionsspecifik fjärrvärme (GWh)",[1]Miljö!$B$1:$R$1,0),FALSE))</f>
        <v>0</v>
      </c>
      <c r="AS419" s="36" t="str">
        <f t="shared" si="27"/>
        <v/>
      </c>
      <c r="AU419" s="30" t="str">
        <f>VLOOKUP($B419,'[1]Miljövärden urval för publ'!$B$2:$I$486,7,FALSE)</f>
        <v>Nej</v>
      </c>
    </row>
    <row r="420" spans="1:47" ht="15">
      <c r="A420" t="s">
        <v>503</v>
      </c>
      <c r="B420" t="s">
        <v>506</v>
      </c>
      <c r="C420" s="30">
        <f>VLOOKUP($B420,'[1]Tillförd energi'!$B$2:$AS$506,MATCH(C$3,'[1]Tillförd energi'!$B$1:$AQ$1,0),FALSE)</f>
        <v>0</v>
      </c>
      <c r="D420" s="30">
        <f>VLOOKUP($B420,'[1]Tillförd energi'!$B$2:$AS$506,MATCH(D$3,'[1]Tillförd energi'!$B$1:$AQ$1,0),FALSE)</f>
        <v>0</v>
      </c>
      <c r="E420" s="30">
        <f>VLOOKUP($B420,'[1]Tillförd energi'!$B$2:$AS$506,MATCH(E$3,'[1]Tillförd energi'!$B$1:$AQ$1,0),FALSE)</f>
        <v>0</v>
      </c>
      <c r="F420" s="30">
        <f>VLOOKUP($B420,'[1]Tillförd energi'!$B$2:$AS$506,MATCH(F$3,'[1]Tillförd energi'!$B$1:$AQ$1,0),FALSE)</f>
        <v>0</v>
      </c>
      <c r="G420" s="30">
        <f>VLOOKUP($B420,'[1]Tillförd energi'!$B$2:$AS$506,MATCH(G$3,'[1]Tillförd energi'!$B$1:$AQ$1,0),FALSE)</f>
        <v>0</v>
      </c>
      <c r="H420" s="30">
        <f>VLOOKUP($B420,'[1]Tillförd energi'!$B$2:$AS$506,MATCH(H$3,'[1]Tillförd energi'!$B$1:$AQ$1,0),FALSE)</f>
        <v>0</v>
      </c>
      <c r="I420" s="30">
        <f>VLOOKUP($B420,'[1]Tillförd energi'!$B$2:$AS$506,MATCH(I$3,'[1]Tillförd energi'!$B$1:$AQ$1,0),FALSE)</f>
        <v>0</v>
      </c>
      <c r="J420" s="30">
        <f>VLOOKUP($B420,'[1]Tillförd energi'!$B$2:$AS$506,MATCH(J$3,'[1]Tillförd energi'!$B$1:$AQ$1,0),FALSE)</f>
        <v>0</v>
      </c>
      <c r="K420" s="30">
        <f>VLOOKUP($B420,'[1]Tillförd energi'!$B$2:$AS$506,MATCH(K$3,'[1]Tillförd energi'!$B$1:$AQ$1,0),FALSE)</f>
        <v>0</v>
      </c>
      <c r="L420" s="30">
        <f>VLOOKUP($B420,'[1]Tillförd energi'!$B$2:$AS$506,MATCH(L$3,'[1]Tillförd energi'!$B$1:$AQ$1,0),FALSE)</f>
        <v>0</v>
      </c>
      <c r="M420" s="30">
        <f>VLOOKUP($B420,'[1]Tillförd energi'!$B$2:$AS$506,MATCH(M$3,'[1]Tillförd energi'!$B$1:$AQ$1,0),FALSE)</f>
        <v>0</v>
      </c>
      <c r="N420" s="30">
        <f>VLOOKUP($B420,'[1]Tillförd energi'!$B$2:$AS$506,MATCH(N$3,'[1]Tillförd energi'!$B$1:$AQ$1,0),FALSE)</f>
        <v>0</v>
      </c>
      <c r="O420" s="30">
        <f>VLOOKUP($B420,'[1]Tillförd energi'!$B$2:$AS$506,MATCH(O$3,'[1]Tillförd energi'!$B$1:$AQ$1,0),FALSE)</f>
        <v>0</v>
      </c>
      <c r="P420" s="30">
        <f>VLOOKUP($B420,'[1]Tillförd energi'!$B$2:$AS$506,MATCH(P$3,'[1]Tillförd energi'!$B$1:$AQ$1,0),FALSE)</f>
        <v>0</v>
      </c>
      <c r="Q420" s="30">
        <f>VLOOKUP($B420,'[1]Tillförd energi'!$B$2:$AS$506,MATCH(Q$3,'[1]Tillförd energi'!$B$1:$AQ$1,0),FALSE)</f>
        <v>0</v>
      </c>
      <c r="R420" s="30">
        <f>VLOOKUP($B420,'[1]Tillförd energi'!$B$2:$AS$506,MATCH(R$3,'[1]Tillförd energi'!$B$1:$AQ$1,0),FALSE)</f>
        <v>0</v>
      </c>
      <c r="S420" s="30">
        <f>VLOOKUP($B420,'[1]Tillförd energi'!$B$2:$AS$506,MATCH(S$3,'[1]Tillförd energi'!$B$1:$AQ$1,0),FALSE)</f>
        <v>0</v>
      </c>
      <c r="T420" s="30">
        <f>VLOOKUP($B420,'[1]Tillförd energi'!$B$2:$AS$506,MATCH(T$3,'[1]Tillförd energi'!$B$1:$AQ$1,0),FALSE)</f>
        <v>0</v>
      </c>
      <c r="U420" s="30">
        <f>VLOOKUP($B420,'[1]Tillförd energi'!$B$2:$AS$506,MATCH(U$3,'[1]Tillförd energi'!$B$1:$AQ$1,0),FALSE)</f>
        <v>0</v>
      </c>
      <c r="V420" s="30">
        <f>VLOOKUP($B420,'[1]Tillförd energi'!$B$2:$AS$506,MATCH(V$3,'[1]Tillförd energi'!$B$1:$AQ$1,0),FALSE)</f>
        <v>0</v>
      </c>
      <c r="W420" s="30">
        <f>VLOOKUP($B420,'[1]Tillförd energi'!$B$2:$AS$506,MATCH(W$3,'[1]Tillförd energi'!$B$1:$AQ$1,0),FALSE)</f>
        <v>0</v>
      </c>
      <c r="X420" s="30">
        <f>VLOOKUP($B420,'[1]Tillförd energi'!$B$2:$AS$506,MATCH(X$3,'[1]Tillförd energi'!$B$1:$AQ$1,0),FALSE)</f>
        <v>0</v>
      </c>
      <c r="Y420" s="30">
        <f>VLOOKUP($B420,'[1]Tillförd energi'!$B$2:$AS$506,MATCH(Y$3,'[1]Tillförd energi'!$B$1:$AQ$1,0),FALSE)</f>
        <v>0</v>
      </c>
      <c r="Z420" s="30">
        <f>VLOOKUP($B420,'[1]Tillförd energi'!$B$2:$AS$506,MATCH(Z$3,'[1]Tillförd energi'!$B$1:$AQ$1,0),FALSE)</f>
        <v>0</v>
      </c>
      <c r="AA420" s="30">
        <f>VLOOKUP($B420,'[1]Tillförd energi'!$B$2:$AS$506,MATCH(AA$3,'[1]Tillförd energi'!$B$1:$AQ$1,0),FALSE)</f>
        <v>0</v>
      </c>
      <c r="AB420" s="30">
        <f>VLOOKUP($B420,'[1]Tillförd energi'!$B$2:$AS$506,MATCH(AB$3,'[1]Tillförd energi'!$B$1:$AQ$1,0),FALSE)</f>
        <v>0</v>
      </c>
      <c r="AC420" s="30">
        <f>VLOOKUP($B420,'[1]Tillförd energi'!$B$2:$AS$506,MATCH(AC$3,'[1]Tillförd energi'!$B$1:$AQ$1,0),FALSE)</f>
        <v>0</v>
      </c>
      <c r="AD420" s="30">
        <f>VLOOKUP($B420,'[1]Tillförd energi'!$B$2:$AS$506,MATCH(AD$3,'[1]Tillförd energi'!$B$1:$AQ$1,0),FALSE)</f>
        <v>0</v>
      </c>
      <c r="AF420" s="30">
        <f>VLOOKUP($B420,'[1]Tillförd energi'!$B$2:$AS$506,MATCH(AF$3,'[1]Tillförd energi'!$B$1:$AQ$1,0),FALSE)</f>
        <v>0</v>
      </c>
      <c r="AH420" s="30">
        <f>IFERROR(VLOOKUP(B420,[1]Miljö!$B$1:$S$476,9,FALSE)/1,0)</f>
        <v>0</v>
      </c>
      <c r="AJ420" s="35" t="str">
        <f>IFERROR(VLOOKUP($B420,[1]Miljö!$B$1:$S$500,MATCH("hjälpel exklusive kraftvärme (GWh)",[1]Miljö!$B$1:$V$1,0),FALSE)/1,"")</f>
        <v/>
      </c>
      <c r="AK420" s="35">
        <f t="shared" si="24"/>
        <v>0</v>
      </c>
      <c r="AL420" s="35">
        <f>VLOOKUP($B420,'[1]Slutlig allokering'!$B$2:$AL$462,MATCH("Hjälpel kraftvärme",'[1]Slutlig allokering'!$B$2:$AL$2,0),FALSE)</f>
        <v>0</v>
      </c>
      <c r="AN420" s="30">
        <f t="shared" si="25"/>
        <v>0</v>
      </c>
      <c r="AO420" s="30">
        <f t="shared" si="26"/>
        <v>0</v>
      </c>
      <c r="AP420" s="30" t="str">
        <f>IF(ISERROR(1/VLOOKUP($B420,[1]Leveranser!$B$1:$S$500,MATCH("såld värme (gwh)",[1]Leveranser!$B$1:$S$1,0),FALSE)),"",VLOOKUP($B420,[1]Leveranser!$B$1:$S$500,MATCH("såld värme (gwh)",[1]Leveranser!$B$1:$S$1,0),FALSE))</f>
        <v/>
      </c>
      <c r="AQ420" s="30">
        <f>VLOOKUP($B420,[1]Leveranser!$B$1:$Y$500,MATCH("Totalt såld fjärrvärme till andra fjärrvärmeföretag",[1]Leveranser!$B$1:$AA$1,0),FALSE)</f>
        <v>0</v>
      </c>
      <c r="AR420" s="30">
        <f>IF(ISERROR(1/VLOOKUP($B420,[1]Miljö!$B$1:$S$500,MATCH("Såld mängd produktionsspecifik fjärrvärme (GWh)",[1]Miljö!$B$1:$R$1,0),FALSE)),0,VLOOKUP($B420,[1]Miljö!$B$1:$S$500,MATCH("Såld mängd produktionsspecifik fjärrvärme (GWh)",[1]Miljö!$B$1:$R$1,0),FALSE))</f>
        <v>0</v>
      </c>
      <c r="AS420" s="36" t="str">
        <f t="shared" si="27"/>
        <v/>
      </c>
      <c r="AU420" s="30" t="str">
        <f>VLOOKUP($B420,'[1]Miljövärden urval för publ'!$B$2:$I$486,7,FALSE)</f>
        <v>Nej</v>
      </c>
    </row>
    <row r="421" spans="1:47" ht="15">
      <c r="A421" t="s">
        <v>495</v>
      </c>
      <c r="B421" t="s">
        <v>499</v>
      </c>
      <c r="C421" s="30">
        <f>VLOOKUP($B421,'[1]Tillförd energi'!$B$2:$AS$506,MATCH(C$3,'[1]Tillförd energi'!$B$1:$AQ$1,0),FALSE)</f>
        <v>0</v>
      </c>
      <c r="D421" s="30">
        <f>VLOOKUP($B421,'[1]Tillförd energi'!$B$2:$AS$506,MATCH(D$3,'[1]Tillförd energi'!$B$1:$AQ$1,0),FALSE)</f>
        <v>3.69</v>
      </c>
      <c r="E421" s="30">
        <f>VLOOKUP($B421,'[1]Tillförd energi'!$B$2:$AS$506,MATCH(E$3,'[1]Tillförd energi'!$B$1:$AQ$1,0),FALSE)</f>
        <v>0</v>
      </c>
      <c r="F421" s="30">
        <f>VLOOKUP($B421,'[1]Tillförd energi'!$B$2:$AS$506,MATCH(F$3,'[1]Tillförd energi'!$B$1:$AQ$1,0),FALSE)</f>
        <v>0</v>
      </c>
      <c r="G421" s="30">
        <f>VLOOKUP($B421,'[1]Tillförd energi'!$B$2:$AS$506,MATCH(G$3,'[1]Tillförd energi'!$B$1:$AQ$1,0),FALSE)</f>
        <v>0</v>
      </c>
      <c r="H421" s="30">
        <f>VLOOKUP($B421,'[1]Tillförd energi'!$B$2:$AS$506,MATCH(H$3,'[1]Tillförd energi'!$B$1:$AQ$1,0),FALSE)</f>
        <v>0</v>
      </c>
      <c r="I421" s="30">
        <f>VLOOKUP($B421,'[1]Tillförd energi'!$B$2:$AS$506,MATCH(I$3,'[1]Tillförd energi'!$B$1:$AQ$1,0),FALSE)</f>
        <v>0</v>
      </c>
      <c r="J421" s="30">
        <f>VLOOKUP($B421,'[1]Tillförd energi'!$B$2:$AS$506,MATCH(J$3,'[1]Tillförd energi'!$B$1:$AQ$1,0),FALSE)</f>
        <v>0</v>
      </c>
      <c r="K421" s="30">
        <f>VLOOKUP($B421,'[1]Tillförd energi'!$B$2:$AS$506,MATCH(K$3,'[1]Tillförd energi'!$B$1:$AQ$1,0),FALSE)</f>
        <v>0</v>
      </c>
      <c r="L421" s="30">
        <f>VLOOKUP($B421,'[1]Tillförd energi'!$B$2:$AS$506,MATCH(L$3,'[1]Tillförd energi'!$B$1:$AQ$1,0),FALSE)</f>
        <v>9.5500000000000007</v>
      </c>
      <c r="M421" s="30">
        <f>VLOOKUP($B421,'[1]Tillförd energi'!$B$2:$AS$506,MATCH(M$3,'[1]Tillförd energi'!$B$1:$AQ$1,0),FALSE)</f>
        <v>9.5500000000000007</v>
      </c>
      <c r="N421" s="30">
        <f>VLOOKUP($B421,'[1]Tillförd energi'!$B$2:$AS$506,MATCH(N$3,'[1]Tillförd energi'!$B$1:$AQ$1,0),FALSE)</f>
        <v>0</v>
      </c>
      <c r="O421" s="30">
        <f>VLOOKUP($B421,'[1]Tillförd energi'!$B$2:$AS$506,MATCH(O$3,'[1]Tillförd energi'!$B$1:$AQ$1,0),FALSE)</f>
        <v>28.66</v>
      </c>
      <c r="P421" s="30">
        <f>VLOOKUP($B421,'[1]Tillförd energi'!$B$2:$AS$506,MATCH(P$3,'[1]Tillförd energi'!$B$1:$AQ$1,0),FALSE)</f>
        <v>0</v>
      </c>
      <c r="Q421" s="30">
        <f>VLOOKUP($B421,'[1]Tillförd energi'!$B$2:$AS$506,MATCH(Q$3,'[1]Tillförd energi'!$B$1:$AQ$1,0),FALSE)</f>
        <v>0</v>
      </c>
      <c r="R421" s="30">
        <f>VLOOKUP($B421,'[1]Tillförd energi'!$B$2:$AS$506,MATCH(R$3,'[1]Tillförd energi'!$B$1:$AQ$1,0),FALSE)</f>
        <v>0</v>
      </c>
      <c r="S421" s="30">
        <f>VLOOKUP($B421,'[1]Tillförd energi'!$B$2:$AS$506,MATCH(S$3,'[1]Tillförd energi'!$B$1:$AQ$1,0),FALSE)</f>
        <v>0</v>
      </c>
      <c r="T421" s="30">
        <f>VLOOKUP($B421,'[1]Tillförd energi'!$B$2:$AS$506,MATCH(T$3,'[1]Tillförd energi'!$B$1:$AQ$1,0),FALSE)</f>
        <v>0</v>
      </c>
      <c r="U421" s="30">
        <f>VLOOKUP($B421,'[1]Tillförd energi'!$B$2:$AS$506,MATCH(U$3,'[1]Tillförd energi'!$B$1:$AQ$1,0),FALSE)</f>
        <v>0</v>
      </c>
      <c r="V421" s="30">
        <f>VLOOKUP($B421,'[1]Tillförd energi'!$B$2:$AS$506,MATCH(V$3,'[1]Tillförd energi'!$B$1:$AQ$1,0),FALSE)</f>
        <v>0</v>
      </c>
      <c r="W421" s="30">
        <f>VLOOKUP($B421,'[1]Tillförd energi'!$B$2:$AS$506,MATCH(W$3,'[1]Tillförd energi'!$B$1:$AQ$1,0),FALSE)</f>
        <v>0</v>
      </c>
      <c r="X421" s="30">
        <f>VLOOKUP($B421,'[1]Tillförd energi'!$B$2:$AS$506,MATCH(X$3,'[1]Tillförd energi'!$B$1:$AQ$1,0),FALSE)</f>
        <v>0</v>
      </c>
      <c r="Y421" s="30">
        <f>VLOOKUP($B421,'[1]Tillförd energi'!$B$2:$AS$506,MATCH(Y$3,'[1]Tillförd energi'!$B$1:$AQ$1,0),FALSE)</f>
        <v>0</v>
      </c>
      <c r="Z421" s="30">
        <f>VLOOKUP($B421,'[1]Tillförd energi'!$B$2:$AS$506,MATCH(Z$3,'[1]Tillförd energi'!$B$1:$AQ$1,0),FALSE)</f>
        <v>0</v>
      </c>
      <c r="AA421" s="30">
        <f>VLOOKUP($B421,'[1]Tillförd energi'!$B$2:$AS$506,MATCH(AA$3,'[1]Tillförd energi'!$B$1:$AQ$1,0),FALSE)</f>
        <v>0</v>
      </c>
      <c r="AB421" s="30">
        <f>VLOOKUP($B421,'[1]Tillförd energi'!$B$2:$AS$506,MATCH(AB$3,'[1]Tillförd energi'!$B$1:$AQ$1,0),FALSE)</f>
        <v>4.28</v>
      </c>
      <c r="AC421" s="30">
        <f>VLOOKUP($B421,'[1]Tillförd energi'!$B$2:$AS$506,MATCH(AC$3,'[1]Tillförd energi'!$B$1:$AQ$1,0),FALSE)</f>
        <v>0</v>
      </c>
      <c r="AD421" s="30">
        <f>VLOOKUP($B421,'[1]Tillförd energi'!$B$2:$AS$506,MATCH(AD$3,'[1]Tillförd energi'!$B$1:$AQ$1,0),FALSE)</f>
        <v>0</v>
      </c>
      <c r="AF421" s="30">
        <f>VLOOKUP($B421,'[1]Tillförd energi'!$B$2:$AS$506,MATCH(AF$3,'[1]Tillförd energi'!$B$1:$AQ$1,0),FALSE)</f>
        <v>1.02</v>
      </c>
      <c r="AH421" s="30">
        <f>IFERROR(VLOOKUP(B421,[1]Miljö!$B$1:$S$476,9,FALSE)/1,0)</f>
        <v>0</v>
      </c>
      <c r="AJ421" s="35">
        <f>IFERROR(VLOOKUP($B421,[1]Miljö!$B$1:$S$500,MATCH("hjälpel exklusive kraftvärme (GWh)",[1]Miljö!$B$1:$V$1,0),FALSE)/1,"")</f>
        <v>1.02</v>
      </c>
      <c r="AK421" s="35">
        <f t="shared" si="24"/>
        <v>1.02</v>
      </c>
      <c r="AL421" s="35">
        <f>VLOOKUP($B421,'[1]Slutlig allokering'!$B$2:$AL$462,MATCH("Hjälpel kraftvärme",'[1]Slutlig allokering'!$B$2:$AL$2,0),FALSE)</f>
        <v>0</v>
      </c>
      <c r="AN421" s="30">
        <f t="shared" si="25"/>
        <v>56.750000000000007</v>
      </c>
      <c r="AO421" s="30">
        <f t="shared" si="26"/>
        <v>56.750000000000007</v>
      </c>
      <c r="AP421" s="30">
        <f>IF(ISERROR(1/VLOOKUP($B421,[1]Leveranser!$B$1:$S$500,MATCH("såld värme (gwh)",[1]Leveranser!$B$1:$S$1,0),FALSE)),"",VLOOKUP($B421,[1]Leveranser!$B$1:$S$500,MATCH("såld värme (gwh)",[1]Leveranser!$B$1:$S$1,0),FALSE))</f>
        <v>42.76</v>
      </c>
      <c r="AQ421" s="30">
        <f>VLOOKUP($B421,[1]Leveranser!$B$1:$Y$500,MATCH("Totalt såld fjärrvärme till andra fjärrvärmeföretag",[1]Leveranser!$B$1:$AA$1,0),FALSE)</f>
        <v>0</v>
      </c>
      <c r="AR421" s="30">
        <f>IF(ISERROR(1/VLOOKUP($B421,[1]Miljö!$B$1:$S$500,MATCH("Såld mängd produktionsspecifik fjärrvärme (GWh)",[1]Miljö!$B$1:$R$1,0),FALSE)),0,VLOOKUP($B421,[1]Miljö!$B$1:$S$500,MATCH("Såld mängd produktionsspecifik fjärrvärme (GWh)",[1]Miljö!$B$1:$R$1,0),FALSE))</f>
        <v>0</v>
      </c>
      <c r="AS421" s="36">
        <f t="shared" si="27"/>
        <v>0.75348017621145358</v>
      </c>
      <c r="AU421" s="30" t="str">
        <f>VLOOKUP($B421,'[1]Miljövärden urval för publ'!$B$2:$I$486,7,FALSE)</f>
        <v>Ja</v>
      </c>
    </row>
    <row r="422" spans="1:47" ht="15">
      <c r="A422" t="s">
        <v>651</v>
      </c>
      <c r="B422" t="s">
        <v>654</v>
      </c>
      <c r="C422" s="30">
        <f>VLOOKUP($B422,'[1]Tillförd energi'!$B$2:$AS$506,MATCH(C$3,'[1]Tillförd energi'!$B$1:$AQ$1,0),FALSE)</f>
        <v>0</v>
      </c>
      <c r="D422" s="30">
        <f>VLOOKUP($B422,'[1]Tillförd energi'!$B$2:$AS$506,MATCH(D$3,'[1]Tillförd energi'!$B$1:$AQ$1,0),FALSE)</f>
        <v>0</v>
      </c>
      <c r="E422" s="30">
        <f>VLOOKUP($B422,'[1]Tillförd energi'!$B$2:$AS$506,MATCH(E$3,'[1]Tillförd energi'!$B$1:$AQ$1,0),FALSE)</f>
        <v>0</v>
      </c>
      <c r="F422" s="30">
        <f>VLOOKUP($B422,'[1]Tillförd energi'!$B$2:$AS$506,MATCH(F$3,'[1]Tillförd energi'!$B$1:$AQ$1,0),FALSE)</f>
        <v>0</v>
      </c>
      <c r="G422" s="30">
        <f>VLOOKUP($B422,'[1]Tillförd energi'!$B$2:$AS$506,MATCH(G$3,'[1]Tillförd energi'!$B$1:$AQ$1,0),FALSE)</f>
        <v>0</v>
      </c>
      <c r="H422" s="30">
        <f>VLOOKUP($B422,'[1]Tillförd energi'!$B$2:$AS$506,MATCH(H$3,'[1]Tillförd energi'!$B$1:$AQ$1,0),FALSE)</f>
        <v>0</v>
      </c>
      <c r="I422" s="30">
        <f>VLOOKUP($B422,'[1]Tillförd energi'!$B$2:$AS$506,MATCH(I$3,'[1]Tillförd energi'!$B$1:$AQ$1,0),FALSE)</f>
        <v>0</v>
      </c>
      <c r="J422" s="30">
        <f>VLOOKUP($B422,'[1]Tillförd energi'!$B$2:$AS$506,MATCH(J$3,'[1]Tillförd energi'!$B$1:$AQ$1,0),FALSE)</f>
        <v>0</v>
      </c>
      <c r="K422" s="30">
        <f>VLOOKUP($B422,'[1]Tillförd energi'!$B$2:$AS$506,MATCH(K$3,'[1]Tillförd energi'!$B$1:$AQ$1,0),FALSE)</f>
        <v>0</v>
      </c>
      <c r="L422" s="30">
        <f>VLOOKUP($B422,'[1]Tillförd energi'!$B$2:$AS$506,MATCH(L$3,'[1]Tillförd energi'!$B$1:$AQ$1,0),FALSE)</f>
        <v>0</v>
      </c>
      <c r="M422" s="30">
        <f>VLOOKUP($B422,'[1]Tillförd energi'!$B$2:$AS$506,MATCH(M$3,'[1]Tillförd energi'!$B$1:$AQ$1,0),FALSE)</f>
        <v>0</v>
      </c>
      <c r="N422" s="30">
        <f>VLOOKUP($B422,'[1]Tillförd energi'!$B$2:$AS$506,MATCH(N$3,'[1]Tillförd energi'!$B$1:$AQ$1,0),FALSE)</f>
        <v>0</v>
      </c>
      <c r="O422" s="30">
        <f>VLOOKUP($B422,'[1]Tillförd energi'!$B$2:$AS$506,MATCH(O$3,'[1]Tillförd energi'!$B$1:$AQ$1,0),FALSE)</f>
        <v>0</v>
      </c>
      <c r="P422" s="30">
        <f>VLOOKUP($B422,'[1]Tillförd energi'!$B$2:$AS$506,MATCH(P$3,'[1]Tillförd energi'!$B$1:$AQ$1,0),FALSE)</f>
        <v>0</v>
      </c>
      <c r="Q422" s="30">
        <f>VLOOKUP($B422,'[1]Tillförd energi'!$B$2:$AS$506,MATCH(Q$3,'[1]Tillförd energi'!$B$1:$AQ$1,0),FALSE)</f>
        <v>0</v>
      </c>
      <c r="R422" s="30">
        <f>VLOOKUP($B422,'[1]Tillförd energi'!$B$2:$AS$506,MATCH(R$3,'[1]Tillförd energi'!$B$1:$AQ$1,0),FALSE)</f>
        <v>0</v>
      </c>
      <c r="S422" s="30">
        <f>VLOOKUP($B422,'[1]Tillförd energi'!$B$2:$AS$506,MATCH(S$3,'[1]Tillförd energi'!$B$1:$AQ$1,0),FALSE)</f>
        <v>0</v>
      </c>
      <c r="T422" s="30">
        <f>VLOOKUP($B422,'[1]Tillförd energi'!$B$2:$AS$506,MATCH(T$3,'[1]Tillförd energi'!$B$1:$AQ$1,0),FALSE)</f>
        <v>0</v>
      </c>
      <c r="U422" s="30">
        <f>VLOOKUP($B422,'[1]Tillförd energi'!$B$2:$AS$506,MATCH(U$3,'[1]Tillförd energi'!$B$1:$AQ$1,0),FALSE)</f>
        <v>0</v>
      </c>
      <c r="V422" s="30">
        <f>VLOOKUP($B422,'[1]Tillförd energi'!$B$2:$AS$506,MATCH(V$3,'[1]Tillförd energi'!$B$1:$AQ$1,0),FALSE)</f>
        <v>0</v>
      </c>
      <c r="W422" s="30">
        <f>VLOOKUP($B422,'[1]Tillförd energi'!$B$2:$AS$506,MATCH(W$3,'[1]Tillförd energi'!$B$1:$AQ$1,0),FALSE)</f>
        <v>0</v>
      </c>
      <c r="X422" s="30">
        <f>VLOOKUP($B422,'[1]Tillförd energi'!$B$2:$AS$506,MATCH(X$3,'[1]Tillförd energi'!$B$1:$AQ$1,0),FALSE)</f>
        <v>0</v>
      </c>
      <c r="Y422" s="30">
        <f>VLOOKUP($B422,'[1]Tillförd energi'!$B$2:$AS$506,MATCH(Y$3,'[1]Tillförd energi'!$B$1:$AQ$1,0),FALSE)</f>
        <v>0</v>
      </c>
      <c r="Z422" s="30">
        <f>VLOOKUP($B422,'[1]Tillförd energi'!$B$2:$AS$506,MATCH(Z$3,'[1]Tillförd energi'!$B$1:$AQ$1,0),FALSE)</f>
        <v>0</v>
      </c>
      <c r="AA422" s="30">
        <f>VLOOKUP($B422,'[1]Tillförd energi'!$B$2:$AS$506,MATCH(AA$3,'[1]Tillförd energi'!$B$1:$AQ$1,0),FALSE)</f>
        <v>0</v>
      </c>
      <c r="AB422" s="30">
        <f>VLOOKUP($B422,'[1]Tillförd energi'!$B$2:$AS$506,MATCH(AB$3,'[1]Tillförd energi'!$B$1:$AQ$1,0),FALSE)</f>
        <v>0</v>
      </c>
      <c r="AC422" s="30">
        <f>VLOOKUP($B422,'[1]Tillförd energi'!$B$2:$AS$506,MATCH(AC$3,'[1]Tillförd energi'!$B$1:$AQ$1,0),FALSE)</f>
        <v>0</v>
      </c>
      <c r="AD422" s="30">
        <f>VLOOKUP($B422,'[1]Tillförd energi'!$B$2:$AS$506,MATCH(AD$3,'[1]Tillförd energi'!$B$1:$AQ$1,0),FALSE)</f>
        <v>0</v>
      </c>
      <c r="AF422" s="30">
        <f>VLOOKUP($B422,'[1]Tillförd energi'!$B$2:$AS$506,MATCH(AF$3,'[1]Tillförd energi'!$B$1:$AQ$1,0),FALSE)</f>
        <v>0</v>
      </c>
      <c r="AH422" s="30">
        <f>IFERROR(VLOOKUP(B422,[1]Miljö!$B$1:$S$476,9,FALSE)/1,0)</f>
        <v>0</v>
      </c>
      <c r="AJ422" s="35" t="str">
        <f>IFERROR(VLOOKUP($B422,[1]Miljö!$B$1:$S$500,MATCH("hjälpel exklusive kraftvärme (GWh)",[1]Miljö!$B$1:$V$1,0),FALSE)/1,"")</f>
        <v/>
      </c>
      <c r="AK422" s="35">
        <f t="shared" si="24"/>
        <v>0</v>
      </c>
      <c r="AL422" s="35">
        <f>VLOOKUP($B422,'[1]Slutlig allokering'!$B$2:$AL$462,MATCH("Hjälpel kraftvärme",'[1]Slutlig allokering'!$B$2:$AL$2,0),FALSE)</f>
        <v>0</v>
      </c>
      <c r="AN422" s="30">
        <f t="shared" si="25"/>
        <v>0</v>
      </c>
      <c r="AO422" s="30">
        <f t="shared" si="26"/>
        <v>0</v>
      </c>
      <c r="AP422" s="30" t="str">
        <f>IF(ISERROR(1/VLOOKUP($B422,[1]Leveranser!$B$1:$S$500,MATCH("såld värme (gwh)",[1]Leveranser!$B$1:$S$1,0),FALSE)),"",VLOOKUP($B422,[1]Leveranser!$B$1:$S$500,MATCH("såld värme (gwh)",[1]Leveranser!$B$1:$S$1,0),FALSE))</f>
        <v/>
      </c>
      <c r="AQ422" s="30">
        <f>VLOOKUP($B422,[1]Leveranser!$B$1:$Y$500,MATCH("Totalt såld fjärrvärme till andra fjärrvärmeföretag",[1]Leveranser!$B$1:$AA$1,0),FALSE)</f>
        <v>0</v>
      </c>
      <c r="AR422" s="30">
        <f>IF(ISERROR(1/VLOOKUP($B422,[1]Miljö!$B$1:$S$500,MATCH("Såld mängd produktionsspecifik fjärrvärme (GWh)",[1]Miljö!$B$1:$R$1,0),FALSE)),0,VLOOKUP($B422,[1]Miljö!$B$1:$S$500,MATCH("Såld mängd produktionsspecifik fjärrvärme (GWh)",[1]Miljö!$B$1:$R$1,0),FALSE))</f>
        <v>0</v>
      </c>
      <c r="AS422" s="36" t="str">
        <f t="shared" si="27"/>
        <v/>
      </c>
      <c r="AU422" s="30" t="str">
        <f>VLOOKUP($B422,'[1]Miljövärden urval för publ'!$B$2:$I$486,7,FALSE)</f>
        <v>Nej</v>
      </c>
    </row>
    <row r="423" spans="1:47" ht="15">
      <c r="A423" t="s">
        <v>463</v>
      </c>
      <c r="B423" t="s">
        <v>481</v>
      </c>
      <c r="C423" s="30">
        <f>VLOOKUP($B423,'[1]Tillförd energi'!$B$2:$AS$506,MATCH(C$3,'[1]Tillförd energi'!$B$1:$AQ$1,0),FALSE)</f>
        <v>0</v>
      </c>
      <c r="D423" s="30">
        <f>VLOOKUP($B423,'[1]Tillförd energi'!$B$2:$AS$506,MATCH(D$3,'[1]Tillförd energi'!$B$1:$AQ$1,0),FALSE)</f>
        <v>8.0000000000000002E-3</v>
      </c>
      <c r="E423" s="30">
        <f>VLOOKUP($B423,'[1]Tillförd energi'!$B$2:$AS$506,MATCH(E$3,'[1]Tillförd energi'!$B$1:$AQ$1,0),FALSE)</f>
        <v>0</v>
      </c>
      <c r="F423" s="30">
        <f>VLOOKUP($B423,'[1]Tillförd energi'!$B$2:$AS$506,MATCH(F$3,'[1]Tillförd energi'!$B$1:$AQ$1,0),FALSE)</f>
        <v>0</v>
      </c>
      <c r="G423" s="30">
        <f>VLOOKUP($B423,'[1]Tillförd energi'!$B$2:$AS$506,MATCH(G$3,'[1]Tillförd energi'!$B$1:$AQ$1,0),FALSE)</f>
        <v>0</v>
      </c>
      <c r="H423" s="30">
        <f>VLOOKUP($B423,'[1]Tillförd energi'!$B$2:$AS$506,MATCH(H$3,'[1]Tillförd energi'!$B$1:$AQ$1,0),FALSE)</f>
        <v>0</v>
      </c>
      <c r="I423" s="30">
        <f>VLOOKUP($B423,'[1]Tillförd energi'!$B$2:$AS$506,MATCH(I$3,'[1]Tillförd energi'!$B$1:$AQ$1,0),FALSE)</f>
        <v>0</v>
      </c>
      <c r="J423" s="30">
        <f>VLOOKUP($B423,'[1]Tillförd energi'!$B$2:$AS$506,MATCH(J$3,'[1]Tillförd energi'!$B$1:$AQ$1,0),FALSE)</f>
        <v>0</v>
      </c>
      <c r="K423" s="30">
        <f>VLOOKUP($B423,'[1]Tillförd energi'!$B$2:$AS$506,MATCH(K$3,'[1]Tillförd energi'!$B$1:$AQ$1,0),FALSE)</f>
        <v>0</v>
      </c>
      <c r="L423" s="30">
        <f>VLOOKUP($B423,'[1]Tillförd energi'!$B$2:$AS$506,MATCH(L$3,'[1]Tillförd energi'!$B$1:$AQ$1,0),FALSE)</f>
        <v>0</v>
      </c>
      <c r="M423" s="30">
        <f>VLOOKUP($B423,'[1]Tillförd energi'!$B$2:$AS$506,MATCH(M$3,'[1]Tillförd energi'!$B$1:$AQ$1,0),FALSE)</f>
        <v>0</v>
      </c>
      <c r="N423" s="30">
        <f>VLOOKUP($B423,'[1]Tillförd energi'!$B$2:$AS$506,MATCH(N$3,'[1]Tillförd energi'!$B$1:$AQ$1,0),FALSE)</f>
        <v>0</v>
      </c>
      <c r="O423" s="30">
        <f>VLOOKUP($B423,'[1]Tillförd energi'!$B$2:$AS$506,MATCH(O$3,'[1]Tillförd energi'!$B$1:$AQ$1,0),FALSE)</f>
        <v>0</v>
      </c>
      <c r="P423" s="30">
        <f>VLOOKUP($B423,'[1]Tillförd energi'!$B$2:$AS$506,MATCH(P$3,'[1]Tillförd energi'!$B$1:$AQ$1,0),FALSE)</f>
        <v>0</v>
      </c>
      <c r="Q423" s="30">
        <f>VLOOKUP($B423,'[1]Tillförd energi'!$B$2:$AS$506,MATCH(Q$3,'[1]Tillförd energi'!$B$1:$AQ$1,0),FALSE)</f>
        <v>3.4489999999999998</v>
      </c>
      <c r="R423" s="30">
        <f>VLOOKUP($B423,'[1]Tillförd energi'!$B$2:$AS$506,MATCH(R$3,'[1]Tillförd energi'!$B$1:$AQ$1,0),FALSE)</f>
        <v>0</v>
      </c>
      <c r="S423" s="30">
        <f>VLOOKUP($B423,'[1]Tillförd energi'!$B$2:$AS$506,MATCH(S$3,'[1]Tillförd energi'!$B$1:$AQ$1,0),FALSE)</f>
        <v>0</v>
      </c>
      <c r="T423" s="30">
        <f>VLOOKUP($B423,'[1]Tillförd energi'!$B$2:$AS$506,MATCH(T$3,'[1]Tillförd energi'!$B$1:$AQ$1,0),FALSE)</f>
        <v>0</v>
      </c>
      <c r="U423" s="30">
        <f>VLOOKUP($B423,'[1]Tillförd energi'!$B$2:$AS$506,MATCH(U$3,'[1]Tillförd energi'!$B$1:$AQ$1,0),FALSE)</f>
        <v>0</v>
      </c>
      <c r="V423" s="30">
        <f>VLOOKUP($B423,'[1]Tillförd energi'!$B$2:$AS$506,MATCH(V$3,'[1]Tillförd energi'!$B$1:$AQ$1,0),FALSE)</f>
        <v>0</v>
      </c>
      <c r="W423" s="30">
        <f>VLOOKUP($B423,'[1]Tillförd energi'!$B$2:$AS$506,MATCH(W$3,'[1]Tillförd energi'!$B$1:$AQ$1,0),FALSE)</f>
        <v>0</v>
      </c>
      <c r="X423" s="30">
        <f>VLOOKUP($B423,'[1]Tillförd energi'!$B$2:$AS$506,MATCH(X$3,'[1]Tillförd energi'!$B$1:$AQ$1,0),FALSE)</f>
        <v>0</v>
      </c>
      <c r="Y423" s="30">
        <f>VLOOKUP($B423,'[1]Tillförd energi'!$B$2:$AS$506,MATCH(Y$3,'[1]Tillförd energi'!$B$1:$AQ$1,0),FALSE)</f>
        <v>0</v>
      </c>
      <c r="Z423" s="30">
        <f>VLOOKUP($B423,'[1]Tillförd energi'!$B$2:$AS$506,MATCH(Z$3,'[1]Tillförd energi'!$B$1:$AQ$1,0),FALSE)</f>
        <v>0</v>
      </c>
      <c r="AA423" s="30">
        <f>VLOOKUP($B423,'[1]Tillförd energi'!$B$2:$AS$506,MATCH(AA$3,'[1]Tillförd energi'!$B$1:$AQ$1,0),FALSE)</f>
        <v>0</v>
      </c>
      <c r="AB423" s="30">
        <f>VLOOKUP($B423,'[1]Tillförd energi'!$B$2:$AS$506,MATCH(AB$3,'[1]Tillförd energi'!$B$1:$AQ$1,0),FALSE)</f>
        <v>0</v>
      </c>
      <c r="AC423" s="30">
        <f>VLOOKUP($B423,'[1]Tillförd energi'!$B$2:$AS$506,MATCH(AC$3,'[1]Tillförd energi'!$B$1:$AQ$1,0),FALSE)</f>
        <v>0</v>
      </c>
      <c r="AD423" s="30">
        <f>VLOOKUP($B423,'[1]Tillförd energi'!$B$2:$AS$506,MATCH(AD$3,'[1]Tillförd energi'!$B$1:$AQ$1,0),FALSE)</f>
        <v>0</v>
      </c>
      <c r="AF423" s="30">
        <f>VLOOKUP($B423,'[1]Tillförd energi'!$B$2:$AS$506,MATCH(AF$3,'[1]Tillförd energi'!$B$1:$AQ$1,0),FALSE)</f>
        <v>4.48E-2</v>
      </c>
      <c r="AH423" s="30">
        <f>IFERROR(VLOOKUP(B423,[1]Miljö!$B$1:$S$476,9,FALSE)/1,0)</f>
        <v>0</v>
      </c>
      <c r="AJ423" s="35">
        <f>IFERROR(VLOOKUP($B423,[1]Miljö!$B$1:$S$500,MATCH("hjälpel exklusive kraftvärme (GWh)",[1]Miljö!$B$1:$V$1,0),FALSE)/1,"")</f>
        <v>4.48E-2</v>
      </c>
      <c r="AK423" s="35">
        <f t="shared" si="24"/>
        <v>4.48E-2</v>
      </c>
      <c r="AL423" s="35">
        <f>VLOOKUP($B423,'[1]Slutlig allokering'!$B$2:$AL$462,MATCH("Hjälpel kraftvärme",'[1]Slutlig allokering'!$B$2:$AL$2,0),FALSE)</f>
        <v>0</v>
      </c>
      <c r="AN423" s="30">
        <f t="shared" si="25"/>
        <v>3.5017999999999998</v>
      </c>
      <c r="AO423" s="30">
        <f t="shared" si="26"/>
        <v>3.5017999999999998</v>
      </c>
      <c r="AP423" s="30">
        <f>IF(ISERROR(1/VLOOKUP($B423,[1]Leveranser!$B$1:$S$500,MATCH("såld värme (gwh)",[1]Leveranser!$B$1:$S$1,0),FALSE)),"",VLOOKUP($B423,[1]Leveranser!$B$1:$S$500,MATCH("såld värme (gwh)",[1]Leveranser!$B$1:$S$1,0),FALSE))</f>
        <v>2.573</v>
      </c>
      <c r="AQ423" s="30">
        <f>VLOOKUP($B423,[1]Leveranser!$B$1:$Y$500,MATCH("Totalt såld fjärrvärme till andra fjärrvärmeföretag",[1]Leveranser!$B$1:$AA$1,0),FALSE)</f>
        <v>0</v>
      </c>
      <c r="AR423" s="30">
        <f>IF(ISERROR(1/VLOOKUP($B423,[1]Miljö!$B$1:$S$500,MATCH("Såld mängd produktionsspecifik fjärrvärme (GWh)",[1]Miljö!$B$1:$R$1,0),FALSE)),0,VLOOKUP($B423,[1]Miljö!$B$1:$S$500,MATCH("Såld mängd produktionsspecifik fjärrvärme (GWh)",[1]Miljö!$B$1:$R$1,0),FALSE))</f>
        <v>0</v>
      </c>
      <c r="AS423" s="36">
        <f t="shared" si="27"/>
        <v>0.73476497801130847</v>
      </c>
      <c r="AU423" s="30" t="str">
        <f>VLOOKUP($B423,'[1]Miljövärden urval för publ'!$B$2:$I$486,7,FALSE)</f>
        <v>Ja</v>
      </c>
    </row>
    <row r="424" spans="1:47" ht="15">
      <c r="A424" t="s">
        <v>301</v>
      </c>
      <c r="B424" t="s">
        <v>304</v>
      </c>
      <c r="C424" s="30">
        <f>VLOOKUP($B424,'[1]Tillförd energi'!$B$2:$AS$506,MATCH(C$3,'[1]Tillförd energi'!$B$1:$AQ$1,0),FALSE)</f>
        <v>0</v>
      </c>
      <c r="D424" s="30">
        <f>VLOOKUP($B424,'[1]Tillförd energi'!$B$2:$AS$506,MATCH(D$3,'[1]Tillförd energi'!$B$1:$AQ$1,0),FALSE)</f>
        <v>3.73</v>
      </c>
      <c r="E424" s="30">
        <f>VLOOKUP($B424,'[1]Tillförd energi'!$B$2:$AS$506,MATCH(E$3,'[1]Tillförd energi'!$B$1:$AQ$1,0),FALSE)</f>
        <v>0</v>
      </c>
      <c r="F424" s="30">
        <f>VLOOKUP($B424,'[1]Tillförd energi'!$B$2:$AS$506,MATCH(F$3,'[1]Tillförd energi'!$B$1:$AQ$1,0),FALSE)</f>
        <v>0</v>
      </c>
      <c r="G424" s="30">
        <f>VLOOKUP($B424,'[1]Tillförd energi'!$B$2:$AS$506,MATCH(G$3,'[1]Tillförd energi'!$B$1:$AQ$1,0),FALSE)</f>
        <v>0</v>
      </c>
      <c r="H424" s="30">
        <f>VLOOKUP($B424,'[1]Tillförd energi'!$B$2:$AS$506,MATCH(H$3,'[1]Tillförd energi'!$B$1:$AQ$1,0),FALSE)</f>
        <v>0</v>
      </c>
      <c r="I424" s="30">
        <f>VLOOKUP($B424,'[1]Tillförd energi'!$B$2:$AS$506,MATCH(I$3,'[1]Tillförd energi'!$B$1:$AQ$1,0),FALSE)</f>
        <v>0</v>
      </c>
      <c r="J424" s="30">
        <f>VLOOKUP($B424,'[1]Tillförd energi'!$B$2:$AS$506,MATCH(J$3,'[1]Tillförd energi'!$B$1:$AQ$1,0),FALSE)</f>
        <v>0</v>
      </c>
      <c r="K424" s="30">
        <f>VLOOKUP($B424,'[1]Tillförd energi'!$B$2:$AS$506,MATCH(K$3,'[1]Tillförd energi'!$B$1:$AQ$1,0),FALSE)</f>
        <v>0</v>
      </c>
      <c r="L424" s="30">
        <f>VLOOKUP($B424,'[1]Tillförd energi'!$B$2:$AS$506,MATCH(L$3,'[1]Tillförd energi'!$B$1:$AQ$1,0),FALSE)</f>
        <v>0</v>
      </c>
      <c r="M424" s="30">
        <f>VLOOKUP($B424,'[1]Tillförd energi'!$B$2:$AS$506,MATCH(M$3,'[1]Tillförd energi'!$B$1:$AQ$1,0),FALSE)</f>
        <v>0</v>
      </c>
      <c r="N424" s="30">
        <f>VLOOKUP($B424,'[1]Tillförd energi'!$B$2:$AS$506,MATCH(N$3,'[1]Tillförd energi'!$B$1:$AQ$1,0),FALSE)</f>
        <v>0</v>
      </c>
      <c r="O424" s="30">
        <f>VLOOKUP($B424,'[1]Tillförd energi'!$B$2:$AS$506,MATCH(O$3,'[1]Tillförd energi'!$B$1:$AQ$1,0),FALSE)</f>
        <v>63.1</v>
      </c>
      <c r="P424" s="30">
        <f>VLOOKUP($B424,'[1]Tillförd energi'!$B$2:$AS$506,MATCH(P$3,'[1]Tillförd energi'!$B$1:$AQ$1,0),FALSE)</f>
        <v>0</v>
      </c>
      <c r="Q424" s="30">
        <f>VLOOKUP($B424,'[1]Tillförd energi'!$B$2:$AS$506,MATCH(Q$3,'[1]Tillförd energi'!$B$1:$AQ$1,0),FALSE)</f>
        <v>11.5</v>
      </c>
      <c r="R424" s="30">
        <f>VLOOKUP($B424,'[1]Tillförd energi'!$B$2:$AS$506,MATCH(R$3,'[1]Tillförd energi'!$B$1:$AQ$1,0),FALSE)</f>
        <v>0</v>
      </c>
      <c r="S424" s="30">
        <f>VLOOKUP($B424,'[1]Tillförd energi'!$B$2:$AS$506,MATCH(S$3,'[1]Tillförd energi'!$B$1:$AQ$1,0),FALSE)</f>
        <v>0</v>
      </c>
      <c r="T424" s="30">
        <f>VLOOKUP($B424,'[1]Tillförd energi'!$B$2:$AS$506,MATCH(T$3,'[1]Tillförd energi'!$B$1:$AQ$1,0),FALSE)</f>
        <v>0</v>
      </c>
      <c r="U424" s="30">
        <f>VLOOKUP($B424,'[1]Tillförd energi'!$B$2:$AS$506,MATCH(U$3,'[1]Tillförd energi'!$B$1:$AQ$1,0),FALSE)</f>
        <v>0</v>
      </c>
      <c r="V424" s="30">
        <f>VLOOKUP($B424,'[1]Tillförd energi'!$B$2:$AS$506,MATCH(V$3,'[1]Tillförd energi'!$B$1:$AQ$1,0),FALSE)</f>
        <v>0</v>
      </c>
      <c r="W424" s="30">
        <f>VLOOKUP($B424,'[1]Tillförd energi'!$B$2:$AS$506,MATCH(W$3,'[1]Tillförd energi'!$B$1:$AQ$1,0),FALSE)</f>
        <v>0</v>
      </c>
      <c r="X424" s="30">
        <f>VLOOKUP($B424,'[1]Tillförd energi'!$B$2:$AS$506,MATCH(X$3,'[1]Tillförd energi'!$B$1:$AQ$1,0),FALSE)</f>
        <v>0</v>
      </c>
      <c r="Y424" s="30">
        <f>VLOOKUP($B424,'[1]Tillförd energi'!$B$2:$AS$506,MATCH(Y$3,'[1]Tillförd energi'!$B$1:$AQ$1,0),FALSE)</f>
        <v>0.87</v>
      </c>
      <c r="Z424" s="30">
        <f>VLOOKUP($B424,'[1]Tillförd energi'!$B$2:$AS$506,MATCH(Z$3,'[1]Tillförd energi'!$B$1:$AQ$1,0),FALSE)</f>
        <v>0</v>
      </c>
      <c r="AA424" s="30">
        <f>VLOOKUP($B424,'[1]Tillförd energi'!$B$2:$AS$506,MATCH(AA$3,'[1]Tillförd energi'!$B$1:$AQ$1,0),FALSE)</f>
        <v>0</v>
      </c>
      <c r="AB424" s="30">
        <f>VLOOKUP($B424,'[1]Tillförd energi'!$B$2:$AS$506,MATCH(AB$3,'[1]Tillförd energi'!$B$1:$AQ$1,0),FALSE)</f>
        <v>2.8</v>
      </c>
      <c r="AC424" s="30">
        <f>VLOOKUP($B424,'[1]Tillförd energi'!$B$2:$AS$506,MATCH(AC$3,'[1]Tillförd energi'!$B$1:$AQ$1,0),FALSE)</f>
        <v>0</v>
      </c>
      <c r="AD424" s="30">
        <f>VLOOKUP($B424,'[1]Tillförd energi'!$B$2:$AS$506,MATCH(AD$3,'[1]Tillförd energi'!$B$1:$AQ$1,0),FALSE)</f>
        <v>0</v>
      </c>
      <c r="AF424" s="30">
        <f>VLOOKUP($B424,'[1]Tillförd energi'!$B$2:$AS$506,MATCH(AF$3,'[1]Tillförd energi'!$B$1:$AQ$1,0),FALSE)</f>
        <v>2</v>
      </c>
      <c r="AH424" s="30">
        <f>IFERROR(VLOOKUP(B424,[1]Miljö!$B$1:$S$476,9,FALSE)/1,0)</f>
        <v>0</v>
      </c>
      <c r="AJ424" s="35">
        <f>IFERROR(VLOOKUP($B424,[1]Miljö!$B$1:$S$500,MATCH("hjälpel exklusive kraftvärme (GWh)",[1]Miljö!$B$1:$V$1,0),FALSE)/1,"")</f>
        <v>2</v>
      </c>
      <c r="AK424" s="35">
        <f t="shared" si="24"/>
        <v>2</v>
      </c>
      <c r="AL424" s="35">
        <f>VLOOKUP($B424,'[1]Slutlig allokering'!$B$2:$AL$462,MATCH("Hjälpel kraftvärme",'[1]Slutlig allokering'!$B$2:$AL$2,0),FALSE)</f>
        <v>0</v>
      </c>
      <c r="AN424" s="30">
        <f t="shared" si="25"/>
        <v>84</v>
      </c>
      <c r="AO424" s="30">
        <f t="shared" si="26"/>
        <v>84</v>
      </c>
      <c r="AP424" s="30">
        <f>IF(ISERROR(1/VLOOKUP($B424,[1]Leveranser!$B$1:$S$500,MATCH("såld värme (gwh)",[1]Leveranser!$B$1:$S$1,0),FALSE)),"",VLOOKUP($B424,[1]Leveranser!$B$1:$S$500,MATCH("såld värme (gwh)",[1]Leveranser!$B$1:$S$1,0),FALSE))</f>
        <v>54.3</v>
      </c>
      <c r="AQ424" s="30">
        <f>VLOOKUP($B424,[1]Leveranser!$B$1:$Y$500,MATCH("Totalt såld fjärrvärme till andra fjärrvärmeföretag",[1]Leveranser!$B$1:$AA$1,0),FALSE)</f>
        <v>0</v>
      </c>
      <c r="AR424" s="30">
        <f>IF(ISERROR(1/VLOOKUP($B424,[1]Miljö!$B$1:$S$500,MATCH("Såld mängd produktionsspecifik fjärrvärme (GWh)",[1]Miljö!$B$1:$R$1,0),FALSE)),0,VLOOKUP($B424,[1]Miljö!$B$1:$S$500,MATCH("Såld mängd produktionsspecifik fjärrvärme (GWh)",[1]Miljö!$B$1:$R$1,0),FALSE))</f>
        <v>0</v>
      </c>
      <c r="AS424" s="36">
        <f t="shared" si="27"/>
        <v>0.64642857142857135</v>
      </c>
      <c r="AU424" s="30" t="str">
        <f>VLOOKUP($B424,'[1]Miljövärden urval för publ'!$B$2:$I$486,7,FALSE)</f>
        <v>Ja</v>
      </c>
    </row>
    <row r="425" spans="1:47" ht="15">
      <c r="A425" t="s">
        <v>138</v>
      </c>
      <c r="B425" t="s">
        <v>189</v>
      </c>
      <c r="C425" s="30">
        <f>VLOOKUP($B425,'[1]Tillförd energi'!$B$2:$AS$506,MATCH(C$3,'[1]Tillförd energi'!$B$1:$AQ$1,0),FALSE)</f>
        <v>0</v>
      </c>
      <c r="D425" s="30">
        <f>VLOOKUP($B425,'[1]Tillförd energi'!$B$2:$AS$506,MATCH(D$3,'[1]Tillförd energi'!$B$1:$AQ$1,0),FALSE)</f>
        <v>0.64500000000000002</v>
      </c>
      <c r="E425" s="30">
        <f>VLOOKUP($B425,'[1]Tillförd energi'!$B$2:$AS$506,MATCH(E$3,'[1]Tillförd energi'!$B$1:$AQ$1,0),FALSE)</f>
        <v>0</v>
      </c>
      <c r="F425" s="30">
        <f>VLOOKUP($B425,'[1]Tillförd energi'!$B$2:$AS$506,MATCH(F$3,'[1]Tillförd energi'!$B$1:$AQ$1,0),FALSE)</f>
        <v>0</v>
      </c>
      <c r="G425" s="30">
        <f>VLOOKUP($B425,'[1]Tillförd energi'!$B$2:$AS$506,MATCH(G$3,'[1]Tillförd energi'!$B$1:$AQ$1,0),FALSE)</f>
        <v>0</v>
      </c>
      <c r="H425" s="30">
        <f>VLOOKUP($B425,'[1]Tillförd energi'!$B$2:$AS$506,MATCH(H$3,'[1]Tillförd energi'!$B$1:$AQ$1,0),FALSE)</f>
        <v>0</v>
      </c>
      <c r="I425" s="30">
        <f>VLOOKUP($B425,'[1]Tillförd energi'!$B$2:$AS$506,MATCH(I$3,'[1]Tillförd energi'!$B$1:$AQ$1,0),FALSE)</f>
        <v>0</v>
      </c>
      <c r="J425" s="30">
        <f>VLOOKUP($B425,'[1]Tillförd energi'!$B$2:$AS$506,MATCH(J$3,'[1]Tillförd energi'!$B$1:$AQ$1,0),FALSE)</f>
        <v>0</v>
      </c>
      <c r="K425" s="30">
        <f>VLOOKUP($B425,'[1]Tillförd energi'!$B$2:$AS$506,MATCH(K$3,'[1]Tillförd energi'!$B$1:$AQ$1,0),FALSE)</f>
        <v>0</v>
      </c>
      <c r="L425" s="30">
        <f>VLOOKUP($B425,'[1]Tillförd energi'!$B$2:$AS$506,MATCH(L$3,'[1]Tillförd energi'!$B$1:$AQ$1,0),FALSE)</f>
        <v>0</v>
      </c>
      <c r="M425" s="30">
        <f>VLOOKUP($B425,'[1]Tillförd energi'!$B$2:$AS$506,MATCH(M$3,'[1]Tillförd energi'!$B$1:$AQ$1,0),FALSE)</f>
        <v>0</v>
      </c>
      <c r="N425" s="30">
        <f>VLOOKUP($B425,'[1]Tillförd energi'!$B$2:$AS$506,MATCH(N$3,'[1]Tillförd energi'!$B$1:$AQ$1,0),FALSE)</f>
        <v>0</v>
      </c>
      <c r="O425" s="30">
        <f>VLOOKUP($B425,'[1]Tillförd energi'!$B$2:$AS$506,MATCH(O$3,'[1]Tillförd energi'!$B$1:$AQ$1,0),FALSE)</f>
        <v>0</v>
      </c>
      <c r="P425" s="30">
        <f>VLOOKUP($B425,'[1]Tillförd energi'!$B$2:$AS$506,MATCH(P$3,'[1]Tillförd energi'!$B$1:$AQ$1,0),FALSE)</f>
        <v>14.8</v>
      </c>
      <c r="Q425" s="30">
        <f>VLOOKUP($B425,'[1]Tillförd energi'!$B$2:$AS$506,MATCH(Q$3,'[1]Tillförd energi'!$B$1:$AQ$1,0),FALSE)</f>
        <v>0</v>
      </c>
      <c r="R425" s="30">
        <f>VLOOKUP($B425,'[1]Tillförd energi'!$B$2:$AS$506,MATCH(R$3,'[1]Tillförd energi'!$B$1:$AQ$1,0),FALSE)</f>
        <v>0</v>
      </c>
      <c r="S425" s="30">
        <f>VLOOKUP($B425,'[1]Tillförd energi'!$B$2:$AS$506,MATCH(S$3,'[1]Tillförd energi'!$B$1:$AQ$1,0),FALSE)</f>
        <v>0</v>
      </c>
      <c r="T425" s="30">
        <f>VLOOKUP($B425,'[1]Tillförd energi'!$B$2:$AS$506,MATCH(T$3,'[1]Tillförd energi'!$B$1:$AQ$1,0),FALSE)</f>
        <v>0</v>
      </c>
      <c r="U425" s="30">
        <f>VLOOKUP($B425,'[1]Tillförd energi'!$B$2:$AS$506,MATCH(U$3,'[1]Tillförd energi'!$B$1:$AQ$1,0),FALSE)</f>
        <v>0</v>
      </c>
      <c r="V425" s="30">
        <f>VLOOKUP($B425,'[1]Tillförd energi'!$B$2:$AS$506,MATCH(V$3,'[1]Tillförd energi'!$B$1:$AQ$1,0),FALSE)</f>
        <v>0</v>
      </c>
      <c r="W425" s="30">
        <f>VLOOKUP($B425,'[1]Tillförd energi'!$B$2:$AS$506,MATCH(W$3,'[1]Tillförd energi'!$B$1:$AQ$1,0),FALSE)</f>
        <v>0</v>
      </c>
      <c r="X425" s="30">
        <f>VLOOKUP($B425,'[1]Tillförd energi'!$B$2:$AS$506,MATCH(X$3,'[1]Tillförd energi'!$B$1:$AQ$1,0),FALSE)</f>
        <v>0</v>
      </c>
      <c r="Y425" s="30">
        <f>VLOOKUP($B425,'[1]Tillförd energi'!$B$2:$AS$506,MATCH(Y$3,'[1]Tillförd energi'!$B$1:$AQ$1,0),FALSE)</f>
        <v>0</v>
      </c>
      <c r="Z425" s="30">
        <f>VLOOKUP($B425,'[1]Tillförd energi'!$B$2:$AS$506,MATCH(Z$3,'[1]Tillförd energi'!$B$1:$AQ$1,0),FALSE)</f>
        <v>0</v>
      </c>
      <c r="AA425" s="30">
        <f>VLOOKUP($B425,'[1]Tillförd energi'!$B$2:$AS$506,MATCH(AA$3,'[1]Tillförd energi'!$B$1:$AQ$1,0),FALSE)</f>
        <v>0</v>
      </c>
      <c r="AB425" s="30">
        <f>VLOOKUP($B425,'[1]Tillförd energi'!$B$2:$AS$506,MATCH(AB$3,'[1]Tillförd energi'!$B$1:$AQ$1,0),FALSE)</f>
        <v>0</v>
      </c>
      <c r="AC425" s="30">
        <f>VLOOKUP($B425,'[1]Tillförd energi'!$B$2:$AS$506,MATCH(AC$3,'[1]Tillförd energi'!$B$1:$AQ$1,0),FALSE)</f>
        <v>1.5429999999999999</v>
      </c>
      <c r="AD425" s="30">
        <f>VLOOKUP($B425,'[1]Tillförd energi'!$B$2:$AS$506,MATCH(AD$3,'[1]Tillförd energi'!$B$1:$AQ$1,0),FALSE)</f>
        <v>0</v>
      </c>
      <c r="AF425" s="30">
        <f>VLOOKUP($B425,'[1]Tillförd energi'!$B$2:$AS$506,MATCH(AF$3,'[1]Tillförd energi'!$B$1:$AQ$1,0),FALSE)</f>
        <v>0.29399999999999998</v>
      </c>
      <c r="AH425" s="30">
        <f>IFERROR(VLOOKUP(B425,[1]Miljö!$B$1:$S$476,9,FALSE)/1,0)</f>
        <v>0</v>
      </c>
      <c r="AJ425" s="35">
        <f>IFERROR(VLOOKUP($B425,[1]Miljö!$B$1:$S$500,MATCH("hjälpel exklusive kraftvärme (GWh)",[1]Miljö!$B$1:$V$1,0),FALSE)/1,"")</f>
        <v>0.29399999999999998</v>
      </c>
      <c r="AK425" s="35">
        <f t="shared" si="24"/>
        <v>0.29399999999999998</v>
      </c>
      <c r="AL425" s="35">
        <f>VLOOKUP($B425,'[1]Slutlig allokering'!$B$2:$AL$462,MATCH("Hjälpel kraftvärme",'[1]Slutlig allokering'!$B$2:$AL$2,0),FALSE)</f>
        <v>0</v>
      </c>
      <c r="AN425" s="30">
        <f t="shared" si="25"/>
        <v>17.282</v>
      </c>
      <c r="AO425" s="30">
        <f t="shared" si="26"/>
        <v>17.282</v>
      </c>
      <c r="AP425" s="30">
        <f>IF(ISERROR(1/VLOOKUP($B425,[1]Leveranser!$B$1:$S$500,MATCH("såld värme (gwh)",[1]Leveranser!$B$1:$S$1,0),FALSE)),"",VLOOKUP($B425,[1]Leveranser!$B$1:$S$500,MATCH("såld värme (gwh)",[1]Leveranser!$B$1:$S$1,0),FALSE))</f>
        <v>13.59</v>
      </c>
      <c r="AQ425" s="30">
        <f>VLOOKUP($B425,[1]Leveranser!$B$1:$Y$500,MATCH("Totalt såld fjärrvärme till andra fjärrvärmeföretag",[1]Leveranser!$B$1:$AA$1,0),FALSE)</f>
        <v>0</v>
      </c>
      <c r="AR425" s="30">
        <f>IF(ISERROR(1/VLOOKUP($B425,[1]Miljö!$B$1:$S$500,MATCH("Såld mängd produktionsspecifik fjärrvärme (GWh)",[1]Miljö!$B$1:$R$1,0),FALSE)),0,VLOOKUP($B425,[1]Miljö!$B$1:$S$500,MATCH("Såld mängd produktionsspecifik fjärrvärme (GWh)",[1]Miljö!$B$1:$R$1,0),FALSE))</f>
        <v>0</v>
      </c>
      <c r="AS425" s="36">
        <f t="shared" si="27"/>
        <v>0.78636731859738451</v>
      </c>
      <c r="AU425" s="30" t="str">
        <f>VLOOKUP($B425,'[1]Miljövärden urval för publ'!$B$2:$I$486,7,FALSE)</f>
        <v>Ja</v>
      </c>
    </row>
    <row r="426" spans="1:47" ht="15">
      <c r="A426" t="s">
        <v>420</v>
      </c>
      <c r="B426" t="s">
        <v>421</v>
      </c>
      <c r="C426" s="30">
        <f>VLOOKUP($B426,'[1]Tillförd energi'!$B$2:$AS$506,MATCH(C$3,'[1]Tillförd energi'!$B$1:$AQ$1,0),FALSE)</f>
        <v>0</v>
      </c>
      <c r="D426" s="30">
        <f>VLOOKUP($B426,'[1]Tillförd energi'!$B$2:$AS$506,MATCH(D$3,'[1]Tillförd energi'!$B$1:$AQ$1,0),FALSE)</f>
        <v>0.4</v>
      </c>
      <c r="E426" s="30">
        <f>VLOOKUP($B426,'[1]Tillförd energi'!$B$2:$AS$506,MATCH(E$3,'[1]Tillförd energi'!$B$1:$AQ$1,0),FALSE)</f>
        <v>0</v>
      </c>
      <c r="F426" s="30">
        <f>VLOOKUP($B426,'[1]Tillförd energi'!$B$2:$AS$506,MATCH(F$3,'[1]Tillförd energi'!$B$1:$AQ$1,0),FALSE)</f>
        <v>0</v>
      </c>
      <c r="G426" s="30">
        <f>VLOOKUP($B426,'[1]Tillförd energi'!$B$2:$AS$506,MATCH(G$3,'[1]Tillförd energi'!$B$1:$AQ$1,0),FALSE)</f>
        <v>0</v>
      </c>
      <c r="H426" s="30">
        <f>VLOOKUP($B426,'[1]Tillförd energi'!$B$2:$AS$506,MATCH(H$3,'[1]Tillförd energi'!$B$1:$AQ$1,0),FALSE)</f>
        <v>0</v>
      </c>
      <c r="I426" s="30">
        <f>VLOOKUP($B426,'[1]Tillförd energi'!$B$2:$AS$506,MATCH(I$3,'[1]Tillförd energi'!$B$1:$AQ$1,0),FALSE)</f>
        <v>0</v>
      </c>
      <c r="J426" s="30">
        <f>VLOOKUP($B426,'[1]Tillförd energi'!$B$2:$AS$506,MATCH(J$3,'[1]Tillförd energi'!$B$1:$AQ$1,0),FALSE)</f>
        <v>0</v>
      </c>
      <c r="K426" s="30">
        <f>VLOOKUP($B426,'[1]Tillförd energi'!$B$2:$AS$506,MATCH(K$3,'[1]Tillförd energi'!$B$1:$AQ$1,0),FALSE)</f>
        <v>0</v>
      </c>
      <c r="L426" s="30">
        <f>VLOOKUP($B426,'[1]Tillförd energi'!$B$2:$AS$506,MATCH(L$3,'[1]Tillförd energi'!$B$1:$AQ$1,0),FALSE)</f>
        <v>0</v>
      </c>
      <c r="M426" s="30">
        <f>VLOOKUP($B426,'[1]Tillförd energi'!$B$2:$AS$506,MATCH(M$3,'[1]Tillförd energi'!$B$1:$AQ$1,0),FALSE)</f>
        <v>30</v>
      </c>
      <c r="N426" s="30">
        <f>VLOOKUP($B426,'[1]Tillförd energi'!$B$2:$AS$506,MATCH(N$3,'[1]Tillförd energi'!$B$1:$AQ$1,0),FALSE)</f>
        <v>0</v>
      </c>
      <c r="O426" s="30">
        <f>VLOOKUP($B426,'[1]Tillförd energi'!$B$2:$AS$506,MATCH(O$3,'[1]Tillförd energi'!$B$1:$AQ$1,0),FALSE)</f>
        <v>0</v>
      </c>
      <c r="P426" s="30">
        <f>VLOOKUP($B426,'[1]Tillförd energi'!$B$2:$AS$506,MATCH(P$3,'[1]Tillförd energi'!$B$1:$AQ$1,0),FALSE)</f>
        <v>0</v>
      </c>
      <c r="Q426" s="30">
        <f>VLOOKUP($B426,'[1]Tillförd energi'!$B$2:$AS$506,MATCH(Q$3,'[1]Tillförd energi'!$B$1:$AQ$1,0),FALSE)</f>
        <v>0</v>
      </c>
      <c r="R426" s="30">
        <f>VLOOKUP($B426,'[1]Tillförd energi'!$B$2:$AS$506,MATCH(R$3,'[1]Tillförd energi'!$B$1:$AQ$1,0),FALSE)</f>
        <v>0</v>
      </c>
      <c r="S426" s="30">
        <f>VLOOKUP($B426,'[1]Tillförd energi'!$B$2:$AS$506,MATCH(S$3,'[1]Tillförd energi'!$B$1:$AQ$1,0),FALSE)</f>
        <v>0</v>
      </c>
      <c r="T426" s="30">
        <f>VLOOKUP($B426,'[1]Tillförd energi'!$B$2:$AS$506,MATCH(T$3,'[1]Tillförd energi'!$B$1:$AQ$1,0),FALSE)</f>
        <v>0</v>
      </c>
      <c r="U426" s="30">
        <f>VLOOKUP($B426,'[1]Tillförd energi'!$B$2:$AS$506,MATCH(U$3,'[1]Tillförd energi'!$B$1:$AQ$1,0),FALSE)</f>
        <v>0</v>
      </c>
      <c r="V426" s="30">
        <f>VLOOKUP($B426,'[1]Tillförd energi'!$B$2:$AS$506,MATCH(V$3,'[1]Tillförd energi'!$B$1:$AQ$1,0),FALSE)</f>
        <v>0</v>
      </c>
      <c r="W426" s="30">
        <f>VLOOKUP($B426,'[1]Tillförd energi'!$B$2:$AS$506,MATCH(W$3,'[1]Tillförd energi'!$B$1:$AQ$1,0),FALSE)</f>
        <v>0</v>
      </c>
      <c r="X426" s="30">
        <f>VLOOKUP($B426,'[1]Tillförd energi'!$B$2:$AS$506,MATCH(X$3,'[1]Tillförd energi'!$B$1:$AQ$1,0),FALSE)</f>
        <v>0</v>
      </c>
      <c r="Y426" s="30">
        <f>VLOOKUP($B426,'[1]Tillförd energi'!$B$2:$AS$506,MATCH(Y$3,'[1]Tillförd energi'!$B$1:$AQ$1,0),FALSE)</f>
        <v>0</v>
      </c>
      <c r="Z426" s="30">
        <f>VLOOKUP($B426,'[1]Tillförd energi'!$B$2:$AS$506,MATCH(Z$3,'[1]Tillförd energi'!$B$1:$AQ$1,0),FALSE)</f>
        <v>0</v>
      </c>
      <c r="AA426" s="30">
        <f>VLOOKUP($B426,'[1]Tillförd energi'!$B$2:$AS$506,MATCH(AA$3,'[1]Tillförd energi'!$B$1:$AQ$1,0),FALSE)</f>
        <v>0</v>
      </c>
      <c r="AB426" s="30">
        <f>VLOOKUP($B426,'[1]Tillförd energi'!$B$2:$AS$506,MATCH(AB$3,'[1]Tillförd energi'!$B$1:$AQ$1,0),FALSE)</f>
        <v>0</v>
      </c>
      <c r="AC426" s="30">
        <f>VLOOKUP($B426,'[1]Tillförd energi'!$B$2:$AS$506,MATCH(AC$3,'[1]Tillförd energi'!$B$1:$AQ$1,0),FALSE)</f>
        <v>0</v>
      </c>
      <c r="AD426" s="30">
        <f>VLOOKUP($B426,'[1]Tillförd energi'!$B$2:$AS$506,MATCH(AD$3,'[1]Tillförd energi'!$B$1:$AQ$1,0),FALSE)</f>
        <v>0</v>
      </c>
      <c r="AF426" s="30">
        <f>VLOOKUP($B426,'[1]Tillförd energi'!$B$2:$AS$506,MATCH(AF$3,'[1]Tillförd energi'!$B$1:$AQ$1,0),FALSE)</f>
        <v>0.3</v>
      </c>
      <c r="AH426" s="30">
        <f>IFERROR(VLOOKUP(B426,[1]Miljö!$B$1:$S$476,9,FALSE)/1,0)</f>
        <v>0</v>
      </c>
      <c r="AJ426" s="35">
        <f>IFERROR(VLOOKUP($B426,[1]Miljö!$B$1:$S$500,MATCH("hjälpel exklusive kraftvärme (GWh)",[1]Miljö!$B$1:$V$1,0),FALSE)/1,"")</f>
        <v>0.3</v>
      </c>
      <c r="AK426" s="35">
        <f t="shared" si="24"/>
        <v>0.3</v>
      </c>
      <c r="AL426" s="35">
        <f>VLOOKUP($B426,'[1]Slutlig allokering'!$B$2:$AL$462,MATCH("Hjälpel kraftvärme",'[1]Slutlig allokering'!$B$2:$AL$2,0),FALSE)</f>
        <v>0</v>
      </c>
      <c r="AN426" s="30">
        <f t="shared" si="25"/>
        <v>30.7</v>
      </c>
      <c r="AO426" s="30">
        <f t="shared" si="26"/>
        <v>30.7</v>
      </c>
      <c r="AP426" s="30">
        <f>IF(ISERROR(1/VLOOKUP($B426,[1]Leveranser!$B$1:$S$500,MATCH("såld värme (gwh)",[1]Leveranser!$B$1:$S$1,0),FALSE)),"",VLOOKUP($B426,[1]Leveranser!$B$1:$S$500,MATCH("såld värme (gwh)",[1]Leveranser!$B$1:$S$1,0),FALSE))</f>
        <v>22</v>
      </c>
      <c r="AQ426" s="30">
        <f>VLOOKUP($B426,[1]Leveranser!$B$1:$Y$500,MATCH("Totalt såld fjärrvärme till andra fjärrvärmeföretag",[1]Leveranser!$B$1:$AA$1,0),FALSE)</f>
        <v>0</v>
      </c>
      <c r="AR426" s="30">
        <f>IF(ISERROR(1/VLOOKUP($B426,[1]Miljö!$B$1:$S$500,MATCH("Såld mängd produktionsspecifik fjärrvärme (GWh)",[1]Miljö!$B$1:$R$1,0),FALSE)),0,VLOOKUP($B426,[1]Miljö!$B$1:$S$500,MATCH("Såld mängd produktionsspecifik fjärrvärme (GWh)",[1]Miljö!$B$1:$R$1,0),FALSE))</f>
        <v>0</v>
      </c>
      <c r="AS426" s="36">
        <f t="shared" si="27"/>
        <v>0.71661237785016285</v>
      </c>
      <c r="AU426" s="30" t="str">
        <f>VLOOKUP($B426,'[1]Miljövärden urval för publ'!$B$2:$I$486,7,FALSE)</f>
        <v>Ja</v>
      </c>
    </row>
    <row r="427" spans="1:47" ht="15">
      <c r="A427" t="s">
        <v>133</v>
      </c>
      <c r="B427" t="s">
        <v>137</v>
      </c>
      <c r="C427" s="30">
        <f>VLOOKUP($B427,'[1]Tillförd energi'!$B$2:$AS$506,MATCH(C$3,'[1]Tillförd energi'!$B$1:$AQ$1,0),FALSE)</f>
        <v>0</v>
      </c>
      <c r="D427" s="30">
        <f>VLOOKUP($B427,'[1]Tillförd energi'!$B$2:$AS$506,MATCH(D$3,'[1]Tillförd energi'!$B$1:$AQ$1,0),FALSE)</f>
        <v>0.02</v>
      </c>
      <c r="E427" s="30">
        <f>VLOOKUP($B427,'[1]Tillförd energi'!$B$2:$AS$506,MATCH(E$3,'[1]Tillförd energi'!$B$1:$AQ$1,0),FALSE)</f>
        <v>0</v>
      </c>
      <c r="F427" s="30">
        <f>VLOOKUP($B427,'[1]Tillförd energi'!$B$2:$AS$506,MATCH(F$3,'[1]Tillförd energi'!$B$1:$AQ$1,0),FALSE)</f>
        <v>0</v>
      </c>
      <c r="G427" s="30">
        <f>VLOOKUP($B427,'[1]Tillförd energi'!$B$2:$AS$506,MATCH(G$3,'[1]Tillförd energi'!$B$1:$AQ$1,0),FALSE)</f>
        <v>0</v>
      </c>
      <c r="H427" s="30">
        <f>VLOOKUP($B427,'[1]Tillförd energi'!$B$2:$AS$506,MATCH(H$3,'[1]Tillförd energi'!$B$1:$AQ$1,0),FALSE)</f>
        <v>0</v>
      </c>
      <c r="I427" s="30">
        <f>VLOOKUP($B427,'[1]Tillförd energi'!$B$2:$AS$506,MATCH(I$3,'[1]Tillförd energi'!$B$1:$AQ$1,0),FALSE)</f>
        <v>0</v>
      </c>
      <c r="J427" s="30">
        <f>VLOOKUP($B427,'[1]Tillförd energi'!$B$2:$AS$506,MATCH(J$3,'[1]Tillförd energi'!$B$1:$AQ$1,0),FALSE)</f>
        <v>0</v>
      </c>
      <c r="K427" s="30">
        <f>VLOOKUP($B427,'[1]Tillförd energi'!$B$2:$AS$506,MATCH(K$3,'[1]Tillförd energi'!$B$1:$AQ$1,0),FALSE)</f>
        <v>0</v>
      </c>
      <c r="L427" s="30">
        <f>VLOOKUP($B427,'[1]Tillförd energi'!$B$2:$AS$506,MATCH(L$3,'[1]Tillförd energi'!$B$1:$AQ$1,0),FALSE)</f>
        <v>0</v>
      </c>
      <c r="M427" s="30">
        <f>VLOOKUP($B427,'[1]Tillförd energi'!$B$2:$AS$506,MATCH(M$3,'[1]Tillförd energi'!$B$1:$AQ$1,0),FALSE)</f>
        <v>0</v>
      </c>
      <c r="N427" s="30">
        <f>VLOOKUP($B427,'[1]Tillförd energi'!$B$2:$AS$506,MATCH(N$3,'[1]Tillförd energi'!$B$1:$AQ$1,0),FALSE)</f>
        <v>0</v>
      </c>
      <c r="O427" s="30">
        <f>VLOOKUP($B427,'[1]Tillförd energi'!$B$2:$AS$506,MATCH(O$3,'[1]Tillförd energi'!$B$1:$AQ$1,0),FALSE)</f>
        <v>0</v>
      </c>
      <c r="P427" s="30">
        <f>VLOOKUP($B427,'[1]Tillförd energi'!$B$2:$AS$506,MATCH(P$3,'[1]Tillförd energi'!$B$1:$AQ$1,0),FALSE)</f>
        <v>0</v>
      </c>
      <c r="Q427" s="30">
        <f>VLOOKUP($B427,'[1]Tillförd energi'!$B$2:$AS$506,MATCH(Q$3,'[1]Tillförd energi'!$B$1:$AQ$1,0),FALSE)</f>
        <v>0.84899999999999998</v>
      </c>
      <c r="R427" s="30">
        <f>VLOOKUP($B427,'[1]Tillförd energi'!$B$2:$AS$506,MATCH(R$3,'[1]Tillförd energi'!$B$1:$AQ$1,0),FALSE)</f>
        <v>0</v>
      </c>
      <c r="S427" s="30">
        <f>VLOOKUP($B427,'[1]Tillförd energi'!$B$2:$AS$506,MATCH(S$3,'[1]Tillförd energi'!$B$1:$AQ$1,0),FALSE)</f>
        <v>0</v>
      </c>
      <c r="T427" s="30">
        <f>VLOOKUP($B427,'[1]Tillförd energi'!$B$2:$AS$506,MATCH(T$3,'[1]Tillförd energi'!$B$1:$AQ$1,0),FALSE)</f>
        <v>0</v>
      </c>
      <c r="U427" s="30">
        <f>VLOOKUP($B427,'[1]Tillförd energi'!$B$2:$AS$506,MATCH(U$3,'[1]Tillförd energi'!$B$1:$AQ$1,0),FALSE)</f>
        <v>0</v>
      </c>
      <c r="V427" s="30">
        <f>VLOOKUP($B427,'[1]Tillförd energi'!$B$2:$AS$506,MATCH(V$3,'[1]Tillförd energi'!$B$1:$AQ$1,0),FALSE)</f>
        <v>0</v>
      </c>
      <c r="W427" s="30">
        <f>VLOOKUP($B427,'[1]Tillförd energi'!$B$2:$AS$506,MATCH(W$3,'[1]Tillförd energi'!$B$1:$AQ$1,0),FALSE)</f>
        <v>0</v>
      </c>
      <c r="X427" s="30">
        <f>VLOOKUP($B427,'[1]Tillförd energi'!$B$2:$AS$506,MATCH(X$3,'[1]Tillförd energi'!$B$1:$AQ$1,0),FALSE)</f>
        <v>0</v>
      </c>
      <c r="Y427" s="30">
        <f>VLOOKUP($B427,'[1]Tillförd energi'!$B$2:$AS$506,MATCH(Y$3,'[1]Tillförd energi'!$B$1:$AQ$1,0),FALSE)</f>
        <v>0</v>
      </c>
      <c r="Z427" s="30">
        <f>VLOOKUP($B427,'[1]Tillförd energi'!$B$2:$AS$506,MATCH(Z$3,'[1]Tillförd energi'!$B$1:$AQ$1,0),FALSE)</f>
        <v>0</v>
      </c>
      <c r="AA427" s="30">
        <f>VLOOKUP($B427,'[1]Tillförd energi'!$B$2:$AS$506,MATCH(AA$3,'[1]Tillförd energi'!$B$1:$AQ$1,0),FALSE)</f>
        <v>0</v>
      </c>
      <c r="AB427" s="30">
        <f>VLOOKUP($B427,'[1]Tillförd energi'!$B$2:$AS$506,MATCH(AB$3,'[1]Tillförd energi'!$B$1:$AQ$1,0),FALSE)</f>
        <v>0</v>
      </c>
      <c r="AC427" s="30">
        <f>VLOOKUP($B427,'[1]Tillförd energi'!$B$2:$AS$506,MATCH(AC$3,'[1]Tillförd energi'!$B$1:$AQ$1,0),FALSE)</f>
        <v>0</v>
      </c>
      <c r="AD427" s="30">
        <f>VLOOKUP($B427,'[1]Tillförd energi'!$B$2:$AS$506,MATCH(AD$3,'[1]Tillförd energi'!$B$1:$AQ$1,0),FALSE)</f>
        <v>0</v>
      </c>
      <c r="AF427" s="30">
        <f>VLOOKUP($B427,'[1]Tillförd energi'!$B$2:$AS$506,MATCH(AF$3,'[1]Tillförd energi'!$B$1:$AQ$1,0),FALSE)</f>
        <v>1.2999999999999999E-2</v>
      </c>
      <c r="AH427" s="30">
        <f>IFERROR(VLOOKUP(B427,[1]Miljö!$B$1:$S$476,9,FALSE)/1,0)</f>
        <v>0</v>
      </c>
      <c r="AJ427" s="35">
        <f>IFERROR(VLOOKUP($B427,[1]Miljö!$B$1:$S$500,MATCH("hjälpel exklusive kraftvärme (GWh)",[1]Miljö!$B$1:$V$1,0),FALSE)/1,"")</f>
        <v>1.2999999999999999E-2</v>
      </c>
      <c r="AK427" s="35">
        <f t="shared" si="24"/>
        <v>1.2999999999999999E-2</v>
      </c>
      <c r="AL427" s="35">
        <f>VLOOKUP($B427,'[1]Slutlig allokering'!$B$2:$AL$462,MATCH("Hjälpel kraftvärme",'[1]Slutlig allokering'!$B$2:$AL$2,0),FALSE)</f>
        <v>0</v>
      </c>
      <c r="AN427" s="30">
        <f t="shared" si="25"/>
        <v>0.88200000000000001</v>
      </c>
      <c r="AO427" s="30">
        <f t="shared" si="26"/>
        <v>0.88200000000000001</v>
      </c>
      <c r="AP427" s="30">
        <f>IF(ISERROR(1/VLOOKUP($B427,[1]Leveranser!$B$1:$S$500,MATCH("såld värme (gwh)",[1]Leveranser!$B$1:$S$1,0),FALSE)),"",VLOOKUP($B427,[1]Leveranser!$B$1:$S$500,MATCH("såld värme (gwh)",[1]Leveranser!$B$1:$S$1,0),FALSE))</f>
        <v>0.53</v>
      </c>
      <c r="AQ427" s="30">
        <f>VLOOKUP($B427,[1]Leveranser!$B$1:$Y$500,MATCH("Totalt såld fjärrvärme till andra fjärrvärmeföretag",[1]Leveranser!$B$1:$AA$1,0),FALSE)</f>
        <v>0</v>
      </c>
      <c r="AR427" s="30">
        <f>IF(ISERROR(1/VLOOKUP($B427,[1]Miljö!$B$1:$S$500,MATCH("Såld mängd produktionsspecifik fjärrvärme (GWh)",[1]Miljö!$B$1:$R$1,0),FALSE)),0,VLOOKUP($B427,[1]Miljö!$B$1:$S$500,MATCH("Såld mängd produktionsspecifik fjärrvärme (GWh)",[1]Miljö!$B$1:$R$1,0),FALSE))</f>
        <v>0</v>
      </c>
      <c r="AS427" s="36">
        <f t="shared" si="27"/>
        <v>0.60090702947845809</v>
      </c>
      <c r="AU427" s="30" t="str">
        <f>VLOOKUP($B427,'[1]Miljövärden urval för publ'!$B$2:$I$486,7,FALSE)</f>
        <v>Ja</v>
      </c>
    </row>
    <row r="428" spans="1:47" ht="15">
      <c r="A428" t="s">
        <v>533</v>
      </c>
      <c r="B428" t="s">
        <v>539</v>
      </c>
      <c r="C428" s="30">
        <f>VLOOKUP($B428,'[1]Tillförd energi'!$B$2:$AS$506,MATCH(C$3,'[1]Tillförd energi'!$B$1:$AQ$1,0),FALSE)</f>
        <v>0</v>
      </c>
      <c r="D428" s="30">
        <f>VLOOKUP($B428,'[1]Tillförd energi'!$B$2:$AS$506,MATCH(D$3,'[1]Tillförd energi'!$B$1:$AQ$1,0),FALSE)</f>
        <v>0.37</v>
      </c>
      <c r="E428" s="30">
        <f>VLOOKUP($B428,'[1]Tillförd energi'!$B$2:$AS$506,MATCH(E$3,'[1]Tillförd energi'!$B$1:$AQ$1,0),FALSE)</f>
        <v>0</v>
      </c>
      <c r="F428" s="30">
        <f>VLOOKUP($B428,'[1]Tillförd energi'!$B$2:$AS$506,MATCH(F$3,'[1]Tillförd energi'!$B$1:$AQ$1,0),FALSE)</f>
        <v>0</v>
      </c>
      <c r="G428" s="30">
        <f>VLOOKUP($B428,'[1]Tillförd energi'!$B$2:$AS$506,MATCH(G$3,'[1]Tillförd energi'!$B$1:$AQ$1,0),FALSE)</f>
        <v>0</v>
      </c>
      <c r="H428" s="30">
        <f>VLOOKUP($B428,'[1]Tillförd energi'!$B$2:$AS$506,MATCH(H$3,'[1]Tillförd energi'!$B$1:$AQ$1,0),FALSE)</f>
        <v>0</v>
      </c>
      <c r="I428" s="30">
        <f>VLOOKUP($B428,'[1]Tillförd energi'!$B$2:$AS$506,MATCH(I$3,'[1]Tillförd energi'!$B$1:$AQ$1,0),FALSE)</f>
        <v>0</v>
      </c>
      <c r="J428" s="30">
        <f>VLOOKUP($B428,'[1]Tillförd energi'!$B$2:$AS$506,MATCH(J$3,'[1]Tillförd energi'!$B$1:$AQ$1,0),FALSE)</f>
        <v>0</v>
      </c>
      <c r="K428" s="30">
        <f>VLOOKUP($B428,'[1]Tillförd energi'!$B$2:$AS$506,MATCH(K$3,'[1]Tillförd energi'!$B$1:$AQ$1,0),FALSE)</f>
        <v>0</v>
      </c>
      <c r="L428" s="30">
        <f>VLOOKUP($B428,'[1]Tillförd energi'!$B$2:$AS$506,MATCH(L$3,'[1]Tillförd energi'!$B$1:$AQ$1,0),FALSE)</f>
        <v>0</v>
      </c>
      <c r="M428" s="30">
        <f>VLOOKUP($B428,'[1]Tillförd energi'!$B$2:$AS$506,MATCH(M$3,'[1]Tillförd energi'!$B$1:$AQ$1,0),FALSE)</f>
        <v>31.4</v>
      </c>
      <c r="N428" s="30">
        <f>VLOOKUP($B428,'[1]Tillförd energi'!$B$2:$AS$506,MATCH(N$3,'[1]Tillförd energi'!$B$1:$AQ$1,0),FALSE)</f>
        <v>0</v>
      </c>
      <c r="O428" s="30">
        <f>VLOOKUP($B428,'[1]Tillförd energi'!$B$2:$AS$506,MATCH(O$3,'[1]Tillförd energi'!$B$1:$AQ$1,0),FALSE)</f>
        <v>0</v>
      </c>
      <c r="P428" s="30">
        <f>VLOOKUP($B428,'[1]Tillförd energi'!$B$2:$AS$506,MATCH(P$3,'[1]Tillförd energi'!$B$1:$AQ$1,0),FALSE)</f>
        <v>6.0470600000000001</v>
      </c>
      <c r="Q428" s="30">
        <f>VLOOKUP($B428,'[1]Tillförd energi'!$B$2:$AS$506,MATCH(Q$3,'[1]Tillförd energi'!$B$1:$AQ$1,0),FALSE)</f>
        <v>0</v>
      </c>
      <c r="R428" s="30">
        <f>VLOOKUP($B428,'[1]Tillförd energi'!$B$2:$AS$506,MATCH(R$3,'[1]Tillförd energi'!$B$1:$AQ$1,0),FALSE)</f>
        <v>0</v>
      </c>
      <c r="S428" s="30">
        <f>VLOOKUP($B428,'[1]Tillförd energi'!$B$2:$AS$506,MATCH(S$3,'[1]Tillförd energi'!$B$1:$AQ$1,0),FALSE)</f>
        <v>0</v>
      </c>
      <c r="T428" s="30">
        <f>VLOOKUP($B428,'[1]Tillförd energi'!$B$2:$AS$506,MATCH(T$3,'[1]Tillförd energi'!$B$1:$AQ$1,0),FALSE)</f>
        <v>0</v>
      </c>
      <c r="U428" s="30">
        <f>VLOOKUP($B428,'[1]Tillförd energi'!$B$2:$AS$506,MATCH(U$3,'[1]Tillförd energi'!$B$1:$AQ$1,0),FALSE)</f>
        <v>0</v>
      </c>
      <c r="V428" s="30">
        <f>VLOOKUP($B428,'[1]Tillförd energi'!$B$2:$AS$506,MATCH(V$3,'[1]Tillförd energi'!$B$1:$AQ$1,0),FALSE)</f>
        <v>0</v>
      </c>
      <c r="W428" s="30">
        <f>VLOOKUP($B428,'[1]Tillförd energi'!$B$2:$AS$506,MATCH(W$3,'[1]Tillförd energi'!$B$1:$AQ$1,0),FALSE)</f>
        <v>0</v>
      </c>
      <c r="X428" s="30">
        <f>VLOOKUP($B428,'[1]Tillförd energi'!$B$2:$AS$506,MATCH(X$3,'[1]Tillförd energi'!$B$1:$AQ$1,0),FALSE)</f>
        <v>0</v>
      </c>
      <c r="Y428" s="30">
        <f>VLOOKUP($B428,'[1]Tillförd energi'!$B$2:$AS$506,MATCH(Y$3,'[1]Tillförd energi'!$B$1:$AQ$1,0),FALSE)</f>
        <v>0</v>
      </c>
      <c r="Z428" s="30">
        <f>VLOOKUP($B428,'[1]Tillförd energi'!$B$2:$AS$506,MATCH(Z$3,'[1]Tillförd energi'!$B$1:$AQ$1,0),FALSE)</f>
        <v>0</v>
      </c>
      <c r="AA428" s="30">
        <f>VLOOKUP($B428,'[1]Tillförd energi'!$B$2:$AS$506,MATCH(AA$3,'[1]Tillförd energi'!$B$1:$AQ$1,0),FALSE)</f>
        <v>0</v>
      </c>
      <c r="AB428" s="30">
        <f>VLOOKUP($B428,'[1]Tillförd energi'!$B$2:$AS$506,MATCH(AB$3,'[1]Tillförd energi'!$B$1:$AQ$1,0),FALSE)</f>
        <v>0</v>
      </c>
      <c r="AC428" s="30">
        <f>VLOOKUP($B428,'[1]Tillförd energi'!$B$2:$AS$506,MATCH(AC$3,'[1]Tillförd energi'!$B$1:$AQ$1,0),FALSE)</f>
        <v>0</v>
      </c>
      <c r="AD428" s="30">
        <f>VLOOKUP($B428,'[1]Tillförd energi'!$B$2:$AS$506,MATCH(AD$3,'[1]Tillförd energi'!$B$1:$AQ$1,0),FALSE)</f>
        <v>0</v>
      </c>
      <c r="AF428" s="30">
        <f>VLOOKUP($B428,'[1]Tillförd energi'!$B$2:$AS$506,MATCH(AF$3,'[1]Tillförd energi'!$B$1:$AQ$1,0),FALSE)</f>
        <v>0.64</v>
      </c>
      <c r="AH428" s="30">
        <f>IFERROR(VLOOKUP(B428,[1]Miljö!$B$1:$S$476,9,FALSE)/1,0)</f>
        <v>0</v>
      </c>
      <c r="AJ428" s="35">
        <f>IFERROR(VLOOKUP($B428,[1]Miljö!$B$1:$S$500,MATCH("hjälpel exklusive kraftvärme (GWh)",[1]Miljö!$B$1:$V$1,0),FALSE)/1,"")</f>
        <v>0.64</v>
      </c>
      <c r="AK428" s="35">
        <f t="shared" si="24"/>
        <v>0.64</v>
      </c>
      <c r="AL428" s="35">
        <f>VLOOKUP($B428,'[1]Slutlig allokering'!$B$2:$AL$462,MATCH("Hjälpel kraftvärme",'[1]Slutlig allokering'!$B$2:$AL$2,0),FALSE)</f>
        <v>0</v>
      </c>
      <c r="AN428" s="30">
        <f t="shared" si="25"/>
        <v>38.457059999999998</v>
      </c>
      <c r="AO428" s="30">
        <f t="shared" si="26"/>
        <v>38.457059999999998</v>
      </c>
      <c r="AP428" s="30">
        <f>IF(ISERROR(1/VLOOKUP($B428,[1]Leveranser!$B$1:$S$500,MATCH("såld värme (gwh)",[1]Leveranser!$B$1:$S$1,0),FALSE)),"",VLOOKUP($B428,[1]Leveranser!$B$1:$S$500,MATCH("såld värme (gwh)",[1]Leveranser!$B$1:$S$1,0),FALSE))</f>
        <v>32.6</v>
      </c>
      <c r="AQ428" s="30">
        <f>VLOOKUP($B428,[1]Leveranser!$B$1:$Y$500,MATCH("Totalt såld fjärrvärme till andra fjärrvärmeföretag",[1]Leveranser!$B$1:$AA$1,0),FALSE)</f>
        <v>0</v>
      </c>
      <c r="AR428" s="30">
        <f>IF(ISERROR(1/VLOOKUP($B428,[1]Miljö!$B$1:$S$500,MATCH("Såld mängd produktionsspecifik fjärrvärme (GWh)",[1]Miljö!$B$1:$R$1,0),FALSE)),0,VLOOKUP($B428,[1]Miljö!$B$1:$S$500,MATCH("Såld mängd produktionsspecifik fjärrvärme (GWh)",[1]Miljö!$B$1:$R$1,0),FALSE))</f>
        <v>0</v>
      </c>
      <c r="AS428" s="36">
        <f t="shared" si="27"/>
        <v>0.84769870603733111</v>
      </c>
      <c r="AU428" s="30" t="str">
        <f>VLOOKUP($B428,'[1]Miljövärden urval för publ'!$B$2:$I$486,7,FALSE)</f>
        <v>Ja</v>
      </c>
    </row>
    <row r="429" spans="1:47" ht="15">
      <c r="A429" t="s">
        <v>138</v>
      </c>
      <c r="B429" t="s">
        <v>190</v>
      </c>
      <c r="C429" s="30">
        <f>VLOOKUP($B429,'[1]Tillförd energi'!$B$2:$AS$506,MATCH(C$3,'[1]Tillförd energi'!$B$1:$AQ$1,0),FALSE)</f>
        <v>0</v>
      </c>
      <c r="D429" s="30">
        <f>VLOOKUP($B429,'[1]Tillförd energi'!$B$2:$AS$506,MATCH(D$3,'[1]Tillförd energi'!$B$1:$AQ$1,0),FALSE)</f>
        <v>2.1680000000000001</v>
      </c>
      <c r="E429" s="30">
        <f>VLOOKUP($B429,'[1]Tillförd energi'!$B$2:$AS$506,MATCH(E$3,'[1]Tillförd energi'!$B$1:$AQ$1,0),FALSE)</f>
        <v>0</v>
      </c>
      <c r="F429" s="30">
        <f>VLOOKUP($B429,'[1]Tillförd energi'!$B$2:$AS$506,MATCH(F$3,'[1]Tillförd energi'!$B$1:$AQ$1,0),FALSE)</f>
        <v>0</v>
      </c>
      <c r="G429" s="30">
        <f>VLOOKUP($B429,'[1]Tillförd energi'!$B$2:$AS$506,MATCH(G$3,'[1]Tillförd energi'!$B$1:$AQ$1,0),FALSE)</f>
        <v>0</v>
      </c>
      <c r="H429" s="30">
        <f>VLOOKUP($B429,'[1]Tillförd energi'!$B$2:$AS$506,MATCH(H$3,'[1]Tillförd energi'!$B$1:$AQ$1,0),FALSE)</f>
        <v>1.4</v>
      </c>
      <c r="I429" s="30">
        <f>VLOOKUP($B429,'[1]Tillförd energi'!$B$2:$AS$506,MATCH(I$3,'[1]Tillförd energi'!$B$1:$AQ$1,0),FALSE)</f>
        <v>0</v>
      </c>
      <c r="J429" s="30">
        <f>VLOOKUP($B429,'[1]Tillförd energi'!$B$2:$AS$506,MATCH(J$3,'[1]Tillförd energi'!$B$1:$AQ$1,0),FALSE)</f>
        <v>0</v>
      </c>
      <c r="K429" s="30">
        <f>VLOOKUP($B429,'[1]Tillförd energi'!$B$2:$AS$506,MATCH(K$3,'[1]Tillförd energi'!$B$1:$AQ$1,0),FALSE)</f>
        <v>0</v>
      </c>
      <c r="L429" s="30">
        <f>VLOOKUP($B429,'[1]Tillförd energi'!$B$2:$AS$506,MATCH(L$3,'[1]Tillförd energi'!$B$1:$AQ$1,0),FALSE)</f>
        <v>0</v>
      </c>
      <c r="M429" s="30">
        <f>VLOOKUP($B429,'[1]Tillförd energi'!$B$2:$AS$506,MATCH(M$3,'[1]Tillförd energi'!$B$1:$AQ$1,0),FALSE)</f>
        <v>0</v>
      </c>
      <c r="N429" s="30">
        <f>VLOOKUP($B429,'[1]Tillförd energi'!$B$2:$AS$506,MATCH(N$3,'[1]Tillförd energi'!$B$1:$AQ$1,0),FALSE)</f>
        <v>36.549999999999997</v>
      </c>
      <c r="O429" s="30">
        <f>VLOOKUP($B429,'[1]Tillförd energi'!$B$2:$AS$506,MATCH(O$3,'[1]Tillförd energi'!$B$1:$AQ$1,0),FALSE)</f>
        <v>28.15</v>
      </c>
      <c r="P429" s="30">
        <f>VLOOKUP($B429,'[1]Tillförd energi'!$B$2:$AS$506,MATCH(P$3,'[1]Tillförd energi'!$B$1:$AQ$1,0),FALSE)</f>
        <v>0</v>
      </c>
      <c r="Q429" s="30">
        <f>VLOOKUP($B429,'[1]Tillförd energi'!$B$2:$AS$506,MATCH(Q$3,'[1]Tillförd energi'!$B$1:$AQ$1,0),FALSE)</f>
        <v>0</v>
      </c>
      <c r="R429" s="30">
        <f>VLOOKUP($B429,'[1]Tillförd energi'!$B$2:$AS$506,MATCH(R$3,'[1]Tillförd energi'!$B$1:$AQ$1,0),FALSE)</f>
        <v>10.1</v>
      </c>
      <c r="S429" s="30">
        <f>VLOOKUP($B429,'[1]Tillförd energi'!$B$2:$AS$506,MATCH(S$3,'[1]Tillförd energi'!$B$1:$AQ$1,0),FALSE)</f>
        <v>0</v>
      </c>
      <c r="T429" s="30">
        <f>VLOOKUP($B429,'[1]Tillförd energi'!$B$2:$AS$506,MATCH(T$3,'[1]Tillförd energi'!$B$1:$AQ$1,0),FALSE)</f>
        <v>0.9</v>
      </c>
      <c r="U429" s="30">
        <f>VLOOKUP($B429,'[1]Tillförd energi'!$B$2:$AS$506,MATCH(U$3,'[1]Tillförd energi'!$B$1:$AQ$1,0),FALSE)</f>
        <v>0</v>
      </c>
      <c r="V429" s="30">
        <f>VLOOKUP($B429,'[1]Tillförd energi'!$B$2:$AS$506,MATCH(V$3,'[1]Tillförd energi'!$B$1:$AQ$1,0),FALSE)</f>
        <v>0</v>
      </c>
      <c r="W429" s="30">
        <f>VLOOKUP($B429,'[1]Tillförd energi'!$B$2:$AS$506,MATCH(W$3,'[1]Tillförd energi'!$B$1:$AQ$1,0),FALSE)</f>
        <v>0</v>
      </c>
      <c r="X429" s="30">
        <f>VLOOKUP($B429,'[1]Tillförd energi'!$B$2:$AS$506,MATCH(X$3,'[1]Tillförd energi'!$B$1:$AQ$1,0),FALSE)</f>
        <v>0</v>
      </c>
      <c r="Y429" s="30">
        <f>VLOOKUP($B429,'[1]Tillförd energi'!$B$2:$AS$506,MATCH(Y$3,'[1]Tillförd energi'!$B$1:$AQ$1,0),FALSE)</f>
        <v>0</v>
      </c>
      <c r="Z429" s="30">
        <f>VLOOKUP($B429,'[1]Tillförd energi'!$B$2:$AS$506,MATCH(Z$3,'[1]Tillförd energi'!$B$1:$AQ$1,0),FALSE)</f>
        <v>0</v>
      </c>
      <c r="AA429" s="30">
        <f>VLOOKUP($B429,'[1]Tillförd energi'!$B$2:$AS$506,MATCH(AA$3,'[1]Tillförd energi'!$B$1:$AQ$1,0),FALSE)</f>
        <v>0</v>
      </c>
      <c r="AB429" s="30">
        <f>VLOOKUP($B429,'[1]Tillförd energi'!$B$2:$AS$506,MATCH(AB$3,'[1]Tillförd energi'!$B$1:$AQ$1,0),FALSE)</f>
        <v>0</v>
      </c>
      <c r="AC429" s="30">
        <f>VLOOKUP($B429,'[1]Tillförd energi'!$B$2:$AS$506,MATCH(AC$3,'[1]Tillförd energi'!$B$1:$AQ$1,0),FALSE)</f>
        <v>5.4850000000000003</v>
      </c>
      <c r="AD429" s="30">
        <f>VLOOKUP($B429,'[1]Tillförd energi'!$B$2:$AS$506,MATCH(AD$3,'[1]Tillförd energi'!$B$1:$AQ$1,0),FALSE)</f>
        <v>0</v>
      </c>
      <c r="AF429" s="30">
        <f>VLOOKUP($B429,'[1]Tillförd energi'!$B$2:$AS$506,MATCH(AF$3,'[1]Tillförd energi'!$B$1:$AQ$1,0),FALSE)</f>
        <v>1.528</v>
      </c>
      <c r="AH429" s="30">
        <f>IFERROR(VLOOKUP(B429,[1]Miljö!$B$1:$S$476,9,FALSE)/1,0)</f>
        <v>0</v>
      </c>
      <c r="AJ429" s="35">
        <f>IFERROR(VLOOKUP($B429,[1]Miljö!$B$1:$S$500,MATCH("hjälpel exklusive kraftvärme (GWh)",[1]Miljö!$B$1:$V$1,0),FALSE)/1,"")</f>
        <v>1.528</v>
      </c>
      <c r="AK429" s="35">
        <f t="shared" si="24"/>
        <v>1.528</v>
      </c>
      <c r="AL429" s="35">
        <f>VLOOKUP($B429,'[1]Slutlig allokering'!$B$2:$AL$462,MATCH("Hjälpel kraftvärme",'[1]Slutlig allokering'!$B$2:$AL$2,0),FALSE)</f>
        <v>0</v>
      </c>
      <c r="AN429" s="30">
        <f t="shared" si="25"/>
        <v>86.281000000000006</v>
      </c>
      <c r="AO429" s="30">
        <f t="shared" si="26"/>
        <v>86.281000000000006</v>
      </c>
      <c r="AP429" s="30">
        <f>IF(ISERROR(1/VLOOKUP($B429,[1]Leveranser!$B$1:$S$500,MATCH("såld värme (gwh)",[1]Leveranser!$B$1:$S$1,0),FALSE)),"",VLOOKUP($B429,[1]Leveranser!$B$1:$S$500,MATCH("såld värme (gwh)",[1]Leveranser!$B$1:$S$1,0),FALSE))</f>
        <v>88.616</v>
      </c>
      <c r="AQ429" s="30">
        <f>VLOOKUP($B429,[1]Leveranser!$B$1:$Y$500,MATCH("Totalt såld fjärrvärme till andra fjärrvärmeföretag",[1]Leveranser!$B$1:$AA$1,0),FALSE)</f>
        <v>0</v>
      </c>
      <c r="AR429" s="30">
        <f>IF(ISERROR(1/VLOOKUP($B429,[1]Miljö!$B$1:$S$500,MATCH("Såld mängd produktionsspecifik fjärrvärme (GWh)",[1]Miljö!$B$1:$R$1,0),FALSE)),0,VLOOKUP($B429,[1]Miljö!$B$1:$S$500,MATCH("Såld mängd produktionsspecifik fjärrvärme (GWh)",[1]Miljö!$B$1:$R$1,0),FALSE))</f>
        <v>0</v>
      </c>
      <c r="AS429" s="36">
        <f t="shared" si="27"/>
        <v>1.0270627368713854</v>
      </c>
      <c r="AU429" s="30" t="str">
        <f>VLOOKUP($B429,'[1]Miljövärden urval för publ'!$B$2:$I$486,7,FALSE)</f>
        <v>Ja</v>
      </c>
    </row>
    <row r="430" spans="1:47" ht="15">
      <c r="A430" t="s">
        <v>431</v>
      </c>
      <c r="B430" t="s">
        <v>447</v>
      </c>
      <c r="C430" s="30">
        <f>VLOOKUP($B430,'[1]Tillförd energi'!$B$2:$AS$506,MATCH(C$3,'[1]Tillförd energi'!$B$1:$AQ$1,0),FALSE)</f>
        <v>0</v>
      </c>
      <c r="D430" s="30">
        <f>VLOOKUP($B430,'[1]Tillförd energi'!$B$2:$AS$506,MATCH(D$3,'[1]Tillförd energi'!$B$1:$AQ$1,0),FALSE)</f>
        <v>0.18</v>
      </c>
      <c r="E430" s="30">
        <f>VLOOKUP($B430,'[1]Tillförd energi'!$B$2:$AS$506,MATCH(E$3,'[1]Tillförd energi'!$B$1:$AQ$1,0),FALSE)</f>
        <v>0</v>
      </c>
      <c r="F430" s="30">
        <f>VLOOKUP($B430,'[1]Tillförd energi'!$B$2:$AS$506,MATCH(F$3,'[1]Tillförd energi'!$B$1:$AQ$1,0),FALSE)</f>
        <v>0</v>
      </c>
      <c r="G430" s="30">
        <f>VLOOKUP($B430,'[1]Tillförd energi'!$B$2:$AS$506,MATCH(G$3,'[1]Tillförd energi'!$B$1:$AQ$1,0),FALSE)</f>
        <v>0</v>
      </c>
      <c r="H430" s="30">
        <f>VLOOKUP($B430,'[1]Tillförd energi'!$B$2:$AS$506,MATCH(H$3,'[1]Tillförd energi'!$B$1:$AQ$1,0),FALSE)</f>
        <v>0</v>
      </c>
      <c r="I430" s="30">
        <f>VLOOKUP($B430,'[1]Tillförd energi'!$B$2:$AS$506,MATCH(I$3,'[1]Tillförd energi'!$B$1:$AQ$1,0),FALSE)</f>
        <v>0</v>
      </c>
      <c r="J430" s="30">
        <f>VLOOKUP($B430,'[1]Tillförd energi'!$B$2:$AS$506,MATCH(J$3,'[1]Tillförd energi'!$B$1:$AQ$1,0),FALSE)</f>
        <v>0</v>
      </c>
      <c r="K430" s="30">
        <f>VLOOKUP($B430,'[1]Tillförd energi'!$B$2:$AS$506,MATCH(K$3,'[1]Tillförd energi'!$B$1:$AQ$1,0),FALSE)</f>
        <v>0</v>
      </c>
      <c r="L430" s="30">
        <f>VLOOKUP($B430,'[1]Tillförd energi'!$B$2:$AS$506,MATCH(L$3,'[1]Tillförd energi'!$B$1:$AQ$1,0),FALSE)</f>
        <v>0</v>
      </c>
      <c r="M430" s="30">
        <f>VLOOKUP($B430,'[1]Tillförd energi'!$B$2:$AS$506,MATCH(M$3,'[1]Tillförd energi'!$B$1:$AQ$1,0),FALSE)</f>
        <v>0</v>
      </c>
      <c r="N430" s="30">
        <f>VLOOKUP($B430,'[1]Tillförd energi'!$B$2:$AS$506,MATCH(N$3,'[1]Tillförd energi'!$B$1:$AQ$1,0),FALSE)</f>
        <v>0</v>
      </c>
      <c r="O430" s="30">
        <f>VLOOKUP($B430,'[1]Tillförd energi'!$B$2:$AS$506,MATCH(O$3,'[1]Tillförd energi'!$B$1:$AQ$1,0),FALSE)</f>
        <v>0</v>
      </c>
      <c r="P430" s="30">
        <f>VLOOKUP($B430,'[1]Tillförd energi'!$B$2:$AS$506,MATCH(P$3,'[1]Tillförd energi'!$B$1:$AQ$1,0),FALSE)</f>
        <v>0</v>
      </c>
      <c r="Q430" s="30">
        <f>VLOOKUP($B430,'[1]Tillförd energi'!$B$2:$AS$506,MATCH(Q$3,'[1]Tillförd energi'!$B$1:$AQ$1,0),FALSE)</f>
        <v>7.0659999999999998</v>
      </c>
      <c r="R430" s="30">
        <f>VLOOKUP($B430,'[1]Tillförd energi'!$B$2:$AS$506,MATCH(R$3,'[1]Tillförd energi'!$B$1:$AQ$1,0),FALSE)</f>
        <v>0</v>
      </c>
      <c r="S430" s="30">
        <f>VLOOKUP($B430,'[1]Tillförd energi'!$B$2:$AS$506,MATCH(S$3,'[1]Tillförd energi'!$B$1:$AQ$1,0),FALSE)</f>
        <v>0</v>
      </c>
      <c r="T430" s="30">
        <f>VLOOKUP($B430,'[1]Tillförd energi'!$B$2:$AS$506,MATCH(T$3,'[1]Tillförd energi'!$B$1:$AQ$1,0),FALSE)</f>
        <v>0</v>
      </c>
      <c r="U430" s="30">
        <f>VLOOKUP($B430,'[1]Tillförd energi'!$B$2:$AS$506,MATCH(U$3,'[1]Tillförd energi'!$B$1:$AQ$1,0),FALSE)</f>
        <v>0</v>
      </c>
      <c r="V430" s="30">
        <f>VLOOKUP($B430,'[1]Tillförd energi'!$B$2:$AS$506,MATCH(V$3,'[1]Tillförd energi'!$B$1:$AQ$1,0),FALSE)</f>
        <v>0</v>
      </c>
      <c r="W430" s="30">
        <f>VLOOKUP($B430,'[1]Tillförd energi'!$B$2:$AS$506,MATCH(W$3,'[1]Tillförd energi'!$B$1:$AQ$1,0),FALSE)</f>
        <v>0</v>
      </c>
      <c r="X430" s="30">
        <f>VLOOKUP($B430,'[1]Tillförd energi'!$B$2:$AS$506,MATCH(X$3,'[1]Tillförd energi'!$B$1:$AQ$1,0),FALSE)</f>
        <v>0</v>
      </c>
      <c r="Y430" s="30">
        <f>VLOOKUP($B430,'[1]Tillförd energi'!$B$2:$AS$506,MATCH(Y$3,'[1]Tillförd energi'!$B$1:$AQ$1,0),FALSE)</f>
        <v>0</v>
      </c>
      <c r="Z430" s="30">
        <f>VLOOKUP($B430,'[1]Tillförd energi'!$B$2:$AS$506,MATCH(Z$3,'[1]Tillförd energi'!$B$1:$AQ$1,0),FALSE)</f>
        <v>0</v>
      </c>
      <c r="AA430" s="30">
        <f>VLOOKUP($B430,'[1]Tillförd energi'!$B$2:$AS$506,MATCH(AA$3,'[1]Tillförd energi'!$B$1:$AQ$1,0),FALSE)</f>
        <v>0</v>
      </c>
      <c r="AB430" s="30">
        <f>VLOOKUP($B430,'[1]Tillförd energi'!$B$2:$AS$506,MATCH(AB$3,'[1]Tillförd energi'!$B$1:$AQ$1,0),FALSE)</f>
        <v>0</v>
      </c>
      <c r="AC430" s="30">
        <f>VLOOKUP($B430,'[1]Tillförd energi'!$B$2:$AS$506,MATCH(AC$3,'[1]Tillförd energi'!$B$1:$AQ$1,0),FALSE)</f>
        <v>0</v>
      </c>
      <c r="AD430" s="30">
        <f>VLOOKUP($B430,'[1]Tillförd energi'!$B$2:$AS$506,MATCH(AD$3,'[1]Tillförd energi'!$B$1:$AQ$1,0),FALSE)</f>
        <v>0</v>
      </c>
      <c r="AF430" s="30">
        <f>VLOOKUP($B430,'[1]Tillförd energi'!$B$2:$AS$506,MATCH(AF$3,'[1]Tillförd energi'!$B$1:$AQ$1,0),FALSE)</f>
        <v>0.13900000000000001</v>
      </c>
      <c r="AH430" s="30">
        <f>IFERROR(VLOOKUP(B430,[1]Miljö!$B$1:$S$476,9,FALSE)/1,0)</f>
        <v>0</v>
      </c>
      <c r="AJ430" s="35">
        <f>IFERROR(VLOOKUP($B430,[1]Miljö!$B$1:$S$500,MATCH("hjälpel exklusive kraftvärme (GWh)",[1]Miljö!$B$1:$V$1,0),FALSE)/1,"")</f>
        <v>0.13900000000000001</v>
      </c>
      <c r="AK430" s="35">
        <f t="shared" si="24"/>
        <v>0.13900000000000001</v>
      </c>
      <c r="AL430" s="35">
        <f>VLOOKUP($B430,'[1]Slutlig allokering'!$B$2:$AL$462,MATCH("Hjälpel kraftvärme",'[1]Slutlig allokering'!$B$2:$AL$2,0),FALSE)</f>
        <v>0</v>
      </c>
      <c r="AN430" s="30">
        <f t="shared" si="25"/>
        <v>7.3849999999999998</v>
      </c>
      <c r="AO430" s="30">
        <f t="shared" si="26"/>
        <v>7.3849999999999998</v>
      </c>
      <c r="AP430" s="30">
        <f>IF(ISERROR(1/VLOOKUP($B430,[1]Leveranser!$B$1:$S$500,MATCH("såld värme (gwh)",[1]Leveranser!$B$1:$S$1,0),FALSE)),"",VLOOKUP($B430,[1]Leveranser!$B$1:$S$500,MATCH("såld värme (gwh)",[1]Leveranser!$B$1:$S$1,0),FALSE))</f>
        <v>6.1740000000000004</v>
      </c>
      <c r="AQ430" s="30">
        <f>VLOOKUP($B430,[1]Leveranser!$B$1:$Y$500,MATCH("Totalt såld fjärrvärme till andra fjärrvärmeföretag",[1]Leveranser!$B$1:$AA$1,0),FALSE)</f>
        <v>0</v>
      </c>
      <c r="AR430" s="30">
        <f>IF(ISERROR(1/VLOOKUP($B430,[1]Miljö!$B$1:$S$500,MATCH("Såld mängd produktionsspecifik fjärrvärme (GWh)",[1]Miljö!$B$1:$R$1,0),FALSE)),0,VLOOKUP($B430,[1]Miljö!$B$1:$S$500,MATCH("Såld mängd produktionsspecifik fjärrvärme (GWh)",[1]Miljö!$B$1:$R$1,0),FALSE))</f>
        <v>0</v>
      </c>
      <c r="AS430" s="36">
        <f t="shared" si="27"/>
        <v>0.83601895734597165</v>
      </c>
      <c r="AU430" s="30" t="str">
        <f>VLOOKUP($B430,'[1]Miljövärden urval för publ'!$B$2:$I$486,7,FALSE)</f>
        <v>Ja</v>
      </c>
    </row>
    <row r="431" spans="1:47" ht="15">
      <c r="A431" t="s">
        <v>89</v>
      </c>
      <c r="B431" t="s">
        <v>103</v>
      </c>
      <c r="C431" s="30">
        <f>VLOOKUP($B431,'[1]Tillförd energi'!$B$2:$AS$506,MATCH(C$3,'[1]Tillförd energi'!$B$1:$AQ$1,0),FALSE)</f>
        <v>0</v>
      </c>
      <c r="D431" s="30">
        <f>VLOOKUP($B431,'[1]Tillförd energi'!$B$2:$AS$506,MATCH(D$3,'[1]Tillförd energi'!$B$1:$AQ$1,0),FALSE)</f>
        <v>0.1</v>
      </c>
      <c r="E431" s="30">
        <f>VLOOKUP($B431,'[1]Tillförd energi'!$B$2:$AS$506,MATCH(E$3,'[1]Tillförd energi'!$B$1:$AQ$1,0),FALSE)</f>
        <v>0</v>
      </c>
      <c r="F431" s="30">
        <f>VLOOKUP($B431,'[1]Tillförd energi'!$B$2:$AS$506,MATCH(F$3,'[1]Tillförd energi'!$B$1:$AQ$1,0),FALSE)</f>
        <v>0</v>
      </c>
      <c r="G431" s="30">
        <f>VLOOKUP($B431,'[1]Tillförd energi'!$B$2:$AS$506,MATCH(G$3,'[1]Tillförd energi'!$B$1:$AQ$1,0),FALSE)</f>
        <v>0</v>
      </c>
      <c r="H431" s="30">
        <f>VLOOKUP($B431,'[1]Tillförd energi'!$B$2:$AS$506,MATCH(H$3,'[1]Tillförd energi'!$B$1:$AQ$1,0),FALSE)</f>
        <v>0</v>
      </c>
      <c r="I431" s="30">
        <f>VLOOKUP($B431,'[1]Tillförd energi'!$B$2:$AS$506,MATCH(I$3,'[1]Tillförd energi'!$B$1:$AQ$1,0),FALSE)</f>
        <v>0</v>
      </c>
      <c r="J431" s="30">
        <f>VLOOKUP($B431,'[1]Tillförd energi'!$B$2:$AS$506,MATCH(J$3,'[1]Tillförd energi'!$B$1:$AQ$1,0),FALSE)</f>
        <v>0</v>
      </c>
      <c r="K431" s="30">
        <f>VLOOKUP($B431,'[1]Tillförd energi'!$B$2:$AS$506,MATCH(K$3,'[1]Tillförd energi'!$B$1:$AQ$1,0),FALSE)</f>
        <v>0</v>
      </c>
      <c r="L431" s="30">
        <f>VLOOKUP($B431,'[1]Tillförd energi'!$B$2:$AS$506,MATCH(L$3,'[1]Tillförd energi'!$B$1:$AQ$1,0),FALSE)</f>
        <v>0</v>
      </c>
      <c r="M431" s="30">
        <f>VLOOKUP($B431,'[1]Tillförd energi'!$B$2:$AS$506,MATCH(M$3,'[1]Tillförd energi'!$B$1:$AQ$1,0),FALSE)</f>
        <v>0</v>
      </c>
      <c r="N431" s="30">
        <f>VLOOKUP($B431,'[1]Tillförd energi'!$B$2:$AS$506,MATCH(N$3,'[1]Tillförd energi'!$B$1:$AQ$1,0),FALSE)</f>
        <v>0</v>
      </c>
      <c r="O431" s="30">
        <f>VLOOKUP($B431,'[1]Tillförd energi'!$B$2:$AS$506,MATCH(O$3,'[1]Tillförd energi'!$B$1:$AQ$1,0),FALSE)</f>
        <v>0</v>
      </c>
      <c r="P431" s="30">
        <f>VLOOKUP($B431,'[1]Tillförd energi'!$B$2:$AS$506,MATCH(P$3,'[1]Tillförd energi'!$B$1:$AQ$1,0),FALSE)</f>
        <v>0</v>
      </c>
      <c r="Q431" s="30">
        <f>VLOOKUP($B431,'[1]Tillförd energi'!$B$2:$AS$506,MATCH(Q$3,'[1]Tillförd energi'!$B$1:$AQ$1,0),FALSE)</f>
        <v>3.6</v>
      </c>
      <c r="R431" s="30">
        <f>VLOOKUP($B431,'[1]Tillförd energi'!$B$2:$AS$506,MATCH(R$3,'[1]Tillförd energi'!$B$1:$AQ$1,0),FALSE)</f>
        <v>0</v>
      </c>
      <c r="S431" s="30">
        <f>VLOOKUP($B431,'[1]Tillförd energi'!$B$2:$AS$506,MATCH(S$3,'[1]Tillförd energi'!$B$1:$AQ$1,0),FALSE)</f>
        <v>0</v>
      </c>
      <c r="T431" s="30">
        <f>VLOOKUP($B431,'[1]Tillförd energi'!$B$2:$AS$506,MATCH(T$3,'[1]Tillförd energi'!$B$1:$AQ$1,0),FALSE)</f>
        <v>0</v>
      </c>
      <c r="U431" s="30">
        <f>VLOOKUP($B431,'[1]Tillförd energi'!$B$2:$AS$506,MATCH(U$3,'[1]Tillförd energi'!$B$1:$AQ$1,0),FALSE)</f>
        <v>0</v>
      </c>
      <c r="V431" s="30">
        <f>VLOOKUP($B431,'[1]Tillförd energi'!$B$2:$AS$506,MATCH(V$3,'[1]Tillförd energi'!$B$1:$AQ$1,0),FALSE)</f>
        <v>0</v>
      </c>
      <c r="W431" s="30">
        <f>VLOOKUP($B431,'[1]Tillförd energi'!$B$2:$AS$506,MATCH(W$3,'[1]Tillförd energi'!$B$1:$AQ$1,0),FALSE)</f>
        <v>0</v>
      </c>
      <c r="X431" s="30">
        <f>VLOOKUP($B431,'[1]Tillförd energi'!$B$2:$AS$506,MATCH(X$3,'[1]Tillförd energi'!$B$1:$AQ$1,0),FALSE)</f>
        <v>0</v>
      </c>
      <c r="Y431" s="30">
        <f>VLOOKUP($B431,'[1]Tillförd energi'!$B$2:$AS$506,MATCH(Y$3,'[1]Tillförd energi'!$B$1:$AQ$1,0),FALSE)</f>
        <v>0</v>
      </c>
      <c r="Z431" s="30">
        <f>VLOOKUP($B431,'[1]Tillförd energi'!$B$2:$AS$506,MATCH(Z$3,'[1]Tillförd energi'!$B$1:$AQ$1,0),FALSE)</f>
        <v>0</v>
      </c>
      <c r="AA431" s="30">
        <f>VLOOKUP($B431,'[1]Tillförd energi'!$B$2:$AS$506,MATCH(AA$3,'[1]Tillförd energi'!$B$1:$AQ$1,0),FALSE)</f>
        <v>0</v>
      </c>
      <c r="AB431" s="30">
        <f>VLOOKUP($B431,'[1]Tillförd energi'!$B$2:$AS$506,MATCH(AB$3,'[1]Tillförd energi'!$B$1:$AQ$1,0),FALSE)</f>
        <v>0</v>
      </c>
      <c r="AC431" s="30">
        <f>VLOOKUP($B431,'[1]Tillförd energi'!$B$2:$AS$506,MATCH(AC$3,'[1]Tillförd energi'!$B$1:$AQ$1,0),FALSE)</f>
        <v>0</v>
      </c>
      <c r="AD431" s="30">
        <f>VLOOKUP($B431,'[1]Tillförd energi'!$B$2:$AS$506,MATCH(AD$3,'[1]Tillförd energi'!$B$1:$AQ$1,0),FALSE)</f>
        <v>0</v>
      </c>
      <c r="AF431" s="30">
        <f>VLOOKUP($B431,'[1]Tillförd energi'!$B$2:$AS$506,MATCH(AF$3,'[1]Tillförd energi'!$B$1:$AQ$1,0),FALSE)</f>
        <v>0.05</v>
      </c>
      <c r="AH431" s="30">
        <f>IFERROR(VLOOKUP(B431,[1]Miljö!$B$1:$S$476,9,FALSE)/1,0)</f>
        <v>0</v>
      </c>
      <c r="AJ431" s="35">
        <f>IFERROR(VLOOKUP($B431,[1]Miljö!$B$1:$S$500,MATCH("hjälpel exklusive kraftvärme (GWh)",[1]Miljö!$B$1:$V$1,0),FALSE)/1,"")</f>
        <v>0.05</v>
      </c>
      <c r="AK431" s="35">
        <f t="shared" si="24"/>
        <v>0.05</v>
      </c>
      <c r="AL431" s="35">
        <f>VLOOKUP($B431,'[1]Slutlig allokering'!$B$2:$AL$462,MATCH("Hjälpel kraftvärme",'[1]Slutlig allokering'!$B$2:$AL$2,0),FALSE)</f>
        <v>0</v>
      </c>
      <c r="AN431" s="30">
        <f t="shared" si="25"/>
        <v>3.75</v>
      </c>
      <c r="AO431" s="30">
        <f t="shared" si="26"/>
        <v>3.75</v>
      </c>
      <c r="AP431" s="30">
        <f>IF(ISERROR(1/VLOOKUP($B431,[1]Leveranser!$B$1:$S$500,MATCH("såld värme (gwh)",[1]Leveranser!$B$1:$S$1,0),FALSE)),"",VLOOKUP($B431,[1]Leveranser!$B$1:$S$500,MATCH("såld värme (gwh)",[1]Leveranser!$B$1:$S$1,0),FALSE))</f>
        <v>2.9</v>
      </c>
      <c r="AQ431" s="30">
        <f>VLOOKUP($B431,[1]Leveranser!$B$1:$Y$500,MATCH("Totalt såld fjärrvärme till andra fjärrvärmeföretag",[1]Leveranser!$B$1:$AA$1,0),FALSE)</f>
        <v>0</v>
      </c>
      <c r="AR431" s="30">
        <f>IF(ISERROR(1/VLOOKUP($B431,[1]Miljö!$B$1:$S$500,MATCH("Såld mängd produktionsspecifik fjärrvärme (GWh)",[1]Miljö!$B$1:$R$1,0),FALSE)),0,VLOOKUP($B431,[1]Miljö!$B$1:$S$500,MATCH("Såld mängd produktionsspecifik fjärrvärme (GWh)",[1]Miljö!$B$1:$R$1,0),FALSE))</f>
        <v>0</v>
      </c>
      <c r="AS431" s="36">
        <f t="shared" si="27"/>
        <v>0.77333333333333332</v>
      </c>
      <c r="AU431" s="30" t="str">
        <f>VLOOKUP($B431,'[1]Miljövärden urval för publ'!$B$2:$I$486,7,FALSE)</f>
        <v>Ja</v>
      </c>
    </row>
    <row r="432" spans="1:47" ht="15">
      <c r="A432" t="s">
        <v>655</v>
      </c>
      <c r="B432" t="s">
        <v>656</v>
      </c>
      <c r="C432" s="30">
        <f>VLOOKUP($B432,'[1]Tillförd energi'!$B$2:$AS$506,MATCH(C$3,'[1]Tillförd energi'!$B$1:$AQ$1,0),FALSE)</f>
        <v>0</v>
      </c>
      <c r="D432" s="30">
        <f>VLOOKUP($B432,'[1]Tillförd energi'!$B$2:$AS$506,MATCH(D$3,'[1]Tillförd energi'!$B$1:$AQ$1,0),FALSE)</f>
        <v>0</v>
      </c>
      <c r="E432" s="30">
        <f>VLOOKUP($B432,'[1]Tillförd energi'!$B$2:$AS$506,MATCH(E$3,'[1]Tillförd energi'!$B$1:$AQ$1,0),FALSE)</f>
        <v>0</v>
      </c>
      <c r="F432" s="30">
        <f>VLOOKUP($B432,'[1]Tillförd energi'!$B$2:$AS$506,MATCH(F$3,'[1]Tillförd energi'!$B$1:$AQ$1,0),FALSE)</f>
        <v>0</v>
      </c>
      <c r="G432" s="30">
        <f>VLOOKUP($B432,'[1]Tillförd energi'!$B$2:$AS$506,MATCH(G$3,'[1]Tillförd energi'!$B$1:$AQ$1,0),FALSE)</f>
        <v>0</v>
      </c>
      <c r="H432" s="30">
        <f>VLOOKUP($B432,'[1]Tillförd energi'!$B$2:$AS$506,MATCH(H$3,'[1]Tillförd energi'!$B$1:$AQ$1,0),FALSE)</f>
        <v>0</v>
      </c>
      <c r="I432" s="30">
        <f>VLOOKUP($B432,'[1]Tillförd energi'!$B$2:$AS$506,MATCH(I$3,'[1]Tillförd energi'!$B$1:$AQ$1,0),FALSE)</f>
        <v>0</v>
      </c>
      <c r="J432" s="30">
        <f>VLOOKUP($B432,'[1]Tillförd energi'!$B$2:$AS$506,MATCH(J$3,'[1]Tillförd energi'!$B$1:$AQ$1,0),FALSE)</f>
        <v>0</v>
      </c>
      <c r="K432" s="30">
        <f>VLOOKUP($B432,'[1]Tillförd energi'!$B$2:$AS$506,MATCH(K$3,'[1]Tillförd energi'!$B$1:$AQ$1,0),FALSE)</f>
        <v>0</v>
      </c>
      <c r="L432" s="30">
        <f>VLOOKUP($B432,'[1]Tillförd energi'!$B$2:$AS$506,MATCH(L$3,'[1]Tillförd energi'!$B$1:$AQ$1,0),FALSE)</f>
        <v>0</v>
      </c>
      <c r="M432" s="30">
        <f>VLOOKUP($B432,'[1]Tillförd energi'!$B$2:$AS$506,MATCH(M$3,'[1]Tillförd energi'!$B$1:$AQ$1,0),FALSE)</f>
        <v>0</v>
      </c>
      <c r="N432" s="30">
        <f>VLOOKUP($B432,'[1]Tillförd energi'!$B$2:$AS$506,MATCH(N$3,'[1]Tillförd energi'!$B$1:$AQ$1,0),FALSE)</f>
        <v>0</v>
      </c>
      <c r="O432" s="30">
        <f>VLOOKUP($B432,'[1]Tillförd energi'!$B$2:$AS$506,MATCH(O$3,'[1]Tillförd energi'!$B$1:$AQ$1,0),FALSE)</f>
        <v>0</v>
      </c>
      <c r="P432" s="30">
        <f>VLOOKUP($B432,'[1]Tillförd energi'!$B$2:$AS$506,MATCH(P$3,'[1]Tillförd energi'!$B$1:$AQ$1,0),FALSE)</f>
        <v>0</v>
      </c>
      <c r="Q432" s="30">
        <f>VLOOKUP($B432,'[1]Tillförd energi'!$B$2:$AS$506,MATCH(Q$3,'[1]Tillförd energi'!$B$1:$AQ$1,0),FALSE)</f>
        <v>0</v>
      </c>
      <c r="R432" s="30">
        <f>VLOOKUP($B432,'[1]Tillförd energi'!$B$2:$AS$506,MATCH(R$3,'[1]Tillförd energi'!$B$1:$AQ$1,0),FALSE)</f>
        <v>0</v>
      </c>
      <c r="S432" s="30">
        <f>VLOOKUP($B432,'[1]Tillförd energi'!$B$2:$AS$506,MATCH(S$3,'[1]Tillförd energi'!$B$1:$AQ$1,0),FALSE)</f>
        <v>0</v>
      </c>
      <c r="T432" s="30">
        <f>VLOOKUP($B432,'[1]Tillförd energi'!$B$2:$AS$506,MATCH(T$3,'[1]Tillförd energi'!$B$1:$AQ$1,0),FALSE)</f>
        <v>0</v>
      </c>
      <c r="U432" s="30">
        <f>VLOOKUP($B432,'[1]Tillförd energi'!$B$2:$AS$506,MATCH(U$3,'[1]Tillförd energi'!$B$1:$AQ$1,0),FALSE)</f>
        <v>0</v>
      </c>
      <c r="V432" s="30">
        <f>VLOOKUP($B432,'[1]Tillförd energi'!$B$2:$AS$506,MATCH(V$3,'[1]Tillförd energi'!$B$1:$AQ$1,0),FALSE)</f>
        <v>0</v>
      </c>
      <c r="W432" s="30">
        <f>VLOOKUP($B432,'[1]Tillförd energi'!$B$2:$AS$506,MATCH(W$3,'[1]Tillförd energi'!$B$1:$AQ$1,0),FALSE)</f>
        <v>0</v>
      </c>
      <c r="X432" s="30">
        <f>VLOOKUP($B432,'[1]Tillförd energi'!$B$2:$AS$506,MATCH(X$3,'[1]Tillförd energi'!$B$1:$AQ$1,0),FALSE)</f>
        <v>0</v>
      </c>
      <c r="Y432" s="30">
        <f>VLOOKUP($B432,'[1]Tillförd energi'!$B$2:$AS$506,MATCH(Y$3,'[1]Tillförd energi'!$B$1:$AQ$1,0),FALSE)</f>
        <v>0</v>
      </c>
      <c r="Z432" s="30">
        <f>VLOOKUP($B432,'[1]Tillförd energi'!$B$2:$AS$506,MATCH(Z$3,'[1]Tillförd energi'!$B$1:$AQ$1,0),FALSE)</f>
        <v>0</v>
      </c>
      <c r="AA432" s="30">
        <f>VLOOKUP($B432,'[1]Tillförd energi'!$B$2:$AS$506,MATCH(AA$3,'[1]Tillförd energi'!$B$1:$AQ$1,0),FALSE)</f>
        <v>0</v>
      </c>
      <c r="AB432" s="30">
        <f>VLOOKUP($B432,'[1]Tillförd energi'!$B$2:$AS$506,MATCH(AB$3,'[1]Tillförd energi'!$B$1:$AQ$1,0),FALSE)</f>
        <v>0</v>
      </c>
      <c r="AC432" s="30">
        <f>VLOOKUP($B432,'[1]Tillförd energi'!$B$2:$AS$506,MATCH(AC$3,'[1]Tillförd energi'!$B$1:$AQ$1,0),FALSE)</f>
        <v>0</v>
      </c>
      <c r="AD432" s="30">
        <f>VLOOKUP($B432,'[1]Tillförd energi'!$B$2:$AS$506,MATCH(AD$3,'[1]Tillförd energi'!$B$1:$AQ$1,0),FALSE)</f>
        <v>0</v>
      </c>
      <c r="AF432" s="30">
        <f>VLOOKUP($B432,'[1]Tillförd energi'!$B$2:$AS$506,MATCH(AF$3,'[1]Tillförd energi'!$B$1:$AQ$1,0),FALSE)</f>
        <v>0</v>
      </c>
      <c r="AH432" s="30">
        <f>IFERROR(VLOOKUP(B432,[1]Miljö!$B$1:$S$476,9,FALSE)/1,0)</f>
        <v>0</v>
      </c>
      <c r="AJ432" s="35" t="str">
        <f>IFERROR(VLOOKUP($B432,[1]Miljö!$B$1:$S$500,MATCH("hjälpel exklusive kraftvärme (GWh)",[1]Miljö!$B$1:$V$1,0),FALSE)/1,"")</f>
        <v/>
      </c>
      <c r="AK432" s="35">
        <f t="shared" si="24"/>
        <v>0</v>
      </c>
      <c r="AL432" s="35">
        <f>VLOOKUP($B432,'[1]Slutlig allokering'!$B$2:$AL$462,MATCH("Hjälpel kraftvärme",'[1]Slutlig allokering'!$B$2:$AL$2,0),FALSE)</f>
        <v>0</v>
      </c>
      <c r="AN432" s="30">
        <f t="shared" si="25"/>
        <v>0</v>
      </c>
      <c r="AO432" s="30">
        <f t="shared" si="26"/>
        <v>0</v>
      </c>
      <c r="AP432" s="30" t="str">
        <f>IF(ISERROR(1/VLOOKUP($B432,[1]Leveranser!$B$1:$S$500,MATCH("såld värme (gwh)",[1]Leveranser!$B$1:$S$1,0),FALSE)),"",VLOOKUP($B432,[1]Leveranser!$B$1:$S$500,MATCH("såld värme (gwh)",[1]Leveranser!$B$1:$S$1,0),FALSE))</f>
        <v/>
      </c>
      <c r="AQ432" s="30">
        <f>VLOOKUP($B432,[1]Leveranser!$B$1:$Y$500,MATCH("Totalt såld fjärrvärme till andra fjärrvärmeföretag",[1]Leveranser!$B$1:$AA$1,0),FALSE)</f>
        <v>0</v>
      </c>
      <c r="AR432" s="30">
        <f>IF(ISERROR(1/VLOOKUP($B432,[1]Miljö!$B$1:$S$500,MATCH("Såld mängd produktionsspecifik fjärrvärme (GWh)",[1]Miljö!$B$1:$R$1,0),FALSE)),0,VLOOKUP($B432,[1]Miljö!$B$1:$S$500,MATCH("Såld mängd produktionsspecifik fjärrvärme (GWh)",[1]Miljö!$B$1:$R$1,0),FALSE))</f>
        <v>0</v>
      </c>
      <c r="AS432" s="36" t="str">
        <f t="shared" si="27"/>
        <v/>
      </c>
      <c r="AU432" s="30" t="str">
        <f>VLOOKUP($B432,'[1]Miljövärden urval för publ'!$B$2:$I$486,7,FALSE)</f>
        <v>Nej</v>
      </c>
    </row>
    <row r="433" spans="1:49" ht="15">
      <c r="A433" t="s">
        <v>657</v>
      </c>
      <c r="B433" t="s">
        <v>661</v>
      </c>
      <c r="C433" s="30">
        <f>VLOOKUP($B433,'[1]Tillförd energi'!$B$2:$AS$506,MATCH(C$3,'[1]Tillförd energi'!$B$1:$AQ$1,0),FALSE)</f>
        <v>0</v>
      </c>
      <c r="D433" s="30">
        <f>VLOOKUP($B433,'[1]Tillförd energi'!$B$2:$AS$506,MATCH(D$3,'[1]Tillförd energi'!$B$1:$AQ$1,0),FALSE)</f>
        <v>1.38</v>
      </c>
      <c r="E433" s="30">
        <f>VLOOKUP($B433,'[1]Tillförd energi'!$B$2:$AS$506,MATCH(E$3,'[1]Tillförd energi'!$B$1:$AQ$1,0),FALSE)</f>
        <v>0</v>
      </c>
      <c r="F433" s="30">
        <f>VLOOKUP($B433,'[1]Tillförd energi'!$B$2:$AS$506,MATCH(F$3,'[1]Tillförd energi'!$B$1:$AQ$1,0),FALSE)</f>
        <v>0</v>
      </c>
      <c r="G433" s="30">
        <f>VLOOKUP($B433,'[1]Tillförd energi'!$B$2:$AS$506,MATCH(G$3,'[1]Tillförd energi'!$B$1:$AQ$1,0),FALSE)</f>
        <v>0</v>
      </c>
      <c r="H433" s="30">
        <f>VLOOKUP($B433,'[1]Tillförd energi'!$B$2:$AS$506,MATCH(H$3,'[1]Tillförd energi'!$B$1:$AQ$1,0),FALSE)</f>
        <v>0</v>
      </c>
      <c r="I433" s="30">
        <f>VLOOKUP($B433,'[1]Tillförd energi'!$B$2:$AS$506,MATCH(I$3,'[1]Tillförd energi'!$B$1:$AQ$1,0),FALSE)</f>
        <v>22.4</v>
      </c>
      <c r="J433" s="30">
        <f>VLOOKUP($B433,'[1]Tillförd energi'!$B$2:$AS$506,MATCH(J$3,'[1]Tillförd energi'!$B$1:$AQ$1,0),FALSE)</f>
        <v>1.7141200000000001</v>
      </c>
      <c r="K433" s="30">
        <f>VLOOKUP($B433,'[1]Tillförd energi'!$B$2:$AS$506,MATCH(K$3,'[1]Tillförd energi'!$B$1:$AQ$1,0),FALSE)</f>
        <v>206.8</v>
      </c>
      <c r="L433" s="30">
        <f>VLOOKUP($B433,'[1]Tillförd energi'!$B$2:$AS$506,MATCH(L$3,'[1]Tillförd energi'!$B$1:$AQ$1,0),FALSE)</f>
        <v>0</v>
      </c>
      <c r="M433" s="30">
        <f>VLOOKUP($B433,'[1]Tillförd energi'!$B$2:$AS$506,MATCH(M$3,'[1]Tillförd energi'!$B$1:$AQ$1,0),FALSE)</f>
        <v>1.99</v>
      </c>
      <c r="N433" s="30">
        <f>VLOOKUP($B433,'[1]Tillförd energi'!$B$2:$AS$506,MATCH(N$3,'[1]Tillförd energi'!$B$1:$AQ$1,0),FALSE)</f>
        <v>0</v>
      </c>
      <c r="O433" s="30">
        <f>VLOOKUP($B433,'[1]Tillförd energi'!$B$2:$AS$506,MATCH(O$3,'[1]Tillförd energi'!$B$1:$AQ$1,0),FALSE)</f>
        <v>13.3</v>
      </c>
      <c r="P433" s="30">
        <f>VLOOKUP($B433,'[1]Tillförd energi'!$B$2:$AS$506,MATCH(P$3,'[1]Tillförd energi'!$B$1:$AQ$1,0),FALSE)</f>
        <v>7.7130000000000001</v>
      </c>
      <c r="Q433" s="30">
        <f>VLOOKUP($B433,'[1]Tillförd energi'!$B$2:$AS$506,MATCH(Q$3,'[1]Tillförd energi'!$B$1:$AQ$1,0),FALSE)</f>
        <v>0</v>
      </c>
      <c r="R433" s="30">
        <f>VLOOKUP($B433,'[1]Tillförd energi'!$B$2:$AS$506,MATCH(R$3,'[1]Tillförd energi'!$B$1:$AQ$1,0),FALSE)</f>
        <v>0</v>
      </c>
      <c r="S433" s="30">
        <f>VLOOKUP($B433,'[1]Tillförd energi'!$B$2:$AS$506,MATCH(S$3,'[1]Tillförd energi'!$B$1:$AQ$1,0),FALSE)</f>
        <v>0</v>
      </c>
      <c r="T433" s="30">
        <f>VLOOKUP($B433,'[1]Tillförd energi'!$B$2:$AS$506,MATCH(T$3,'[1]Tillförd energi'!$B$1:$AQ$1,0),FALSE)</f>
        <v>0</v>
      </c>
      <c r="U433" s="30">
        <f>VLOOKUP($B433,'[1]Tillförd energi'!$B$2:$AS$506,MATCH(U$3,'[1]Tillförd energi'!$B$1:$AQ$1,0),FALSE)</f>
        <v>0</v>
      </c>
      <c r="V433" s="30">
        <f>VLOOKUP($B433,'[1]Tillförd energi'!$B$2:$AS$506,MATCH(V$3,'[1]Tillförd energi'!$B$1:$AQ$1,0),FALSE)</f>
        <v>6.7</v>
      </c>
      <c r="W433" s="30">
        <f>VLOOKUP($B433,'[1]Tillförd energi'!$B$2:$AS$506,MATCH(W$3,'[1]Tillförd energi'!$B$1:$AQ$1,0),FALSE)</f>
        <v>0</v>
      </c>
      <c r="X433" s="30">
        <f>VLOOKUP($B433,'[1]Tillförd energi'!$B$2:$AS$506,MATCH(X$3,'[1]Tillförd energi'!$B$1:$AQ$1,0),FALSE)</f>
        <v>0</v>
      </c>
      <c r="Y433" s="30">
        <f>VLOOKUP($B433,'[1]Tillförd energi'!$B$2:$AS$506,MATCH(Y$3,'[1]Tillförd energi'!$B$1:$AQ$1,0),FALSE)</f>
        <v>0</v>
      </c>
      <c r="Z433" s="30">
        <f>VLOOKUP($B433,'[1]Tillförd energi'!$B$2:$AS$506,MATCH(Z$3,'[1]Tillförd energi'!$B$1:$AQ$1,0),FALSE)</f>
        <v>0</v>
      </c>
      <c r="AA433" s="30">
        <f>VLOOKUP($B433,'[1]Tillförd energi'!$B$2:$AS$506,MATCH(AA$3,'[1]Tillförd energi'!$B$1:$AQ$1,0),FALSE)</f>
        <v>0</v>
      </c>
      <c r="AB433" s="30">
        <f>VLOOKUP($B433,'[1]Tillförd energi'!$B$2:$AS$506,MATCH(AB$3,'[1]Tillförd energi'!$B$1:$AQ$1,0),FALSE)</f>
        <v>0</v>
      </c>
      <c r="AC433" s="30">
        <f>VLOOKUP($B433,'[1]Tillförd energi'!$B$2:$AS$506,MATCH(AC$3,'[1]Tillförd energi'!$B$1:$AQ$1,0),FALSE)</f>
        <v>0.251</v>
      </c>
      <c r="AD433" s="30">
        <f>VLOOKUP($B433,'[1]Tillförd energi'!$B$2:$AS$506,MATCH(AD$3,'[1]Tillförd energi'!$B$1:$AQ$1,0),FALSE)</f>
        <v>0</v>
      </c>
      <c r="AF433" s="30">
        <f>VLOOKUP($B433,'[1]Tillförd energi'!$B$2:$AS$506,MATCH(AF$3,'[1]Tillförd energi'!$B$1:$AQ$1,0),FALSE)</f>
        <v>9.8390000000000004</v>
      </c>
      <c r="AH433" s="30">
        <f>IFERROR(VLOOKUP(B433,[1]Miljö!$B$1:$S$476,9,FALSE)/1,0)</f>
        <v>0</v>
      </c>
      <c r="AJ433" s="35">
        <f>IFERROR(VLOOKUP($B433,[1]Miljö!$B$1:$S$500,MATCH("hjälpel exklusive kraftvärme (GWh)",[1]Miljö!$B$1:$V$1,0),FALSE)/1,"")</f>
        <v>9.8390000000000004</v>
      </c>
      <c r="AK433" s="35">
        <f t="shared" si="24"/>
        <v>9.8390000000000004</v>
      </c>
      <c r="AL433" s="35">
        <f>VLOOKUP($B433,'[1]Slutlig allokering'!$B$2:$AL$462,MATCH("Hjälpel kraftvärme",'[1]Slutlig allokering'!$B$2:$AL$2,0),FALSE)</f>
        <v>0</v>
      </c>
      <c r="AN433" s="30">
        <f t="shared" si="25"/>
        <v>272.08712000000003</v>
      </c>
      <c r="AO433" s="30">
        <f t="shared" si="26"/>
        <v>272.08712000000003</v>
      </c>
      <c r="AP433" s="30">
        <f>IF(ISERROR(1/VLOOKUP($B433,[1]Leveranser!$B$1:$S$500,MATCH("såld värme (gwh)",[1]Leveranser!$B$1:$S$1,0),FALSE)),"",VLOOKUP($B433,[1]Leveranser!$B$1:$S$500,MATCH("såld värme (gwh)",[1]Leveranser!$B$1:$S$1,0),FALSE))</f>
        <v>185.4</v>
      </c>
      <c r="AQ433" s="30">
        <f>VLOOKUP($B433,[1]Leveranser!$B$1:$Y$500,MATCH("Totalt såld fjärrvärme till andra fjärrvärmeföretag",[1]Leveranser!$B$1:$AA$1,0),FALSE)</f>
        <v>0</v>
      </c>
      <c r="AR433" s="30">
        <f>IF(ISERROR(1/VLOOKUP($B433,[1]Miljö!$B$1:$S$500,MATCH("Såld mängd produktionsspecifik fjärrvärme (GWh)",[1]Miljö!$B$1:$R$1,0),FALSE)),0,VLOOKUP($B433,[1]Miljö!$B$1:$S$500,MATCH("Såld mängd produktionsspecifik fjärrvärme (GWh)",[1]Miljö!$B$1:$R$1,0),FALSE))</f>
        <v>0</v>
      </c>
      <c r="AS433" s="36">
        <f t="shared" si="27"/>
        <v>0.68139939883960687</v>
      </c>
      <c r="AU433" s="30" t="str">
        <f>VLOOKUP($B433,'[1]Miljövärden urval för publ'!$B$2:$I$486,7,FALSE)</f>
        <v>Ja</v>
      </c>
    </row>
    <row r="434" spans="1:49" ht="15">
      <c r="A434" t="s">
        <v>219</v>
      </c>
      <c r="B434" t="s">
        <v>223</v>
      </c>
      <c r="C434" s="30">
        <f>VLOOKUP($B434,'[1]Tillförd energi'!$B$2:$AS$506,MATCH(C$3,'[1]Tillförd energi'!$B$1:$AQ$1,0),FALSE)</f>
        <v>0</v>
      </c>
      <c r="D434" s="30">
        <f>VLOOKUP($B434,'[1]Tillförd energi'!$B$2:$AS$506,MATCH(D$3,'[1]Tillförd energi'!$B$1:$AQ$1,0),FALSE)</f>
        <v>0.112</v>
      </c>
      <c r="E434" s="30">
        <f>VLOOKUP($B434,'[1]Tillförd energi'!$B$2:$AS$506,MATCH(E$3,'[1]Tillförd energi'!$B$1:$AQ$1,0),FALSE)</f>
        <v>0</v>
      </c>
      <c r="F434" s="30">
        <f>VLOOKUP($B434,'[1]Tillförd energi'!$B$2:$AS$506,MATCH(F$3,'[1]Tillförd energi'!$B$1:$AQ$1,0),FALSE)</f>
        <v>0</v>
      </c>
      <c r="G434" s="30">
        <f>VLOOKUP($B434,'[1]Tillförd energi'!$B$2:$AS$506,MATCH(G$3,'[1]Tillförd energi'!$B$1:$AQ$1,0),FALSE)</f>
        <v>0</v>
      </c>
      <c r="H434" s="30">
        <f>VLOOKUP($B434,'[1]Tillförd energi'!$B$2:$AS$506,MATCH(H$3,'[1]Tillförd energi'!$B$1:$AQ$1,0),FALSE)</f>
        <v>0</v>
      </c>
      <c r="I434" s="30">
        <f>VLOOKUP($B434,'[1]Tillförd energi'!$B$2:$AS$506,MATCH(I$3,'[1]Tillförd energi'!$B$1:$AQ$1,0),FALSE)</f>
        <v>0</v>
      </c>
      <c r="J434" s="30">
        <f>VLOOKUP($B434,'[1]Tillförd energi'!$B$2:$AS$506,MATCH(J$3,'[1]Tillförd energi'!$B$1:$AQ$1,0),FALSE)</f>
        <v>0</v>
      </c>
      <c r="K434" s="30">
        <f>VLOOKUP($B434,'[1]Tillförd energi'!$B$2:$AS$506,MATCH(K$3,'[1]Tillförd energi'!$B$1:$AQ$1,0),FALSE)</f>
        <v>0</v>
      </c>
      <c r="L434" s="30">
        <f>VLOOKUP($B434,'[1]Tillförd energi'!$B$2:$AS$506,MATCH(L$3,'[1]Tillförd energi'!$B$1:$AQ$1,0),FALSE)</f>
        <v>0</v>
      </c>
      <c r="M434" s="30">
        <f>VLOOKUP($B434,'[1]Tillförd energi'!$B$2:$AS$506,MATCH(M$3,'[1]Tillförd energi'!$B$1:$AQ$1,0),FALSE)</f>
        <v>0</v>
      </c>
      <c r="N434" s="30">
        <f>VLOOKUP($B434,'[1]Tillförd energi'!$B$2:$AS$506,MATCH(N$3,'[1]Tillförd energi'!$B$1:$AQ$1,0),FALSE)</f>
        <v>0</v>
      </c>
      <c r="O434" s="30">
        <f>VLOOKUP($B434,'[1]Tillförd energi'!$B$2:$AS$506,MATCH(O$3,'[1]Tillförd energi'!$B$1:$AQ$1,0),FALSE)</f>
        <v>0</v>
      </c>
      <c r="P434" s="30">
        <f>VLOOKUP($B434,'[1]Tillförd energi'!$B$2:$AS$506,MATCH(P$3,'[1]Tillförd energi'!$B$1:$AQ$1,0),FALSE)</f>
        <v>0</v>
      </c>
      <c r="Q434" s="30">
        <f>VLOOKUP($B434,'[1]Tillförd energi'!$B$2:$AS$506,MATCH(Q$3,'[1]Tillförd energi'!$B$1:$AQ$1,0),FALSE)</f>
        <v>5.51</v>
      </c>
      <c r="R434" s="30">
        <f>VLOOKUP($B434,'[1]Tillförd energi'!$B$2:$AS$506,MATCH(R$3,'[1]Tillförd energi'!$B$1:$AQ$1,0),FALSE)</f>
        <v>0</v>
      </c>
      <c r="S434" s="30">
        <f>VLOOKUP($B434,'[1]Tillförd energi'!$B$2:$AS$506,MATCH(S$3,'[1]Tillförd energi'!$B$1:$AQ$1,0),FALSE)</f>
        <v>0</v>
      </c>
      <c r="T434" s="30">
        <f>VLOOKUP($B434,'[1]Tillförd energi'!$B$2:$AS$506,MATCH(T$3,'[1]Tillförd energi'!$B$1:$AQ$1,0),FALSE)</f>
        <v>0</v>
      </c>
      <c r="U434" s="30">
        <f>VLOOKUP($B434,'[1]Tillförd energi'!$B$2:$AS$506,MATCH(U$3,'[1]Tillförd energi'!$B$1:$AQ$1,0),FALSE)</f>
        <v>0</v>
      </c>
      <c r="V434" s="30">
        <f>VLOOKUP($B434,'[1]Tillförd energi'!$B$2:$AS$506,MATCH(V$3,'[1]Tillförd energi'!$B$1:$AQ$1,0),FALSE)</f>
        <v>2.34</v>
      </c>
      <c r="W434" s="30">
        <f>VLOOKUP($B434,'[1]Tillförd energi'!$B$2:$AS$506,MATCH(W$3,'[1]Tillförd energi'!$B$1:$AQ$1,0),FALSE)</f>
        <v>0</v>
      </c>
      <c r="X434" s="30">
        <f>VLOOKUP($B434,'[1]Tillförd energi'!$B$2:$AS$506,MATCH(X$3,'[1]Tillförd energi'!$B$1:$AQ$1,0),FALSE)</f>
        <v>0</v>
      </c>
      <c r="Y434" s="30">
        <f>VLOOKUP($B434,'[1]Tillförd energi'!$B$2:$AS$506,MATCH(Y$3,'[1]Tillförd energi'!$B$1:$AQ$1,0),FALSE)</f>
        <v>0</v>
      </c>
      <c r="Z434" s="30">
        <f>VLOOKUP($B434,'[1]Tillförd energi'!$B$2:$AS$506,MATCH(Z$3,'[1]Tillförd energi'!$B$1:$AQ$1,0),FALSE)</f>
        <v>0</v>
      </c>
      <c r="AA434" s="30">
        <f>VLOOKUP($B434,'[1]Tillförd energi'!$B$2:$AS$506,MATCH(AA$3,'[1]Tillförd energi'!$B$1:$AQ$1,0),FALSE)</f>
        <v>0</v>
      </c>
      <c r="AB434" s="30">
        <f>VLOOKUP($B434,'[1]Tillförd energi'!$B$2:$AS$506,MATCH(AB$3,'[1]Tillförd energi'!$B$1:$AQ$1,0),FALSE)</f>
        <v>0</v>
      </c>
      <c r="AC434" s="30">
        <f>VLOOKUP($B434,'[1]Tillförd energi'!$B$2:$AS$506,MATCH(AC$3,'[1]Tillförd energi'!$B$1:$AQ$1,0),FALSE)</f>
        <v>0</v>
      </c>
      <c r="AD434" s="30">
        <f>VLOOKUP($B434,'[1]Tillförd energi'!$B$2:$AS$506,MATCH(AD$3,'[1]Tillförd energi'!$B$1:$AQ$1,0),FALSE)</f>
        <v>0</v>
      </c>
      <c r="AF434" s="30">
        <f>VLOOKUP($B434,'[1]Tillförd energi'!$B$2:$AS$506,MATCH(AF$3,'[1]Tillförd energi'!$B$1:$AQ$1,0),FALSE)</f>
        <v>0.2</v>
      </c>
      <c r="AH434" s="30">
        <f>IFERROR(VLOOKUP(B434,[1]Miljö!$B$1:$S$476,9,FALSE)/1,0)</f>
        <v>0</v>
      </c>
      <c r="AJ434" s="35">
        <f>IFERROR(VLOOKUP($B434,[1]Miljö!$B$1:$S$500,MATCH("hjälpel exklusive kraftvärme (GWh)",[1]Miljö!$B$1:$V$1,0),FALSE)/1,"")</f>
        <v>0.2</v>
      </c>
      <c r="AK434" s="35">
        <f t="shared" si="24"/>
        <v>0.2</v>
      </c>
      <c r="AL434" s="35">
        <f>VLOOKUP($B434,'[1]Slutlig allokering'!$B$2:$AL$462,MATCH("Hjälpel kraftvärme",'[1]Slutlig allokering'!$B$2:$AL$2,0),FALSE)</f>
        <v>0</v>
      </c>
      <c r="AN434" s="30">
        <f t="shared" si="25"/>
        <v>8.161999999999999</v>
      </c>
      <c r="AO434" s="30">
        <f t="shared" si="26"/>
        <v>8.161999999999999</v>
      </c>
      <c r="AP434" s="30">
        <f>IF(ISERROR(1/VLOOKUP($B434,[1]Leveranser!$B$1:$S$500,MATCH("såld värme (gwh)",[1]Leveranser!$B$1:$S$1,0),FALSE)),"",VLOOKUP($B434,[1]Leveranser!$B$1:$S$500,MATCH("såld värme (gwh)",[1]Leveranser!$B$1:$S$1,0),FALSE))</f>
        <v>6.9</v>
      </c>
      <c r="AQ434" s="30">
        <f>VLOOKUP($B434,[1]Leveranser!$B$1:$Y$500,MATCH("Totalt såld fjärrvärme till andra fjärrvärmeföretag",[1]Leveranser!$B$1:$AA$1,0),FALSE)</f>
        <v>0</v>
      </c>
      <c r="AR434" s="30">
        <f>IF(ISERROR(1/VLOOKUP($B434,[1]Miljö!$B$1:$S$500,MATCH("Såld mängd produktionsspecifik fjärrvärme (GWh)",[1]Miljö!$B$1:$R$1,0),FALSE)),0,VLOOKUP($B434,[1]Miljö!$B$1:$S$500,MATCH("Såld mängd produktionsspecifik fjärrvärme (GWh)",[1]Miljö!$B$1:$R$1,0),FALSE))</f>
        <v>0</v>
      </c>
      <c r="AS434" s="36">
        <f t="shared" si="27"/>
        <v>0.84538103406027953</v>
      </c>
      <c r="AU434" s="30" t="str">
        <f>VLOOKUP($B434,'[1]Miljövärden urval för publ'!$B$2:$I$486,7,FALSE)</f>
        <v>Ja</v>
      </c>
    </row>
    <row r="435" spans="1:49" ht="15">
      <c r="A435" t="s">
        <v>341</v>
      </c>
      <c r="B435" t="s">
        <v>348</v>
      </c>
      <c r="C435" s="30">
        <f>VLOOKUP($B435,'[1]Tillförd energi'!$B$2:$AS$506,MATCH(C$3,'[1]Tillförd energi'!$B$1:$AQ$1,0),FALSE)</f>
        <v>0</v>
      </c>
      <c r="D435" s="30">
        <f>VLOOKUP($B435,'[1]Tillförd energi'!$B$2:$AS$506,MATCH(D$3,'[1]Tillförd energi'!$B$1:$AQ$1,0),FALSE)</f>
        <v>0.20899999999999999</v>
      </c>
      <c r="E435" s="30">
        <f>VLOOKUP($B435,'[1]Tillförd energi'!$B$2:$AS$506,MATCH(E$3,'[1]Tillförd energi'!$B$1:$AQ$1,0),FALSE)</f>
        <v>0</v>
      </c>
      <c r="F435" s="30">
        <f>VLOOKUP($B435,'[1]Tillförd energi'!$B$2:$AS$506,MATCH(F$3,'[1]Tillförd energi'!$B$1:$AQ$1,0),FALSE)</f>
        <v>0</v>
      </c>
      <c r="G435" s="30">
        <f>VLOOKUP($B435,'[1]Tillförd energi'!$B$2:$AS$506,MATCH(G$3,'[1]Tillförd energi'!$B$1:$AQ$1,0),FALSE)</f>
        <v>0</v>
      </c>
      <c r="H435" s="30">
        <f>VLOOKUP($B435,'[1]Tillförd energi'!$B$2:$AS$506,MATCH(H$3,'[1]Tillförd energi'!$B$1:$AQ$1,0),FALSE)</f>
        <v>0</v>
      </c>
      <c r="I435" s="30">
        <f>VLOOKUP($B435,'[1]Tillförd energi'!$B$2:$AS$506,MATCH(I$3,'[1]Tillförd energi'!$B$1:$AQ$1,0),FALSE)</f>
        <v>0</v>
      </c>
      <c r="J435" s="30">
        <f>VLOOKUP($B435,'[1]Tillförd energi'!$B$2:$AS$506,MATCH(J$3,'[1]Tillförd energi'!$B$1:$AQ$1,0),FALSE)</f>
        <v>0</v>
      </c>
      <c r="K435" s="30">
        <f>VLOOKUP($B435,'[1]Tillförd energi'!$B$2:$AS$506,MATCH(K$3,'[1]Tillförd energi'!$B$1:$AQ$1,0),FALSE)</f>
        <v>0</v>
      </c>
      <c r="L435" s="30">
        <f>VLOOKUP($B435,'[1]Tillförd energi'!$B$2:$AS$506,MATCH(L$3,'[1]Tillförd energi'!$B$1:$AQ$1,0),FALSE)</f>
        <v>0</v>
      </c>
      <c r="M435" s="30">
        <f>VLOOKUP($B435,'[1]Tillförd energi'!$B$2:$AS$506,MATCH(M$3,'[1]Tillförd energi'!$B$1:$AQ$1,0),FALSE)</f>
        <v>0</v>
      </c>
      <c r="N435" s="30">
        <f>VLOOKUP($B435,'[1]Tillförd energi'!$B$2:$AS$506,MATCH(N$3,'[1]Tillförd energi'!$B$1:$AQ$1,0),FALSE)</f>
        <v>2.17</v>
      </c>
      <c r="O435" s="30">
        <f>VLOOKUP($B435,'[1]Tillförd energi'!$B$2:$AS$506,MATCH(O$3,'[1]Tillförd energi'!$B$1:$AQ$1,0),FALSE)</f>
        <v>13.957000000000001</v>
      </c>
      <c r="P435" s="30">
        <f>VLOOKUP($B435,'[1]Tillförd energi'!$B$2:$AS$506,MATCH(P$3,'[1]Tillförd energi'!$B$1:$AQ$1,0),FALSE)</f>
        <v>0</v>
      </c>
      <c r="Q435" s="30">
        <f>VLOOKUP($B435,'[1]Tillförd energi'!$B$2:$AS$506,MATCH(Q$3,'[1]Tillförd energi'!$B$1:$AQ$1,0),FALSE)</f>
        <v>0</v>
      </c>
      <c r="R435" s="30">
        <f>VLOOKUP($B435,'[1]Tillförd energi'!$B$2:$AS$506,MATCH(R$3,'[1]Tillförd energi'!$B$1:$AQ$1,0),FALSE)</f>
        <v>0</v>
      </c>
      <c r="S435" s="30">
        <f>VLOOKUP($B435,'[1]Tillförd energi'!$B$2:$AS$506,MATCH(S$3,'[1]Tillförd energi'!$B$1:$AQ$1,0),FALSE)</f>
        <v>0</v>
      </c>
      <c r="T435" s="30">
        <f>VLOOKUP($B435,'[1]Tillförd energi'!$B$2:$AS$506,MATCH(T$3,'[1]Tillförd energi'!$B$1:$AQ$1,0),FALSE)</f>
        <v>0</v>
      </c>
      <c r="U435" s="30">
        <f>VLOOKUP($B435,'[1]Tillförd energi'!$B$2:$AS$506,MATCH(U$3,'[1]Tillförd energi'!$B$1:$AQ$1,0),FALSE)</f>
        <v>0</v>
      </c>
      <c r="V435" s="30">
        <f>VLOOKUP($B435,'[1]Tillförd energi'!$B$2:$AS$506,MATCH(V$3,'[1]Tillförd energi'!$B$1:$AQ$1,0),FALSE)</f>
        <v>0</v>
      </c>
      <c r="W435" s="30">
        <f>VLOOKUP($B435,'[1]Tillförd energi'!$B$2:$AS$506,MATCH(W$3,'[1]Tillförd energi'!$B$1:$AQ$1,0),FALSE)</f>
        <v>0</v>
      </c>
      <c r="X435" s="30">
        <f>VLOOKUP($B435,'[1]Tillförd energi'!$B$2:$AS$506,MATCH(X$3,'[1]Tillförd energi'!$B$1:$AQ$1,0),FALSE)</f>
        <v>0</v>
      </c>
      <c r="Y435" s="30">
        <f>VLOOKUP($B435,'[1]Tillförd energi'!$B$2:$AS$506,MATCH(Y$3,'[1]Tillförd energi'!$B$1:$AQ$1,0),FALSE)</f>
        <v>0</v>
      </c>
      <c r="Z435" s="30">
        <f>VLOOKUP($B435,'[1]Tillförd energi'!$B$2:$AS$506,MATCH(Z$3,'[1]Tillförd energi'!$B$1:$AQ$1,0),FALSE)</f>
        <v>0</v>
      </c>
      <c r="AA435" s="30">
        <f>VLOOKUP($B435,'[1]Tillförd energi'!$B$2:$AS$506,MATCH(AA$3,'[1]Tillförd energi'!$B$1:$AQ$1,0),FALSE)</f>
        <v>0</v>
      </c>
      <c r="AB435" s="30">
        <f>VLOOKUP($B435,'[1]Tillförd energi'!$B$2:$AS$506,MATCH(AB$3,'[1]Tillförd energi'!$B$1:$AQ$1,0),FALSE)</f>
        <v>0</v>
      </c>
      <c r="AC435" s="30">
        <f>VLOOKUP($B435,'[1]Tillförd energi'!$B$2:$AS$506,MATCH(AC$3,'[1]Tillförd energi'!$B$1:$AQ$1,0),FALSE)</f>
        <v>0</v>
      </c>
      <c r="AD435" s="30">
        <f>VLOOKUP($B435,'[1]Tillförd energi'!$B$2:$AS$506,MATCH(AD$3,'[1]Tillförd energi'!$B$1:$AQ$1,0),FALSE)</f>
        <v>0</v>
      </c>
      <c r="AF435" s="30">
        <f>VLOOKUP($B435,'[1]Tillförd energi'!$B$2:$AS$506,MATCH(AF$3,'[1]Tillförd energi'!$B$1:$AQ$1,0),FALSE)</f>
        <v>0.26200000000000001</v>
      </c>
      <c r="AH435" s="30">
        <f>IFERROR(VLOOKUP(B435,[1]Miljö!$B$1:$S$476,9,FALSE)/1,0)</f>
        <v>0</v>
      </c>
      <c r="AJ435" s="35">
        <f>IFERROR(VLOOKUP($B435,[1]Miljö!$B$1:$S$500,MATCH("hjälpel exklusive kraftvärme (GWh)",[1]Miljö!$B$1:$V$1,0),FALSE)/1,"")</f>
        <v>0.26200000000000001</v>
      </c>
      <c r="AK435" s="35">
        <f t="shared" si="24"/>
        <v>0.26200000000000001</v>
      </c>
      <c r="AL435" s="35">
        <f>VLOOKUP($B435,'[1]Slutlig allokering'!$B$2:$AL$462,MATCH("Hjälpel kraftvärme",'[1]Slutlig allokering'!$B$2:$AL$2,0),FALSE)</f>
        <v>0</v>
      </c>
      <c r="AN435" s="30">
        <f t="shared" si="25"/>
        <v>16.598000000000003</v>
      </c>
      <c r="AO435" s="30">
        <f t="shared" si="26"/>
        <v>16.598000000000003</v>
      </c>
      <c r="AP435" s="30">
        <f>IF(ISERROR(1/VLOOKUP($B435,[1]Leveranser!$B$1:$S$500,MATCH("såld värme (gwh)",[1]Leveranser!$B$1:$S$1,0),FALSE)),"",VLOOKUP($B435,[1]Leveranser!$B$1:$S$500,MATCH("såld värme (gwh)",[1]Leveranser!$B$1:$S$1,0),FALSE))</f>
        <v>12.973000000000001</v>
      </c>
      <c r="AQ435" s="30">
        <f>VLOOKUP($B435,[1]Leveranser!$B$1:$Y$500,MATCH("Totalt såld fjärrvärme till andra fjärrvärmeföretag",[1]Leveranser!$B$1:$AA$1,0),FALSE)</f>
        <v>0</v>
      </c>
      <c r="AR435" s="30">
        <f>IF(ISERROR(1/VLOOKUP($B435,[1]Miljö!$B$1:$S$500,MATCH("Såld mängd produktionsspecifik fjärrvärme (GWh)",[1]Miljö!$B$1:$R$1,0),FALSE)),0,VLOOKUP($B435,[1]Miljö!$B$1:$S$500,MATCH("Såld mängd produktionsspecifik fjärrvärme (GWh)",[1]Miljö!$B$1:$R$1,0),FALSE))</f>
        <v>0</v>
      </c>
      <c r="AS435" s="36">
        <f t="shared" si="27"/>
        <v>0.78160019279431248</v>
      </c>
      <c r="AU435" s="30" t="str">
        <f>VLOOKUP($B435,'[1]Miljövärden urval för publ'!$B$2:$I$486,7,FALSE)</f>
        <v>Ja</v>
      </c>
    </row>
    <row r="436" spans="1:49" ht="15">
      <c r="A436" t="s">
        <v>546</v>
      </c>
      <c r="B436" t="s">
        <v>548</v>
      </c>
      <c r="C436" s="30">
        <f>VLOOKUP($B436,'[1]Tillförd energi'!$B$2:$AS$506,MATCH(C$3,'[1]Tillförd energi'!$B$1:$AQ$1,0),FALSE)</f>
        <v>0</v>
      </c>
      <c r="D436" s="30">
        <f>VLOOKUP($B436,'[1]Tillförd energi'!$B$2:$AS$506,MATCH(D$3,'[1]Tillförd energi'!$B$1:$AQ$1,0),FALSE)</f>
        <v>0.154</v>
      </c>
      <c r="E436" s="30">
        <f>VLOOKUP($B436,'[1]Tillförd energi'!$B$2:$AS$506,MATCH(E$3,'[1]Tillförd energi'!$B$1:$AQ$1,0),FALSE)</f>
        <v>0</v>
      </c>
      <c r="F436" s="30">
        <f>VLOOKUP($B436,'[1]Tillförd energi'!$B$2:$AS$506,MATCH(F$3,'[1]Tillförd energi'!$B$1:$AQ$1,0),FALSE)</f>
        <v>0</v>
      </c>
      <c r="G436" s="30">
        <f>VLOOKUP($B436,'[1]Tillförd energi'!$B$2:$AS$506,MATCH(G$3,'[1]Tillförd energi'!$B$1:$AQ$1,0),FALSE)</f>
        <v>0</v>
      </c>
      <c r="H436" s="30">
        <f>VLOOKUP($B436,'[1]Tillförd energi'!$B$2:$AS$506,MATCH(H$3,'[1]Tillförd energi'!$B$1:$AQ$1,0),FALSE)</f>
        <v>0</v>
      </c>
      <c r="I436" s="30">
        <f>VLOOKUP($B436,'[1]Tillförd energi'!$B$2:$AS$506,MATCH(I$3,'[1]Tillförd energi'!$B$1:$AQ$1,0),FALSE)</f>
        <v>0</v>
      </c>
      <c r="J436" s="30">
        <f>VLOOKUP($B436,'[1]Tillförd energi'!$B$2:$AS$506,MATCH(J$3,'[1]Tillförd energi'!$B$1:$AQ$1,0),FALSE)</f>
        <v>0</v>
      </c>
      <c r="K436" s="30">
        <f>VLOOKUP($B436,'[1]Tillförd energi'!$B$2:$AS$506,MATCH(K$3,'[1]Tillförd energi'!$B$1:$AQ$1,0),FALSE)</f>
        <v>0</v>
      </c>
      <c r="L436" s="30">
        <f>VLOOKUP($B436,'[1]Tillförd energi'!$B$2:$AS$506,MATCH(L$3,'[1]Tillförd energi'!$B$1:$AQ$1,0),FALSE)</f>
        <v>0</v>
      </c>
      <c r="M436" s="30">
        <f>VLOOKUP($B436,'[1]Tillförd energi'!$B$2:$AS$506,MATCH(M$3,'[1]Tillförd energi'!$B$1:$AQ$1,0),FALSE)</f>
        <v>0</v>
      </c>
      <c r="N436" s="30">
        <f>VLOOKUP($B436,'[1]Tillförd energi'!$B$2:$AS$506,MATCH(N$3,'[1]Tillförd energi'!$B$1:$AQ$1,0),FALSE)</f>
        <v>0</v>
      </c>
      <c r="O436" s="30">
        <f>VLOOKUP($B436,'[1]Tillförd energi'!$B$2:$AS$506,MATCH(O$3,'[1]Tillförd energi'!$B$1:$AQ$1,0),FALSE)</f>
        <v>0</v>
      </c>
      <c r="P436" s="30">
        <f>VLOOKUP($B436,'[1]Tillförd energi'!$B$2:$AS$506,MATCH(P$3,'[1]Tillförd energi'!$B$1:$AQ$1,0),FALSE)</f>
        <v>0</v>
      </c>
      <c r="Q436" s="30">
        <f>VLOOKUP($B436,'[1]Tillförd energi'!$B$2:$AS$506,MATCH(Q$3,'[1]Tillförd energi'!$B$1:$AQ$1,0),FALSE)</f>
        <v>0</v>
      </c>
      <c r="R436" s="30">
        <f>VLOOKUP($B436,'[1]Tillförd energi'!$B$2:$AS$506,MATCH(R$3,'[1]Tillförd energi'!$B$1:$AQ$1,0),FALSE)</f>
        <v>7.3529999999999998</v>
      </c>
      <c r="S436" s="30">
        <f>VLOOKUP($B436,'[1]Tillförd energi'!$B$2:$AS$506,MATCH(S$3,'[1]Tillförd energi'!$B$1:$AQ$1,0),FALSE)</f>
        <v>0</v>
      </c>
      <c r="T436" s="30">
        <f>VLOOKUP($B436,'[1]Tillförd energi'!$B$2:$AS$506,MATCH(T$3,'[1]Tillförd energi'!$B$1:$AQ$1,0),FALSE)</f>
        <v>0</v>
      </c>
      <c r="U436" s="30">
        <f>VLOOKUP($B436,'[1]Tillförd energi'!$B$2:$AS$506,MATCH(U$3,'[1]Tillförd energi'!$B$1:$AQ$1,0),FALSE)</f>
        <v>0</v>
      </c>
      <c r="V436" s="30">
        <f>VLOOKUP($B436,'[1]Tillförd energi'!$B$2:$AS$506,MATCH(V$3,'[1]Tillförd energi'!$B$1:$AQ$1,0),FALSE)</f>
        <v>0</v>
      </c>
      <c r="W436" s="30">
        <f>VLOOKUP($B436,'[1]Tillförd energi'!$B$2:$AS$506,MATCH(W$3,'[1]Tillförd energi'!$B$1:$AQ$1,0),FALSE)</f>
        <v>0</v>
      </c>
      <c r="X436" s="30">
        <f>VLOOKUP($B436,'[1]Tillförd energi'!$B$2:$AS$506,MATCH(X$3,'[1]Tillförd energi'!$B$1:$AQ$1,0),FALSE)</f>
        <v>0</v>
      </c>
      <c r="Y436" s="30">
        <f>VLOOKUP($B436,'[1]Tillförd energi'!$B$2:$AS$506,MATCH(Y$3,'[1]Tillförd energi'!$B$1:$AQ$1,0),FALSE)</f>
        <v>0.39900000000000002</v>
      </c>
      <c r="Z436" s="30">
        <f>VLOOKUP($B436,'[1]Tillförd energi'!$B$2:$AS$506,MATCH(Z$3,'[1]Tillförd energi'!$B$1:$AQ$1,0),FALSE)</f>
        <v>0</v>
      </c>
      <c r="AA436" s="30">
        <f>VLOOKUP($B436,'[1]Tillförd energi'!$B$2:$AS$506,MATCH(AA$3,'[1]Tillförd energi'!$B$1:$AQ$1,0),FALSE)</f>
        <v>0</v>
      </c>
      <c r="AB436" s="30">
        <f>VLOOKUP($B436,'[1]Tillförd energi'!$B$2:$AS$506,MATCH(AB$3,'[1]Tillförd energi'!$B$1:$AQ$1,0),FALSE)</f>
        <v>0</v>
      </c>
      <c r="AC436" s="30">
        <f>VLOOKUP($B436,'[1]Tillförd energi'!$B$2:$AS$506,MATCH(AC$3,'[1]Tillförd energi'!$B$1:$AQ$1,0),FALSE)</f>
        <v>0</v>
      </c>
      <c r="AD436" s="30">
        <f>VLOOKUP($B436,'[1]Tillförd energi'!$B$2:$AS$506,MATCH(AD$3,'[1]Tillförd energi'!$B$1:$AQ$1,0),FALSE)</f>
        <v>0</v>
      </c>
      <c r="AF436" s="30">
        <f>VLOOKUP($B436,'[1]Tillförd energi'!$B$2:$AS$506,MATCH(AF$3,'[1]Tillförd energi'!$B$1:$AQ$1,0),FALSE)</f>
        <v>0.184</v>
      </c>
      <c r="AH436" s="30">
        <f>IFERROR(VLOOKUP(B436,[1]Miljö!$B$1:$S$476,9,FALSE)/1,0)</f>
        <v>0</v>
      </c>
      <c r="AJ436" s="35">
        <f>IFERROR(VLOOKUP($B436,[1]Miljö!$B$1:$S$500,MATCH("hjälpel exklusive kraftvärme (GWh)",[1]Miljö!$B$1:$V$1,0),FALSE)/1,"")</f>
        <v>0.184</v>
      </c>
      <c r="AK436" s="35">
        <f t="shared" si="24"/>
        <v>0.184</v>
      </c>
      <c r="AL436" s="35">
        <f>VLOOKUP($B436,'[1]Slutlig allokering'!$B$2:$AL$462,MATCH("Hjälpel kraftvärme",'[1]Slutlig allokering'!$B$2:$AL$2,0),FALSE)</f>
        <v>0</v>
      </c>
      <c r="AN436" s="30">
        <f t="shared" si="25"/>
        <v>8.09</v>
      </c>
      <c r="AO436" s="30">
        <f t="shared" si="26"/>
        <v>8.09</v>
      </c>
      <c r="AP436" s="30">
        <f>IF(ISERROR(1/VLOOKUP($B436,[1]Leveranser!$B$1:$S$500,MATCH("såld värme (gwh)",[1]Leveranser!$B$1:$S$1,0),FALSE)),"",VLOOKUP($B436,[1]Leveranser!$B$1:$S$500,MATCH("såld värme (gwh)",[1]Leveranser!$B$1:$S$1,0),FALSE))</f>
        <v>7.641</v>
      </c>
      <c r="AQ436" s="30">
        <f>VLOOKUP($B436,[1]Leveranser!$B$1:$Y$500,MATCH("Totalt såld fjärrvärme till andra fjärrvärmeföretag",[1]Leveranser!$B$1:$AA$1,0),FALSE)</f>
        <v>0</v>
      </c>
      <c r="AR436" s="30">
        <f>IF(ISERROR(1/VLOOKUP($B436,[1]Miljö!$B$1:$S$500,MATCH("Såld mängd produktionsspecifik fjärrvärme (GWh)",[1]Miljö!$B$1:$R$1,0),FALSE)),0,VLOOKUP($B436,[1]Miljö!$B$1:$S$500,MATCH("Såld mängd produktionsspecifik fjärrvärme (GWh)",[1]Miljö!$B$1:$R$1,0),FALSE))</f>
        <v>0</v>
      </c>
      <c r="AS436" s="36">
        <f t="shared" si="27"/>
        <v>0.94449938195302841</v>
      </c>
      <c r="AU436" s="30" t="str">
        <f>VLOOKUP($B436,'[1]Miljövärden urval för publ'!$B$2:$I$486,7,FALSE)</f>
        <v>Ja</v>
      </c>
    </row>
    <row r="437" spans="1:49" ht="15">
      <c r="A437" t="s">
        <v>610</v>
      </c>
      <c r="B437" t="s">
        <v>630</v>
      </c>
      <c r="C437" s="30">
        <f>VLOOKUP($B437,'[1]Tillförd energi'!$B$2:$AS$506,MATCH(C$3,'[1]Tillförd energi'!$B$1:$AQ$1,0),FALSE)</f>
        <v>0</v>
      </c>
      <c r="D437" s="30">
        <f>VLOOKUP($B437,'[1]Tillförd energi'!$B$2:$AS$506,MATCH(D$3,'[1]Tillförd energi'!$B$1:$AQ$1,0),FALSE)</f>
        <v>0</v>
      </c>
      <c r="E437" s="30">
        <f>VLOOKUP($B437,'[1]Tillförd energi'!$B$2:$AS$506,MATCH(E$3,'[1]Tillförd energi'!$B$1:$AQ$1,0),FALSE)</f>
        <v>0</v>
      </c>
      <c r="F437" s="30">
        <f>VLOOKUP($B437,'[1]Tillförd energi'!$B$2:$AS$506,MATCH(F$3,'[1]Tillförd energi'!$B$1:$AQ$1,0),FALSE)</f>
        <v>0</v>
      </c>
      <c r="G437" s="30">
        <f>VLOOKUP($B437,'[1]Tillförd energi'!$B$2:$AS$506,MATCH(G$3,'[1]Tillförd energi'!$B$1:$AQ$1,0),FALSE)</f>
        <v>0</v>
      </c>
      <c r="H437" s="30">
        <f>VLOOKUP($B437,'[1]Tillförd energi'!$B$2:$AS$506,MATCH(H$3,'[1]Tillförd energi'!$B$1:$AQ$1,0),FALSE)</f>
        <v>0</v>
      </c>
      <c r="I437" s="30">
        <f>VLOOKUP($B437,'[1]Tillförd energi'!$B$2:$AS$506,MATCH(I$3,'[1]Tillförd energi'!$B$1:$AQ$1,0),FALSE)</f>
        <v>0</v>
      </c>
      <c r="J437" s="30">
        <f>VLOOKUP($B437,'[1]Tillförd energi'!$B$2:$AS$506,MATCH(J$3,'[1]Tillförd energi'!$B$1:$AQ$1,0),FALSE)</f>
        <v>0</v>
      </c>
      <c r="K437" s="30">
        <f>VLOOKUP($B437,'[1]Tillförd energi'!$B$2:$AS$506,MATCH(K$3,'[1]Tillförd energi'!$B$1:$AQ$1,0),FALSE)</f>
        <v>0</v>
      </c>
      <c r="L437" s="30">
        <f>VLOOKUP($B437,'[1]Tillförd energi'!$B$2:$AS$506,MATCH(L$3,'[1]Tillförd energi'!$B$1:$AQ$1,0),FALSE)</f>
        <v>0</v>
      </c>
      <c r="M437" s="30">
        <f>VLOOKUP($B437,'[1]Tillförd energi'!$B$2:$AS$506,MATCH(M$3,'[1]Tillförd energi'!$B$1:$AQ$1,0),FALSE)</f>
        <v>0</v>
      </c>
      <c r="N437" s="30">
        <f>VLOOKUP($B437,'[1]Tillförd energi'!$B$2:$AS$506,MATCH(N$3,'[1]Tillförd energi'!$B$1:$AQ$1,0),FALSE)</f>
        <v>0</v>
      </c>
      <c r="O437" s="30">
        <f>VLOOKUP($B437,'[1]Tillförd energi'!$B$2:$AS$506,MATCH(O$3,'[1]Tillförd energi'!$B$1:$AQ$1,0),FALSE)</f>
        <v>0</v>
      </c>
      <c r="P437" s="30">
        <f>VLOOKUP($B437,'[1]Tillförd energi'!$B$2:$AS$506,MATCH(P$3,'[1]Tillförd energi'!$B$1:$AQ$1,0),FALSE)</f>
        <v>0</v>
      </c>
      <c r="Q437" s="30">
        <f>VLOOKUP($B437,'[1]Tillförd energi'!$B$2:$AS$506,MATCH(Q$3,'[1]Tillförd energi'!$B$1:$AQ$1,0),FALSE)</f>
        <v>0</v>
      </c>
      <c r="R437" s="30">
        <f>VLOOKUP($B437,'[1]Tillförd energi'!$B$2:$AS$506,MATCH(R$3,'[1]Tillförd energi'!$B$1:$AQ$1,0),FALSE)</f>
        <v>0</v>
      </c>
      <c r="S437" s="30">
        <f>VLOOKUP($B437,'[1]Tillförd energi'!$B$2:$AS$506,MATCH(S$3,'[1]Tillförd energi'!$B$1:$AQ$1,0),FALSE)</f>
        <v>0</v>
      </c>
      <c r="T437" s="30">
        <f>VLOOKUP($B437,'[1]Tillförd energi'!$B$2:$AS$506,MATCH(T$3,'[1]Tillförd energi'!$B$1:$AQ$1,0),FALSE)</f>
        <v>0</v>
      </c>
      <c r="U437" s="30">
        <f>VLOOKUP($B437,'[1]Tillförd energi'!$B$2:$AS$506,MATCH(U$3,'[1]Tillförd energi'!$B$1:$AQ$1,0),FALSE)</f>
        <v>0</v>
      </c>
      <c r="V437" s="30">
        <f>VLOOKUP($B437,'[1]Tillförd energi'!$B$2:$AS$506,MATCH(V$3,'[1]Tillförd energi'!$B$1:$AQ$1,0),FALSE)</f>
        <v>0</v>
      </c>
      <c r="W437" s="30">
        <f>VLOOKUP($B437,'[1]Tillförd energi'!$B$2:$AS$506,MATCH(W$3,'[1]Tillförd energi'!$B$1:$AQ$1,0),FALSE)</f>
        <v>0</v>
      </c>
      <c r="X437" s="30">
        <f>VLOOKUP($B437,'[1]Tillförd energi'!$B$2:$AS$506,MATCH(X$3,'[1]Tillförd energi'!$B$1:$AQ$1,0),FALSE)</f>
        <v>0</v>
      </c>
      <c r="Y437" s="30">
        <f>VLOOKUP($B437,'[1]Tillförd energi'!$B$2:$AS$506,MATCH(Y$3,'[1]Tillförd energi'!$B$1:$AQ$1,0),FALSE)</f>
        <v>0</v>
      </c>
      <c r="Z437" s="30">
        <f>VLOOKUP($B437,'[1]Tillförd energi'!$B$2:$AS$506,MATCH(Z$3,'[1]Tillförd energi'!$B$1:$AQ$1,0),FALSE)</f>
        <v>0</v>
      </c>
      <c r="AA437" s="30">
        <f>VLOOKUP($B437,'[1]Tillförd energi'!$B$2:$AS$506,MATCH(AA$3,'[1]Tillförd energi'!$B$1:$AQ$1,0),FALSE)</f>
        <v>0</v>
      </c>
      <c r="AB437" s="30">
        <f>VLOOKUP($B437,'[1]Tillförd energi'!$B$2:$AS$506,MATCH(AB$3,'[1]Tillförd energi'!$B$1:$AQ$1,0),FALSE)</f>
        <v>0</v>
      </c>
      <c r="AC437" s="30">
        <f>VLOOKUP($B437,'[1]Tillförd energi'!$B$2:$AS$506,MATCH(AC$3,'[1]Tillförd energi'!$B$1:$AQ$1,0),FALSE)</f>
        <v>0</v>
      </c>
      <c r="AD437" s="30">
        <f>VLOOKUP($B437,'[1]Tillförd energi'!$B$2:$AS$506,MATCH(AD$3,'[1]Tillförd energi'!$B$1:$AQ$1,0),FALSE)</f>
        <v>0</v>
      </c>
      <c r="AF437" s="30">
        <f>VLOOKUP($B437,'[1]Tillförd energi'!$B$2:$AS$506,MATCH(AF$3,'[1]Tillförd energi'!$B$1:$AQ$1,0),FALSE)</f>
        <v>0</v>
      </c>
      <c r="AH437" s="30">
        <f>IFERROR(VLOOKUP(B437,[1]Miljö!$B$1:$S$476,9,FALSE)/1,0)</f>
        <v>0</v>
      </c>
      <c r="AJ437" s="35" t="str">
        <f>IFERROR(VLOOKUP($B437,[1]Miljö!$B$1:$S$500,MATCH("hjälpel exklusive kraftvärme (GWh)",[1]Miljö!$B$1:$V$1,0),FALSE)/1,"")</f>
        <v/>
      </c>
      <c r="AK437" s="35">
        <f t="shared" si="24"/>
        <v>0</v>
      </c>
      <c r="AL437" s="35">
        <f>VLOOKUP($B437,'[1]Slutlig allokering'!$B$2:$AL$462,MATCH("Hjälpel kraftvärme",'[1]Slutlig allokering'!$B$2:$AL$2,0),FALSE)</f>
        <v>0</v>
      </c>
      <c r="AN437" s="30">
        <f t="shared" si="25"/>
        <v>0</v>
      </c>
      <c r="AO437" s="30">
        <f t="shared" si="26"/>
        <v>0</v>
      </c>
      <c r="AP437" s="30" t="str">
        <f>IF(ISERROR(1/VLOOKUP($B437,[1]Leveranser!$B$1:$S$500,MATCH("såld värme (gwh)",[1]Leveranser!$B$1:$S$1,0),FALSE)),"",VLOOKUP($B437,[1]Leveranser!$B$1:$S$500,MATCH("såld värme (gwh)",[1]Leveranser!$B$1:$S$1,0),FALSE))</f>
        <v/>
      </c>
      <c r="AQ437" s="30">
        <f>VLOOKUP($B437,[1]Leveranser!$B$1:$Y$500,MATCH("Totalt såld fjärrvärme till andra fjärrvärmeföretag",[1]Leveranser!$B$1:$AA$1,0),FALSE)</f>
        <v>0</v>
      </c>
      <c r="AR437" s="30">
        <f>IF(ISERROR(1/VLOOKUP($B437,[1]Miljö!$B$1:$S$500,MATCH("Såld mängd produktionsspecifik fjärrvärme (GWh)",[1]Miljö!$B$1:$R$1,0),FALSE)),0,VLOOKUP($B437,[1]Miljö!$B$1:$S$500,MATCH("Såld mängd produktionsspecifik fjärrvärme (GWh)",[1]Miljö!$B$1:$R$1,0),FALSE))</f>
        <v>0</v>
      </c>
      <c r="AS437" s="36" t="str">
        <f t="shared" si="27"/>
        <v/>
      </c>
      <c r="AU437" s="30" t="str">
        <f>VLOOKUP($B437,'[1]Miljövärden urval för publ'!$B$2:$I$486,7,FALSE)</f>
        <v>Nej</v>
      </c>
    </row>
    <row r="438" spans="1:49" ht="15">
      <c r="A438" t="s">
        <v>662</v>
      </c>
      <c r="B438" t="s">
        <v>663</v>
      </c>
      <c r="C438" s="30">
        <f>VLOOKUP($B438,'[1]Tillförd energi'!$B$2:$AS$506,MATCH(C$3,'[1]Tillförd energi'!$B$1:$AQ$1,0),FALSE)</f>
        <v>0</v>
      </c>
      <c r="D438" s="30">
        <f>VLOOKUP($B438,'[1]Tillförd energi'!$B$2:$AS$506,MATCH(D$3,'[1]Tillförd energi'!$B$1:$AQ$1,0),FALSE)</f>
        <v>0.15</v>
      </c>
      <c r="E438" s="30">
        <f>VLOOKUP($B438,'[1]Tillförd energi'!$B$2:$AS$506,MATCH(E$3,'[1]Tillförd energi'!$B$1:$AQ$1,0),FALSE)</f>
        <v>0</v>
      </c>
      <c r="F438" s="30">
        <f>VLOOKUP($B438,'[1]Tillförd energi'!$B$2:$AS$506,MATCH(F$3,'[1]Tillförd energi'!$B$1:$AQ$1,0),FALSE)</f>
        <v>0</v>
      </c>
      <c r="G438" s="30">
        <f>VLOOKUP($B438,'[1]Tillförd energi'!$B$2:$AS$506,MATCH(G$3,'[1]Tillförd energi'!$B$1:$AQ$1,0),FALSE)</f>
        <v>0</v>
      </c>
      <c r="H438" s="30">
        <f>VLOOKUP($B438,'[1]Tillförd energi'!$B$2:$AS$506,MATCH(H$3,'[1]Tillförd energi'!$B$1:$AQ$1,0),FALSE)</f>
        <v>0</v>
      </c>
      <c r="I438" s="30">
        <f>VLOOKUP($B438,'[1]Tillförd energi'!$B$2:$AS$506,MATCH(I$3,'[1]Tillförd energi'!$B$1:$AQ$1,0),FALSE)</f>
        <v>0</v>
      </c>
      <c r="J438" s="30">
        <f>VLOOKUP($B438,'[1]Tillförd energi'!$B$2:$AS$506,MATCH(J$3,'[1]Tillförd energi'!$B$1:$AQ$1,0),FALSE)</f>
        <v>0</v>
      </c>
      <c r="K438" s="30">
        <f>VLOOKUP($B438,'[1]Tillförd energi'!$B$2:$AS$506,MATCH(K$3,'[1]Tillförd energi'!$B$1:$AQ$1,0),FALSE)</f>
        <v>0</v>
      </c>
      <c r="L438" s="30">
        <f>VLOOKUP($B438,'[1]Tillförd energi'!$B$2:$AS$506,MATCH(L$3,'[1]Tillförd energi'!$B$1:$AQ$1,0),FALSE)</f>
        <v>0</v>
      </c>
      <c r="M438" s="30">
        <f>VLOOKUP($B438,'[1]Tillförd energi'!$B$2:$AS$506,MATCH(M$3,'[1]Tillförd energi'!$B$1:$AQ$1,0),FALSE)</f>
        <v>31.169</v>
      </c>
      <c r="N438" s="30">
        <f>VLOOKUP($B438,'[1]Tillförd energi'!$B$2:$AS$506,MATCH(N$3,'[1]Tillförd energi'!$B$1:$AQ$1,0),FALSE)</f>
        <v>0</v>
      </c>
      <c r="O438" s="30">
        <f>VLOOKUP($B438,'[1]Tillförd energi'!$B$2:$AS$506,MATCH(O$3,'[1]Tillförd energi'!$B$1:$AQ$1,0),FALSE)</f>
        <v>0</v>
      </c>
      <c r="P438" s="30">
        <f>VLOOKUP($B438,'[1]Tillförd energi'!$B$2:$AS$506,MATCH(P$3,'[1]Tillförd energi'!$B$1:$AQ$1,0),FALSE)</f>
        <v>0</v>
      </c>
      <c r="Q438" s="30">
        <f>VLOOKUP($B438,'[1]Tillförd energi'!$B$2:$AS$506,MATCH(Q$3,'[1]Tillförd energi'!$B$1:$AQ$1,0),FALSE)</f>
        <v>0</v>
      </c>
      <c r="R438" s="30">
        <f>VLOOKUP($B438,'[1]Tillförd energi'!$B$2:$AS$506,MATCH(R$3,'[1]Tillförd energi'!$B$1:$AQ$1,0),FALSE)</f>
        <v>0</v>
      </c>
      <c r="S438" s="30">
        <f>VLOOKUP($B438,'[1]Tillförd energi'!$B$2:$AS$506,MATCH(S$3,'[1]Tillförd energi'!$B$1:$AQ$1,0),FALSE)</f>
        <v>0</v>
      </c>
      <c r="T438" s="30">
        <f>VLOOKUP($B438,'[1]Tillförd energi'!$B$2:$AS$506,MATCH(T$3,'[1]Tillförd energi'!$B$1:$AQ$1,0),FALSE)</f>
        <v>0</v>
      </c>
      <c r="U438" s="30">
        <f>VLOOKUP($B438,'[1]Tillförd energi'!$B$2:$AS$506,MATCH(U$3,'[1]Tillförd energi'!$B$1:$AQ$1,0),FALSE)</f>
        <v>0</v>
      </c>
      <c r="V438" s="30">
        <f>VLOOKUP($B438,'[1]Tillförd energi'!$B$2:$AS$506,MATCH(V$3,'[1]Tillförd energi'!$B$1:$AQ$1,0),FALSE)</f>
        <v>0</v>
      </c>
      <c r="W438" s="30">
        <f>VLOOKUP($B438,'[1]Tillförd energi'!$B$2:$AS$506,MATCH(W$3,'[1]Tillförd energi'!$B$1:$AQ$1,0),FALSE)</f>
        <v>0</v>
      </c>
      <c r="X438" s="30">
        <f>VLOOKUP($B438,'[1]Tillförd energi'!$B$2:$AS$506,MATCH(X$3,'[1]Tillförd energi'!$B$1:$AQ$1,0),FALSE)</f>
        <v>0</v>
      </c>
      <c r="Y438" s="30">
        <f>VLOOKUP($B438,'[1]Tillförd energi'!$B$2:$AS$506,MATCH(Y$3,'[1]Tillförd energi'!$B$1:$AQ$1,0),FALSE)</f>
        <v>0</v>
      </c>
      <c r="Z438" s="30">
        <f>VLOOKUP($B438,'[1]Tillförd energi'!$B$2:$AS$506,MATCH(Z$3,'[1]Tillförd energi'!$B$1:$AQ$1,0),FALSE)</f>
        <v>0</v>
      </c>
      <c r="AA438" s="30">
        <f>VLOOKUP($B438,'[1]Tillförd energi'!$B$2:$AS$506,MATCH(AA$3,'[1]Tillförd energi'!$B$1:$AQ$1,0),FALSE)</f>
        <v>0</v>
      </c>
      <c r="AB438" s="30">
        <f>VLOOKUP($B438,'[1]Tillförd energi'!$B$2:$AS$506,MATCH(AB$3,'[1]Tillförd energi'!$B$1:$AQ$1,0),FALSE)</f>
        <v>4.5599999999999996</v>
      </c>
      <c r="AC438" s="30">
        <f>VLOOKUP($B438,'[1]Tillförd energi'!$B$2:$AS$506,MATCH(AC$3,'[1]Tillförd energi'!$B$1:$AQ$1,0),FALSE)</f>
        <v>0</v>
      </c>
      <c r="AD438" s="30">
        <f>VLOOKUP($B438,'[1]Tillförd energi'!$B$2:$AS$506,MATCH(AD$3,'[1]Tillförd energi'!$B$1:$AQ$1,0),FALSE)</f>
        <v>0</v>
      </c>
      <c r="AF438" s="30">
        <f>VLOOKUP($B438,'[1]Tillförd energi'!$B$2:$AS$506,MATCH(AF$3,'[1]Tillförd energi'!$B$1:$AQ$1,0),FALSE)</f>
        <v>0.85799999999999998</v>
      </c>
      <c r="AH438" s="30">
        <f>IFERROR(VLOOKUP(B438,[1]Miljö!$B$1:$S$476,9,FALSE)/1,0)</f>
        <v>0</v>
      </c>
      <c r="AJ438" s="35" t="str">
        <f>IFERROR(VLOOKUP($B438,[1]Miljö!$B$1:$S$500,MATCH("hjälpel exklusive kraftvärme (GWh)",[1]Miljö!$B$1:$V$1,0),FALSE)/1,"")</f>
        <v/>
      </c>
      <c r="AK438" s="35">
        <f t="shared" si="24"/>
        <v>0.85799999999999998</v>
      </c>
      <c r="AL438" s="35">
        <f>VLOOKUP($B438,'[1]Slutlig allokering'!$B$2:$AL$462,MATCH("Hjälpel kraftvärme",'[1]Slutlig allokering'!$B$2:$AL$2,0),FALSE)</f>
        <v>0</v>
      </c>
      <c r="AN438" s="30">
        <f t="shared" si="25"/>
        <v>36.736999999999995</v>
      </c>
      <c r="AO438" s="30">
        <f t="shared" si="26"/>
        <v>36.736999999999995</v>
      </c>
      <c r="AP438" s="30">
        <f>IF(ISERROR(1/VLOOKUP($B438,[1]Leveranser!$B$1:$S$500,MATCH("såld värme (gwh)",[1]Leveranser!$B$1:$S$1,0),FALSE)),"",VLOOKUP($B438,[1]Leveranser!$B$1:$S$500,MATCH("såld värme (gwh)",[1]Leveranser!$B$1:$S$1,0),FALSE))</f>
        <v>28.6</v>
      </c>
      <c r="AQ438" s="30">
        <f>VLOOKUP($B438,[1]Leveranser!$B$1:$Y$500,MATCH("Totalt såld fjärrvärme till andra fjärrvärmeföretag",[1]Leveranser!$B$1:$AA$1,0),FALSE)</f>
        <v>0</v>
      </c>
      <c r="AR438" s="30">
        <f>IF(ISERROR(1/VLOOKUP($B438,[1]Miljö!$B$1:$S$500,MATCH("Såld mängd produktionsspecifik fjärrvärme (GWh)",[1]Miljö!$B$1:$R$1,0),FALSE)),0,VLOOKUP($B438,[1]Miljö!$B$1:$S$500,MATCH("Såld mängd produktionsspecifik fjärrvärme (GWh)",[1]Miljö!$B$1:$R$1,0),FALSE))</f>
        <v>0</v>
      </c>
      <c r="AS438" s="36">
        <f t="shared" si="27"/>
        <v>0.77850668263603462</v>
      </c>
      <c r="AU438" s="30" t="str">
        <f>VLOOKUP($B438,'[1]Miljövärden urval för publ'!$B$2:$I$486,7,FALSE)</f>
        <v>Ja</v>
      </c>
    </row>
    <row r="439" spans="1:49" ht="15">
      <c r="A439" t="s">
        <v>666</v>
      </c>
      <c r="B439" t="s">
        <v>672</v>
      </c>
      <c r="C439" s="30">
        <f>VLOOKUP($B439,'[1]Tillförd energi'!$B$2:$AS$506,MATCH(C$3,'[1]Tillförd energi'!$B$1:$AQ$1,0),FALSE)</f>
        <v>0</v>
      </c>
      <c r="D439" s="30">
        <f>VLOOKUP($B439,'[1]Tillförd energi'!$B$2:$AS$506,MATCH(D$3,'[1]Tillförd energi'!$B$1:$AQ$1,0),FALSE)</f>
        <v>1.2675000000000001</v>
      </c>
      <c r="E439" s="30">
        <f>VLOOKUP($B439,'[1]Tillförd energi'!$B$2:$AS$506,MATCH(E$3,'[1]Tillförd energi'!$B$1:$AQ$1,0),FALSE)</f>
        <v>0</v>
      </c>
      <c r="F439" s="30">
        <f>VLOOKUP($B439,'[1]Tillförd energi'!$B$2:$AS$506,MATCH(F$3,'[1]Tillförd energi'!$B$1:$AQ$1,0),FALSE)</f>
        <v>7.5973300000000004</v>
      </c>
      <c r="G439" s="30">
        <f>VLOOKUP($B439,'[1]Tillförd energi'!$B$2:$AS$506,MATCH(G$3,'[1]Tillförd energi'!$B$1:$AQ$1,0),FALSE)</f>
        <v>0</v>
      </c>
      <c r="H439" s="30">
        <f>VLOOKUP($B439,'[1]Tillförd energi'!$B$2:$AS$506,MATCH(H$3,'[1]Tillförd energi'!$B$1:$AQ$1,0),FALSE)</f>
        <v>0</v>
      </c>
      <c r="I439" s="30">
        <f>VLOOKUP($B439,'[1]Tillförd energi'!$B$2:$AS$506,MATCH(I$3,'[1]Tillförd energi'!$B$1:$AQ$1,0),FALSE)</f>
        <v>0</v>
      </c>
      <c r="J439" s="30">
        <f>VLOOKUP($B439,'[1]Tillförd energi'!$B$2:$AS$506,MATCH(J$3,'[1]Tillförd energi'!$B$1:$AQ$1,0),FALSE)</f>
        <v>21.445900000000002</v>
      </c>
      <c r="K439" s="30">
        <f>VLOOKUP($B439,'[1]Tillförd energi'!$B$2:$AS$506,MATCH(K$3,'[1]Tillförd energi'!$B$1:$AQ$1,0),FALSE)</f>
        <v>0</v>
      </c>
      <c r="L439" s="30">
        <f>VLOOKUP($B439,'[1]Tillförd energi'!$B$2:$AS$506,MATCH(L$3,'[1]Tillförd energi'!$B$1:$AQ$1,0),FALSE)</f>
        <v>185.57300000000001</v>
      </c>
      <c r="M439" s="30">
        <f>VLOOKUP($B439,'[1]Tillförd energi'!$B$2:$AS$506,MATCH(M$3,'[1]Tillförd energi'!$B$1:$AQ$1,0),FALSE)</f>
        <v>58.517400000000002</v>
      </c>
      <c r="N439" s="30">
        <f>VLOOKUP($B439,'[1]Tillförd energi'!$B$2:$AS$506,MATCH(N$3,'[1]Tillförd energi'!$B$1:$AQ$1,0),FALSE)</f>
        <v>68.256200000000007</v>
      </c>
      <c r="O439" s="30">
        <f>VLOOKUP($B439,'[1]Tillförd energi'!$B$2:$AS$506,MATCH(O$3,'[1]Tillförd energi'!$B$1:$AQ$1,0),FALSE)</f>
        <v>53.1098</v>
      </c>
      <c r="P439" s="30">
        <f>VLOOKUP($B439,'[1]Tillförd energi'!$B$2:$AS$506,MATCH(P$3,'[1]Tillförd energi'!$B$1:$AQ$1,0),FALSE)</f>
        <v>18.5913</v>
      </c>
      <c r="Q439" s="30">
        <f>VLOOKUP($B439,'[1]Tillförd energi'!$B$2:$AS$506,MATCH(Q$3,'[1]Tillförd energi'!$B$1:$AQ$1,0),FALSE)</f>
        <v>0</v>
      </c>
      <c r="R439" s="30">
        <f>VLOOKUP($B439,'[1]Tillförd energi'!$B$2:$AS$506,MATCH(R$3,'[1]Tillförd energi'!$B$1:$AQ$1,0),FALSE)</f>
        <v>0</v>
      </c>
      <c r="S439" s="30">
        <f>VLOOKUP($B439,'[1]Tillförd energi'!$B$2:$AS$506,MATCH(S$3,'[1]Tillförd energi'!$B$1:$AQ$1,0),FALSE)</f>
        <v>0</v>
      </c>
      <c r="T439" s="30">
        <f>VLOOKUP($B439,'[1]Tillförd energi'!$B$2:$AS$506,MATCH(T$3,'[1]Tillförd energi'!$B$1:$AQ$1,0),FALSE)</f>
        <v>0</v>
      </c>
      <c r="U439" s="30">
        <f>VLOOKUP($B439,'[1]Tillförd energi'!$B$2:$AS$506,MATCH(U$3,'[1]Tillförd energi'!$B$1:$AQ$1,0),FALSE)</f>
        <v>0</v>
      </c>
      <c r="V439" s="30">
        <f>VLOOKUP($B439,'[1]Tillförd energi'!$B$2:$AS$506,MATCH(V$3,'[1]Tillförd energi'!$B$1:$AQ$1,0),FALSE)</f>
        <v>23.888999999999999</v>
      </c>
      <c r="W439" s="30">
        <f>VLOOKUP($B439,'[1]Tillförd energi'!$B$2:$AS$506,MATCH(W$3,'[1]Tillförd energi'!$B$1:$AQ$1,0),FALSE)</f>
        <v>0</v>
      </c>
      <c r="X439" s="30">
        <f>VLOOKUP($B439,'[1]Tillförd energi'!$B$2:$AS$506,MATCH(X$3,'[1]Tillförd energi'!$B$1:$AQ$1,0),FALSE)</f>
        <v>39.901000000000003</v>
      </c>
      <c r="Y439" s="30">
        <f>VLOOKUP($B439,'[1]Tillförd energi'!$B$2:$AS$506,MATCH(Y$3,'[1]Tillförd energi'!$B$1:$AQ$1,0),FALSE)</f>
        <v>3.7000000000000002E-3</v>
      </c>
      <c r="Z439" s="30">
        <f>VLOOKUP($B439,'[1]Tillförd energi'!$B$2:$AS$506,MATCH(Z$3,'[1]Tillförd energi'!$B$1:$AQ$1,0),FALSE)</f>
        <v>0</v>
      </c>
      <c r="AA439" s="30">
        <f>VLOOKUP($B439,'[1]Tillförd energi'!$B$2:$AS$506,MATCH(AA$3,'[1]Tillförd energi'!$B$1:$AQ$1,0),FALSE)</f>
        <v>0</v>
      </c>
      <c r="AB439" s="30">
        <f>VLOOKUP($B439,'[1]Tillförd energi'!$B$2:$AS$506,MATCH(AB$3,'[1]Tillförd energi'!$B$1:$AQ$1,0),FALSE)</f>
        <v>61.512999999999998</v>
      </c>
      <c r="AC439" s="30">
        <f>VLOOKUP($B439,'[1]Tillförd energi'!$B$2:$AS$506,MATCH(AC$3,'[1]Tillförd energi'!$B$1:$AQ$1,0),FALSE)</f>
        <v>0</v>
      </c>
      <c r="AD439" s="30">
        <f>VLOOKUP($B439,'[1]Tillförd energi'!$B$2:$AS$506,MATCH(AD$3,'[1]Tillförd energi'!$B$1:$AQ$1,0),FALSE)</f>
        <v>0</v>
      </c>
      <c r="AF439" s="30">
        <f>VLOOKUP($B439,'[1]Tillförd energi'!$B$2:$AS$506,MATCH(AF$3,'[1]Tillförd energi'!$B$1:$AQ$1,0),FALSE)</f>
        <v>16.959900000000001</v>
      </c>
      <c r="AH439" s="30">
        <f>IFERROR(VLOOKUP(B439,[1]Miljö!$B$1:$S$476,9,FALSE)/1,0)</f>
        <v>0</v>
      </c>
      <c r="AI439" s="40"/>
      <c r="AJ439" s="35">
        <f>IFERROR(VLOOKUP($B439,[1]Miljö!$B$1:$S$500,MATCH("hjälpel exklusive kraftvärme (GWh)",[1]Miljö!$B$1:$V$1,0),FALSE)/1,"")</f>
        <v>0.72019</v>
      </c>
      <c r="AK439" s="35">
        <f t="shared" si="24"/>
        <v>0.72019</v>
      </c>
      <c r="AL439" s="35">
        <f>VLOOKUP($B439,'[1]Slutlig allokering'!$B$2:$AL$462,MATCH("Hjälpel kraftvärme",'[1]Slutlig allokering'!$B$2:$AL$2,0),FALSE)</f>
        <v>16.239699999999999</v>
      </c>
      <c r="AN439" s="30">
        <f t="shared" si="25"/>
        <v>556.62502999999992</v>
      </c>
      <c r="AO439" s="30">
        <f t="shared" si="26"/>
        <v>556.62502999999992</v>
      </c>
      <c r="AP439" s="30">
        <f>IF(ISERROR(1/VLOOKUP($B439,[1]Leveranser!$B$1:$S$500,MATCH("såld värme (gwh)",[1]Leveranser!$B$1:$S$1,0),FALSE)),"",VLOOKUP($B439,[1]Leveranser!$B$1:$S$500,MATCH("såld värme (gwh)",[1]Leveranser!$B$1:$S$1,0),FALSE))</f>
        <v>511.45699999999999</v>
      </c>
      <c r="AQ439" s="30">
        <f>VLOOKUP($B439,[1]Leveranser!$B$1:$Y$500,MATCH("Totalt såld fjärrvärme till andra fjärrvärmeföretag",[1]Leveranser!$B$1:$AA$1,0),FALSE)</f>
        <v>0</v>
      </c>
      <c r="AR439" s="30">
        <f>IF(ISERROR(1/VLOOKUP($B439,[1]Miljö!$B$1:$S$500,MATCH("Såld mängd produktionsspecifik fjärrvärme (GWh)",[1]Miljö!$B$1:$R$1,0),FALSE)),0,VLOOKUP($B439,[1]Miljö!$B$1:$S$500,MATCH("Såld mängd produktionsspecifik fjärrvärme (GWh)",[1]Miljö!$B$1:$R$1,0),FALSE))</f>
        <v>0</v>
      </c>
      <c r="AS439" s="36">
        <f t="shared" si="27"/>
        <v>0.91885375689986504</v>
      </c>
      <c r="AU439" s="30" t="str">
        <f>VLOOKUP($B439,'[1]Miljövärden urval för publ'!$B$2:$I$486,7,FALSE)</f>
        <v>Ja</v>
      </c>
    </row>
    <row r="440" spans="1:49" ht="15">
      <c r="A440" t="s">
        <v>341</v>
      </c>
      <c r="B440" t="s">
        <v>349</v>
      </c>
      <c r="C440" s="30">
        <f>VLOOKUP($B440,'[1]Tillförd energi'!$B$2:$AS$506,MATCH(C$3,'[1]Tillförd energi'!$B$1:$AQ$1,0),FALSE)</f>
        <v>0</v>
      </c>
      <c r="D440" s="30">
        <f>VLOOKUP($B440,'[1]Tillförd energi'!$B$2:$AS$506,MATCH(D$3,'[1]Tillförd energi'!$B$1:$AQ$1,0),FALSE)</f>
        <v>4.8000000000000001E-2</v>
      </c>
      <c r="E440" s="30">
        <f>VLOOKUP($B440,'[1]Tillförd energi'!$B$2:$AS$506,MATCH(E$3,'[1]Tillförd energi'!$B$1:$AQ$1,0),FALSE)</f>
        <v>0</v>
      </c>
      <c r="F440" s="30">
        <f>VLOOKUP($B440,'[1]Tillförd energi'!$B$2:$AS$506,MATCH(F$3,'[1]Tillförd energi'!$B$1:$AQ$1,0),FALSE)</f>
        <v>0</v>
      </c>
      <c r="G440" s="30">
        <f>VLOOKUP($B440,'[1]Tillförd energi'!$B$2:$AS$506,MATCH(G$3,'[1]Tillförd energi'!$B$1:$AQ$1,0),FALSE)</f>
        <v>0</v>
      </c>
      <c r="H440" s="30">
        <f>VLOOKUP($B440,'[1]Tillförd energi'!$B$2:$AS$506,MATCH(H$3,'[1]Tillförd energi'!$B$1:$AQ$1,0),FALSE)</f>
        <v>0</v>
      </c>
      <c r="I440" s="30">
        <f>VLOOKUP($B440,'[1]Tillförd energi'!$B$2:$AS$506,MATCH(I$3,'[1]Tillförd energi'!$B$1:$AQ$1,0),FALSE)</f>
        <v>0</v>
      </c>
      <c r="J440" s="30">
        <f>VLOOKUP($B440,'[1]Tillförd energi'!$B$2:$AS$506,MATCH(J$3,'[1]Tillförd energi'!$B$1:$AQ$1,0),FALSE)</f>
        <v>0</v>
      </c>
      <c r="K440" s="30">
        <f>VLOOKUP($B440,'[1]Tillförd energi'!$B$2:$AS$506,MATCH(K$3,'[1]Tillförd energi'!$B$1:$AQ$1,0),FALSE)</f>
        <v>0</v>
      </c>
      <c r="L440" s="30">
        <f>VLOOKUP($B440,'[1]Tillförd energi'!$B$2:$AS$506,MATCH(L$3,'[1]Tillförd energi'!$B$1:$AQ$1,0),FALSE)</f>
        <v>0</v>
      </c>
      <c r="M440" s="30">
        <f>VLOOKUP($B440,'[1]Tillförd energi'!$B$2:$AS$506,MATCH(M$3,'[1]Tillförd energi'!$B$1:$AQ$1,0),FALSE)</f>
        <v>0</v>
      </c>
      <c r="N440" s="30">
        <f>VLOOKUP($B440,'[1]Tillförd energi'!$B$2:$AS$506,MATCH(N$3,'[1]Tillförd energi'!$B$1:$AQ$1,0),FALSE)</f>
        <v>0</v>
      </c>
      <c r="O440" s="30">
        <f>VLOOKUP($B440,'[1]Tillförd energi'!$B$2:$AS$506,MATCH(O$3,'[1]Tillförd energi'!$B$1:$AQ$1,0),FALSE)</f>
        <v>7.3710000000000004</v>
      </c>
      <c r="P440" s="30">
        <f>VLOOKUP($B440,'[1]Tillförd energi'!$B$2:$AS$506,MATCH(P$3,'[1]Tillförd energi'!$B$1:$AQ$1,0),FALSE)</f>
        <v>0</v>
      </c>
      <c r="Q440" s="30">
        <f>VLOOKUP($B440,'[1]Tillförd energi'!$B$2:$AS$506,MATCH(Q$3,'[1]Tillförd energi'!$B$1:$AQ$1,0),FALSE)</f>
        <v>0</v>
      </c>
      <c r="R440" s="30">
        <f>VLOOKUP($B440,'[1]Tillförd energi'!$B$2:$AS$506,MATCH(R$3,'[1]Tillförd energi'!$B$1:$AQ$1,0),FALSE)</f>
        <v>0</v>
      </c>
      <c r="S440" s="30">
        <f>VLOOKUP($B440,'[1]Tillförd energi'!$B$2:$AS$506,MATCH(S$3,'[1]Tillförd energi'!$B$1:$AQ$1,0),FALSE)</f>
        <v>0</v>
      </c>
      <c r="T440" s="30">
        <f>VLOOKUP($B440,'[1]Tillförd energi'!$B$2:$AS$506,MATCH(T$3,'[1]Tillförd energi'!$B$1:$AQ$1,0),FALSE)</f>
        <v>0</v>
      </c>
      <c r="U440" s="30">
        <f>VLOOKUP($B440,'[1]Tillförd energi'!$B$2:$AS$506,MATCH(U$3,'[1]Tillförd energi'!$B$1:$AQ$1,0),FALSE)</f>
        <v>0</v>
      </c>
      <c r="V440" s="30">
        <f>VLOOKUP($B440,'[1]Tillförd energi'!$B$2:$AS$506,MATCH(V$3,'[1]Tillförd energi'!$B$1:$AQ$1,0),FALSE)</f>
        <v>0</v>
      </c>
      <c r="W440" s="30">
        <f>VLOOKUP($B440,'[1]Tillförd energi'!$B$2:$AS$506,MATCH(W$3,'[1]Tillförd energi'!$B$1:$AQ$1,0),FALSE)</f>
        <v>0</v>
      </c>
      <c r="X440" s="30">
        <f>VLOOKUP($B440,'[1]Tillförd energi'!$B$2:$AS$506,MATCH(X$3,'[1]Tillförd energi'!$B$1:$AQ$1,0),FALSE)</f>
        <v>0</v>
      </c>
      <c r="Y440" s="30">
        <f>VLOOKUP($B440,'[1]Tillförd energi'!$B$2:$AS$506,MATCH(Y$3,'[1]Tillförd energi'!$B$1:$AQ$1,0),FALSE)</f>
        <v>0</v>
      </c>
      <c r="Z440" s="30">
        <f>VLOOKUP($B440,'[1]Tillförd energi'!$B$2:$AS$506,MATCH(Z$3,'[1]Tillförd energi'!$B$1:$AQ$1,0),FALSE)</f>
        <v>0</v>
      </c>
      <c r="AA440" s="30">
        <f>VLOOKUP($B440,'[1]Tillförd energi'!$B$2:$AS$506,MATCH(AA$3,'[1]Tillförd energi'!$B$1:$AQ$1,0),FALSE)</f>
        <v>0</v>
      </c>
      <c r="AB440" s="30">
        <f>VLOOKUP($B440,'[1]Tillförd energi'!$B$2:$AS$506,MATCH(AB$3,'[1]Tillförd energi'!$B$1:$AQ$1,0),FALSE)</f>
        <v>0</v>
      </c>
      <c r="AC440" s="30">
        <f>VLOOKUP($B440,'[1]Tillförd energi'!$B$2:$AS$506,MATCH(AC$3,'[1]Tillförd energi'!$B$1:$AQ$1,0),FALSE)</f>
        <v>0</v>
      </c>
      <c r="AD440" s="30">
        <f>VLOOKUP($B440,'[1]Tillförd energi'!$B$2:$AS$506,MATCH(AD$3,'[1]Tillförd energi'!$B$1:$AQ$1,0),FALSE)</f>
        <v>0</v>
      </c>
      <c r="AF440" s="30">
        <f>VLOOKUP($B440,'[1]Tillförd energi'!$B$2:$AS$506,MATCH(AF$3,'[1]Tillförd energi'!$B$1:$AQ$1,0),FALSE)</f>
        <v>0.14499999999999999</v>
      </c>
      <c r="AH440" s="30">
        <f>IFERROR(VLOOKUP(B440,[1]Miljö!$B$1:$S$476,9,FALSE)/1,0)</f>
        <v>0</v>
      </c>
      <c r="AJ440" s="35">
        <f>IFERROR(VLOOKUP($B440,[1]Miljö!$B$1:$S$500,MATCH("hjälpel exklusive kraftvärme (GWh)",[1]Miljö!$B$1:$V$1,0),FALSE)/1,"")</f>
        <v>0.14499999999999999</v>
      </c>
      <c r="AK440" s="35">
        <f t="shared" si="24"/>
        <v>0.14499999999999999</v>
      </c>
      <c r="AL440" s="35">
        <f>VLOOKUP($B440,'[1]Slutlig allokering'!$B$2:$AL$462,MATCH("Hjälpel kraftvärme",'[1]Slutlig allokering'!$B$2:$AL$2,0),FALSE)</f>
        <v>0</v>
      </c>
      <c r="AN440" s="30">
        <f t="shared" si="25"/>
        <v>7.5640000000000001</v>
      </c>
      <c r="AO440" s="30">
        <f t="shared" si="26"/>
        <v>7.5640000000000001</v>
      </c>
      <c r="AP440" s="30">
        <f>IF(ISERROR(1/VLOOKUP($B440,[1]Leveranser!$B$1:$S$500,MATCH("såld värme (gwh)",[1]Leveranser!$B$1:$S$1,0),FALSE)),"",VLOOKUP($B440,[1]Leveranser!$B$1:$S$500,MATCH("såld värme (gwh)",[1]Leveranser!$B$1:$S$1,0),FALSE))</f>
        <v>5.6559999999999997</v>
      </c>
      <c r="AQ440" s="30">
        <f>VLOOKUP($B440,[1]Leveranser!$B$1:$Y$500,MATCH("Totalt såld fjärrvärme till andra fjärrvärmeföretag",[1]Leveranser!$B$1:$AA$1,0),FALSE)</f>
        <v>0</v>
      </c>
      <c r="AR440" s="30">
        <f>IF(ISERROR(1/VLOOKUP($B440,[1]Miljö!$B$1:$S$500,MATCH("Såld mängd produktionsspecifik fjärrvärme (GWh)",[1]Miljö!$B$1:$R$1,0),FALSE)),0,VLOOKUP($B440,[1]Miljö!$B$1:$S$500,MATCH("Såld mängd produktionsspecifik fjärrvärme (GWh)",[1]Miljö!$B$1:$R$1,0),FALSE))</f>
        <v>0</v>
      </c>
      <c r="AS440" s="36">
        <f t="shared" si="27"/>
        <v>0.74775251189846637</v>
      </c>
      <c r="AU440" s="30" t="str">
        <f>VLOOKUP($B440,'[1]Miljövärden urval för publ'!$B$2:$I$486,7,FALSE)</f>
        <v>Ja</v>
      </c>
    </row>
    <row r="441" spans="1:49" ht="15">
      <c r="A441" t="s">
        <v>301</v>
      </c>
      <c r="B441" t="s">
        <v>305</v>
      </c>
      <c r="C441" s="30">
        <f>VLOOKUP($B441,'[1]Tillförd energi'!$B$2:$AS$506,MATCH(C$3,'[1]Tillförd energi'!$B$1:$AQ$1,0),FALSE)</f>
        <v>0</v>
      </c>
      <c r="D441" s="30">
        <f>VLOOKUP($B441,'[1]Tillförd energi'!$B$2:$AS$506,MATCH(D$3,'[1]Tillförd energi'!$B$1:$AQ$1,0),FALSE)</f>
        <v>3.1</v>
      </c>
      <c r="E441" s="30">
        <f>VLOOKUP($B441,'[1]Tillförd energi'!$B$2:$AS$506,MATCH(E$3,'[1]Tillförd energi'!$B$1:$AQ$1,0),FALSE)</f>
        <v>0</v>
      </c>
      <c r="F441" s="30">
        <f>VLOOKUP($B441,'[1]Tillförd energi'!$B$2:$AS$506,MATCH(F$3,'[1]Tillförd energi'!$B$1:$AQ$1,0),FALSE)</f>
        <v>0.9</v>
      </c>
      <c r="G441" s="30">
        <f>VLOOKUP($B441,'[1]Tillförd energi'!$B$2:$AS$506,MATCH(G$3,'[1]Tillförd energi'!$B$1:$AQ$1,0),FALSE)</f>
        <v>0</v>
      </c>
      <c r="H441" s="30">
        <f>VLOOKUP($B441,'[1]Tillförd energi'!$B$2:$AS$506,MATCH(H$3,'[1]Tillförd energi'!$B$1:$AQ$1,0),FALSE)</f>
        <v>0</v>
      </c>
      <c r="I441" s="30">
        <f>VLOOKUP($B441,'[1]Tillförd energi'!$B$2:$AS$506,MATCH(I$3,'[1]Tillförd energi'!$B$1:$AQ$1,0),FALSE)</f>
        <v>0</v>
      </c>
      <c r="J441" s="30">
        <f>VLOOKUP($B441,'[1]Tillförd energi'!$B$2:$AS$506,MATCH(J$3,'[1]Tillförd energi'!$B$1:$AQ$1,0),FALSE)</f>
        <v>4</v>
      </c>
      <c r="K441" s="30">
        <f>VLOOKUP($B441,'[1]Tillförd energi'!$B$2:$AS$506,MATCH(K$3,'[1]Tillförd energi'!$B$1:$AQ$1,0),FALSE)</f>
        <v>61.028599999999997</v>
      </c>
      <c r="L441" s="30">
        <f>VLOOKUP($B441,'[1]Tillförd energi'!$B$2:$AS$506,MATCH(L$3,'[1]Tillförd energi'!$B$1:$AQ$1,0),FALSE)</f>
        <v>48.142899999999997</v>
      </c>
      <c r="M441" s="30">
        <f>VLOOKUP($B441,'[1]Tillförd energi'!$B$2:$AS$506,MATCH(M$3,'[1]Tillförd energi'!$B$1:$AQ$1,0),FALSE)</f>
        <v>71.994299999999996</v>
      </c>
      <c r="N441" s="30">
        <f>VLOOKUP($B441,'[1]Tillförd energi'!$B$2:$AS$506,MATCH(N$3,'[1]Tillförd energi'!$B$1:$AQ$1,0),FALSE)</f>
        <v>81.08</v>
      </c>
      <c r="O441" s="30">
        <f>VLOOKUP($B441,'[1]Tillförd energi'!$B$2:$AS$506,MATCH(O$3,'[1]Tillförd energi'!$B$1:$AQ$1,0),FALSE)</f>
        <v>111.96599999999999</v>
      </c>
      <c r="P441" s="30">
        <f>VLOOKUP($B441,'[1]Tillförd energi'!$B$2:$AS$506,MATCH(P$3,'[1]Tillförd energi'!$B$1:$AQ$1,0),FALSE)</f>
        <v>0</v>
      </c>
      <c r="Q441" s="30">
        <f>VLOOKUP($B441,'[1]Tillförd energi'!$B$2:$AS$506,MATCH(Q$3,'[1]Tillförd energi'!$B$1:$AQ$1,0),FALSE)</f>
        <v>0</v>
      </c>
      <c r="R441" s="30">
        <f>VLOOKUP($B441,'[1]Tillförd energi'!$B$2:$AS$506,MATCH(R$3,'[1]Tillförd energi'!$B$1:$AQ$1,0),FALSE)</f>
        <v>0</v>
      </c>
      <c r="S441" s="30">
        <f>VLOOKUP($B441,'[1]Tillförd energi'!$B$2:$AS$506,MATCH(S$3,'[1]Tillförd energi'!$B$1:$AQ$1,0),FALSE)</f>
        <v>0</v>
      </c>
      <c r="T441" s="30">
        <f>VLOOKUP($B441,'[1]Tillförd energi'!$B$2:$AS$506,MATCH(T$3,'[1]Tillförd energi'!$B$1:$AQ$1,0),FALSE)</f>
        <v>0</v>
      </c>
      <c r="U441" s="30">
        <f>VLOOKUP($B441,'[1]Tillförd energi'!$B$2:$AS$506,MATCH(U$3,'[1]Tillförd energi'!$B$1:$AQ$1,0),FALSE)</f>
        <v>0</v>
      </c>
      <c r="V441" s="30">
        <f>VLOOKUP($B441,'[1]Tillförd energi'!$B$2:$AS$506,MATCH(V$3,'[1]Tillförd energi'!$B$1:$AQ$1,0),FALSE)</f>
        <v>0</v>
      </c>
      <c r="W441" s="30">
        <f>VLOOKUP($B441,'[1]Tillförd energi'!$B$2:$AS$506,MATCH(W$3,'[1]Tillförd energi'!$B$1:$AQ$1,0),FALSE)</f>
        <v>0</v>
      </c>
      <c r="X441" s="30">
        <f>VLOOKUP($B441,'[1]Tillförd energi'!$B$2:$AS$506,MATCH(X$3,'[1]Tillförd energi'!$B$1:$AQ$1,0),FALSE)</f>
        <v>37.359499999999997</v>
      </c>
      <c r="Y441" s="30">
        <f>VLOOKUP($B441,'[1]Tillförd energi'!$B$2:$AS$506,MATCH(Y$3,'[1]Tillförd energi'!$B$1:$AQ$1,0),FALSE)</f>
        <v>0</v>
      </c>
      <c r="Z441" s="30">
        <f>VLOOKUP($B441,'[1]Tillförd energi'!$B$2:$AS$506,MATCH(Z$3,'[1]Tillförd energi'!$B$1:$AQ$1,0),FALSE)</f>
        <v>0</v>
      </c>
      <c r="AA441" s="30">
        <f>VLOOKUP($B441,'[1]Tillförd energi'!$B$2:$AS$506,MATCH(AA$3,'[1]Tillförd energi'!$B$1:$AQ$1,0),FALSE)</f>
        <v>0</v>
      </c>
      <c r="AB441" s="30">
        <f>VLOOKUP($B441,'[1]Tillförd energi'!$B$2:$AS$506,MATCH(AB$3,'[1]Tillförd energi'!$B$1:$AQ$1,0),FALSE)</f>
        <v>132</v>
      </c>
      <c r="AC441" s="30">
        <f>VLOOKUP($B441,'[1]Tillförd energi'!$B$2:$AS$506,MATCH(AC$3,'[1]Tillförd energi'!$B$1:$AQ$1,0),FALSE)</f>
        <v>4.6094099999999996</v>
      </c>
      <c r="AD441" s="30">
        <f>VLOOKUP($B441,'[1]Tillförd energi'!$B$2:$AS$506,MATCH(AD$3,'[1]Tillförd energi'!$B$1:$AQ$1,0),FALSE)</f>
        <v>0</v>
      </c>
      <c r="AF441" s="30">
        <f>VLOOKUP($B441,'[1]Tillförd energi'!$B$2:$AS$506,MATCH(AF$3,'[1]Tillförd energi'!$B$1:$AQ$1,0),FALSE)</f>
        <v>15.933</v>
      </c>
      <c r="AH441" s="30">
        <f>IFERROR(VLOOKUP(B441,[1]Miljö!$B$1:$S$476,9,FALSE)/1,0)</f>
        <v>0</v>
      </c>
      <c r="AJ441" s="35" t="str">
        <f>IFERROR(VLOOKUP($B441,[1]Miljö!$B$1:$S$500,MATCH("hjälpel exklusive kraftvärme (GWh)",[1]Miljö!$B$1:$V$1,0),FALSE)/1,"")</f>
        <v/>
      </c>
      <c r="AK441" s="35">
        <f t="shared" si="24"/>
        <v>15.933</v>
      </c>
      <c r="AL441" s="35">
        <f>VLOOKUP($B441,'[1]Slutlig allokering'!$B$2:$AL$462,MATCH("Hjälpel kraftvärme",'[1]Slutlig allokering'!$B$2:$AL$2,0),FALSE)</f>
        <v>0</v>
      </c>
      <c r="AN441" s="30">
        <f t="shared" si="25"/>
        <v>572.11370999999997</v>
      </c>
      <c r="AO441" s="30">
        <f t="shared" si="26"/>
        <v>572.11370999999997</v>
      </c>
      <c r="AP441" s="30">
        <f>IF(ISERROR(1/VLOOKUP($B441,[1]Leveranser!$B$1:$S$500,MATCH("såld värme (gwh)",[1]Leveranser!$B$1:$S$1,0),FALSE)),"",VLOOKUP($B441,[1]Leveranser!$B$1:$S$500,MATCH("såld värme (gwh)",[1]Leveranser!$B$1:$S$1,0),FALSE))</f>
        <v>531.1</v>
      </c>
      <c r="AQ441" s="30">
        <f>VLOOKUP($B441,[1]Leveranser!$B$1:$Y$500,MATCH("Totalt såld fjärrvärme till andra fjärrvärmeföretag",[1]Leveranser!$B$1:$AA$1,0),FALSE)</f>
        <v>0</v>
      </c>
      <c r="AR441" s="30">
        <f>IF(ISERROR(1/VLOOKUP($B441,[1]Miljö!$B$1:$S$500,MATCH("Såld mängd produktionsspecifik fjärrvärme (GWh)",[1]Miljö!$B$1:$R$1,0),FALSE)),0,VLOOKUP($B441,[1]Miljö!$B$1:$S$500,MATCH("Såld mängd produktionsspecifik fjärrvärme (GWh)",[1]Miljö!$B$1:$R$1,0),FALSE))</f>
        <v>0</v>
      </c>
      <c r="AS441" s="36">
        <f t="shared" si="27"/>
        <v>0.92831196092119528</v>
      </c>
      <c r="AU441" s="30" t="str">
        <f>VLOOKUP($B441,'[1]Miljövärden urval för publ'!$B$2:$I$486,7,FALSE)</f>
        <v>Ja</v>
      </c>
    </row>
    <row r="442" spans="1:49" ht="15">
      <c r="A442" t="s">
        <v>453</v>
      </c>
      <c r="B442" t="s">
        <v>458</v>
      </c>
      <c r="C442" s="30">
        <f>VLOOKUP($B442,'[1]Tillförd energi'!$B$2:$AS$506,MATCH(C$3,'[1]Tillförd energi'!$B$1:$AQ$1,0),FALSE)</f>
        <v>0</v>
      </c>
      <c r="D442" s="30">
        <f>VLOOKUP($B442,'[1]Tillförd energi'!$B$2:$AS$506,MATCH(D$3,'[1]Tillförd energi'!$B$1:$AQ$1,0),FALSE)</f>
        <v>0</v>
      </c>
      <c r="E442" s="30">
        <f>VLOOKUP($B442,'[1]Tillförd energi'!$B$2:$AS$506,MATCH(E$3,'[1]Tillförd energi'!$B$1:$AQ$1,0),FALSE)</f>
        <v>0</v>
      </c>
      <c r="F442" s="30">
        <f>VLOOKUP($B442,'[1]Tillförd energi'!$B$2:$AS$506,MATCH(F$3,'[1]Tillförd energi'!$B$1:$AQ$1,0),FALSE)</f>
        <v>0</v>
      </c>
      <c r="G442" s="30">
        <f>VLOOKUP($B442,'[1]Tillförd energi'!$B$2:$AS$506,MATCH(G$3,'[1]Tillförd energi'!$B$1:$AQ$1,0),FALSE)</f>
        <v>0</v>
      </c>
      <c r="H442" s="30">
        <f>VLOOKUP($B442,'[1]Tillförd energi'!$B$2:$AS$506,MATCH(H$3,'[1]Tillförd energi'!$B$1:$AQ$1,0),FALSE)</f>
        <v>0</v>
      </c>
      <c r="I442" s="30">
        <f>VLOOKUP($B442,'[1]Tillförd energi'!$B$2:$AS$506,MATCH(I$3,'[1]Tillförd energi'!$B$1:$AQ$1,0),FALSE)</f>
        <v>0</v>
      </c>
      <c r="J442" s="30">
        <f>VLOOKUP($B442,'[1]Tillförd energi'!$B$2:$AS$506,MATCH(J$3,'[1]Tillförd energi'!$B$1:$AQ$1,0),FALSE)</f>
        <v>0</v>
      </c>
      <c r="K442" s="30">
        <f>VLOOKUP($B442,'[1]Tillförd energi'!$B$2:$AS$506,MATCH(K$3,'[1]Tillförd energi'!$B$1:$AQ$1,0),FALSE)</f>
        <v>0</v>
      </c>
      <c r="L442" s="30">
        <f>VLOOKUP($B442,'[1]Tillförd energi'!$B$2:$AS$506,MATCH(L$3,'[1]Tillförd energi'!$B$1:$AQ$1,0),FALSE)</f>
        <v>0</v>
      </c>
      <c r="M442" s="30">
        <f>VLOOKUP($B442,'[1]Tillförd energi'!$B$2:$AS$506,MATCH(M$3,'[1]Tillförd energi'!$B$1:$AQ$1,0),FALSE)</f>
        <v>0</v>
      </c>
      <c r="N442" s="30">
        <f>VLOOKUP($B442,'[1]Tillförd energi'!$B$2:$AS$506,MATCH(N$3,'[1]Tillförd energi'!$B$1:$AQ$1,0),FALSE)</f>
        <v>0</v>
      </c>
      <c r="O442" s="30">
        <f>VLOOKUP($B442,'[1]Tillförd energi'!$B$2:$AS$506,MATCH(O$3,'[1]Tillförd energi'!$B$1:$AQ$1,0),FALSE)</f>
        <v>0</v>
      </c>
      <c r="P442" s="30">
        <f>VLOOKUP($B442,'[1]Tillförd energi'!$B$2:$AS$506,MATCH(P$3,'[1]Tillförd energi'!$B$1:$AQ$1,0),FALSE)</f>
        <v>0</v>
      </c>
      <c r="Q442" s="30">
        <f>VLOOKUP($B442,'[1]Tillförd energi'!$B$2:$AS$506,MATCH(Q$3,'[1]Tillförd energi'!$B$1:$AQ$1,0),FALSE)</f>
        <v>0</v>
      </c>
      <c r="R442" s="30">
        <f>VLOOKUP($B442,'[1]Tillförd energi'!$B$2:$AS$506,MATCH(R$3,'[1]Tillförd energi'!$B$1:$AQ$1,0),FALSE)</f>
        <v>0</v>
      </c>
      <c r="S442" s="30">
        <f>VLOOKUP($B442,'[1]Tillförd energi'!$B$2:$AS$506,MATCH(S$3,'[1]Tillförd energi'!$B$1:$AQ$1,0),FALSE)</f>
        <v>0</v>
      </c>
      <c r="T442" s="30">
        <f>VLOOKUP($B442,'[1]Tillförd energi'!$B$2:$AS$506,MATCH(T$3,'[1]Tillförd energi'!$B$1:$AQ$1,0),FALSE)</f>
        <v>0</v>
      </c>
      <c r="U442" s="30">
        <f>VLOOKUP($B442,'[1]Tillförd energi'!$B$2:$AS$506,MATCH(U$3,'[1]Tillförd energi'!$B$1:$AQ$1,0),FALSE)</f>
        <v>0</v>
      </c>
      <c r="V442" s="30">
        <f>VLOOKUP($B442,'[1]Tillförd energi'!$B$2:$AS$506,MATCH(V$3,'[1]Tillförd energi'!$B$1:$AQ$1,0),FALSE)</f>
        <v>0</v>
      </c>
      <c r="W442" s="30">
        <f>VLOOKUP($B442,'[1]Tillförd energi'!$B$2:$AS$506,MATCH(W$3,'[1]Tillförd energi'!$B$1:$AQ$1,0),FALSE)</f>
        <v>0</v>
      </c>
      <c r="X442" s="30">
        <f>VLOOKUP($B442,'[1]Tillförd energi'!$B$2:$AS$506,MATCH(X$3,'[1]Tillförd energi'!$B$1:$AQ$1,0),FALSE)</f>
        <v>0</v>
      </c>
      <c r="Y442" s="30">
        <f>VLOOKUP($B442,'[1]Tillförd energi'!$B$2:$AS$506,MATCH(Y$3,'[1]Tillförd energi'!$B$1:$AQ$1,0),FALSE)</f>
        <v>0</v>
      </c>
      <c r="Z442" s="30">
        <f>VLOOKUP($B442,'[1]Tillförd energi'!$B$2:$AS$506,MATCH(Z$3,'[1]Tillförd energi'!$B$1:$AQ$1,0),FALSE)</f>
        <v>0</v>
      </c>
      <c r="AA442" s="30">
        <f>VLOOKUP($B442,'[1]Tillförd energi'!$B$2:$AS$506,MATCH(AA$3,'[1]Tillförd energi'!$B$1:$AQ$1,0),FALSE)</f>
        <v>0</v>
      </c>
      <c r="AB442" s="30">
        <f>VLOOKUP($B442,'[1]Tillförd energi'!$B$2:$AS$506,MATCH(AB$3,'[1]Tillförd energi'!$B$1:$AQ$1,0),FALSE)</f>
        <v>0</v>
      </c>
      <c r="AC442" s="30">
        <f>VLOOKUP($B442,'[1]Tillförd energi'!$B$2:$AS$506,MATCH(AC$3,'[1]Tillförd energi'!$B$1:$AQ$1,0),FALSE)</f>
        <v>0</v>
      </c>
      <c r="AD442" s="30">
        <f>VLOOKUP($B442,'[1]Tillförd energi'!$B$2:$AS$506,MATCH(AD$3,'[1]Tillförd energi'!$B$1:$AQ$1,0),FALSE)</f>
        <v>0</v>
      </c>
      <c r="AF442" s="30">
        <f>VLOOKUP($B442,'[1]Tillförd energi'!$B$2:$AS$506,MATCH(AF$3,'[1]Tillförd energi'!$B$1:$AQ$1,0),FALSE)</f>
        <v>0</v>
      </c>
      <c r="AH442" s="30">
        <f>IFERROR(VLOOKUP(B442,[1]Miljö!$B$1:$S$476,9,FALSE)/1,0)</f>
        <v>0</v>
      </c>
      <c r="AJ442" s="35" t="str">
        <f>IFERROR(VLOOKUP($B442,[1]Miljö!$B$1:$S$500,MATCH("hjälpel exklusive kraftvärme (GWh)",[1]Miljö!$B$1:$V$1,0),FALSE)/1,"")</f>
        <v/>
      </c>
      <c r="AK442" s="35">
        <f t="shared" si="24"/>
        <v>0</v>
      </c>
      <c r="AL442" s="35">
        <f>VLOOKUP($B442,'[1]Slutlig allokering'!$B$2:$AL$462,MATCH("Hjälpel kraftvärme",'[1]Slutlig allokering'!$B$2:$AL$2,0),FALSE)</f>
        <v>0</v>
      </c>
      <c r="AN442" s="30">
        <f t="shared" si="25"/>
        <v>0</v>
      </c>
      <c r="AO442" s="30">
        <f t="shared" si="26"/>
        <v>0</v>
      </c>
      <c r="AP442" s="30" t="str">
        <f>IF(ISERROR(1/VLOOKUP($B442,[1]Leveranser!$B$1:$S$500,MATCH("såld värme (gwh)",[1]Leveranser!$B$1:$S$1,0),FALSE)),"",VLOOKUP($B442,[1]Leveranser!$B$1:$S$500,MATCH("såld värme (gwh)",[1]Leveranser!$B$1:$S$1,0),FALSE))</f>
        <v/>
      </c>
      <c r="AQ442" s="30">
        <f>VLOOKUP($B442,[1]Leveranser!$B$1:$Y$500,MATCH("Totalt såld fjärrvärme till andra fjärrvärmeföretag",[1]Leveranser!$B$1:$AA$1,0),FALSE)</f>
        <v>0</v>
      </c>
      <c r="AR442" s="30">
        <f>IF(ISERROR(1/VLOOKUP($B442,[1]Miljö!$B$1:$S$500,MATCH("Såld mängd produktionsspecifik fjärrvärme (GWh)",[1]Miljö!$B$1:$R$1,0),FALSE)),0,VLOOKUP($B442,[1]Miljö!$B$1:$S$500,MATCH("Såld mängd produktionsspecifik fjärrvärme (GWh)",[1]Miljö!$B$1:$R$1,0),FALSE))</f>
        <v>0</v>
      </c>
      <c r="AS442" s="36" t="str">
        <f t="shared" si="27"/>
        <v/>
      </c>
      <c r="AU442" s="30" t="str">
        <f>VLOOKUP($B442,'[1]Miljövärden urval för publ'!$B$2:$I$486,7,FALSE)</f>
        <v>Nej</v>
      </c>
    </row>
    <row r="443" spans="1:49" ht="15">
      <c r="A443" t="s">
        <v>138</v>
      </c>
      <c r="B443" t="s">
        <v>191</v>
      </c>
      <c r="C443" s="30">
        <f>VLOOKUP($B443,'[1]Tillförd energi'!$B$2:$AS$506,MATCH(C$3,'[1]Tillförd energi'!$B$1:$AQ$1,0),FALSE)</f>
        <v>0</v>
      </c>
      <c r="D443" s="30">
        <f>VLOOKUP($B443,'[1]Tillförd energi'!$B$2:$AS$506,MATCH(D$3,'[1]Tillförd energi'!$B$1:$AQ$1,0),FALSE)</f>
        <v>0</v>
      </c>
      <c r="E443" s="30">
        <f>VLOOKUP($B443,'[1]Tillförd energi'!$B$2:$AS$506,MATCH(E$3,'[1]Tillförd energi'!$B$1:$AQ$1,0),FALSE)</f>
        <v>0</v>
      </c>
      <c r="F443" s="30">
        <f>VLOOKUP($B443,'[1]Tillförd energi'!$B$2:$AS$506,MATCH(F$3,'[1]Tillförd energi'!$B$1:$AQ$1,0),FALSE)</f>
        <v>0</v>
      </c>
      <c r="G443" s="30">
        <f>VLOOKUP($B443,'[1]Tillförd energi'!$B$2:$AS$506,MATCH(G$3,'[1]Tillförd energi'!$B$1:$AQ$1,0),FALSE)</f>
        <v>0</v>
      </c>
      <c r="H443" s="30">
        <f>VLOOKUP($B443,'[1]Tillförd energi'!$B$2:$AS$506,MATCH(H$3,'[1]Tillförd energi'!$B$1:$AQ$1,0),FALSE)</f>
        <v>0</v>
      </c>
      <c r="I443" s="30">
        <f>VLOOKUP($B443,'[1]Tillförd energi'!$B$2:$AS$506,MATCH(I$3,'[1]Tillförd energi'!$B$1:$AQ$1,0),FALSE)</f>
        <v>0</v>
      </c>
      <c r="J443" s="30">
        <f>VLOOKUP($B443,'[1]Tillförd energi'!$B$2:$AS$506,MATCH(J$3,'[1]Tillförd energi'!$B$1:$AQ$1,0),FALSE)</f>
        <v>0</v>
      </c>
      <c r="K443" s="30">
        <f>VLOOKUP($B443,'[1]Tillförd energi'!$B$2:$AS$506,MATCH(K$3,'[1]Tillförd energi'!$B$1:$AQ$1,0),FALSE)</f>
        <v>0</v>
      </c>
      <c r="L443" s="30">
        <f>VLOOKUP($B443,'[1]Tillförd energi'!$B$2:$AS$506,MATCH(L$3,'[1]Tillförd energi'!$B$1:$AQ$1,0),FALSE)</f>
        <v>0</v>
      </c>
      <c r="M443" s="30">
        <f>VLOOKUP($B443,'[1]Tillförd energi'!$B$2:$AS$506,MATCH(M$3,'[1]Tillförd energi'!$B$1:$AQ$1,0),FALSE)</f>
        <v>0</v>
      </c>
      <c r="N443" s="30">
        <f>VLOOKUP($B443,'[1]Tillförd energi'!$B$2:$AS$506,MATCH(N$3,'[1]Tillförd energi'!$B$1:$AQ$1,0),FALSE)</f>
        <v>0</v>
      </c>
      <c r="O443" s="30">
        <f>VLOOKUP($B443,'[1]Tillförd energi'!$B$2:$AS$506,MATCH(O$3,'[1]Tillförd energi'!$B$1:$AQ$1,0),FALSE)</f>
        <v>0</v>
      </c>
      <c r="P443" s="30">
        <f>VLOOKUP($B443,'[1]Tillförd energi'!$B$2:$AS$506,MATCH(P$3,'[1]Tillförd energi'!$B$1:$AQ$1,0),FALSE)</f>
        <v>0</v>
      </c>
      <c r="Q443" s="30">
        <f>VLOOKUP($B443,'[1]Tillförd energi'!$B$2:$AS$506,MATCH(Q$3,'[1]Tillförd energi'!$B$1:$AQ$1,0),FALSE)</f>
        <v>0</v>
      </c>
      <c r="R443" s="30">
        <f>VLOOKUP($B443,'[1]Tillförd energi'!$B$2:$AS$506,MATCH(R$3,'[1]Tillförd energi'!$B$1:$AQ$1,0),FALSE)</f>
        <v>0</v>
      </c>
      <c r="S443" s="30">
        <f>VLOOKUP($B443,'[1]Tillförd energi'!$B$2:$AS$506,MATCH(S$3,'[1]Tillförd energi'!$B$1:$AQ$1,0),FALSE)</f>
        <v>0</v>
      </c>
      <c r="T443" s="30">
        <f>VLOOKUP($B443,'[1]Tillförd energi'!$B$2:$AS$506,MATCH(T$3,'[1]Tillförd energi'!$B$1:$AQ$1,0),FALSE)</f>
        <v>0</v>
      </c>
      <c r="U443" s="30">
        <f>VLOOKUP($B443,'[1]Tillförd energi'!$B$2:$AS$506,MATCH(U$3,'[1]Tillförd energi'!$B$1:$AQ$1,0),FALSE)</f>
        <v>0</v>
      </c>
      <c r="V443" s="30">
        <f>VLOOKUP($B443,'[1]Tillförd energi'!$B$2:$AS$506,MATCH(V$3,'[1]Tillförd energi'!$B$1:$AQ$1,0),FALSE)</f>
        <v>0</v>
      </c>
      <c r="W443" s="30">
        <f>VLOOKUP($B443,'[1]Tillförd energi'!$B$2:$AS$506,MATCH(W$3,'[1]Tillförd energi'!$B$1:$AQ$1,0),FALSE)</f>
        <v>0</v>
      </c>
      <c r="X443" s="30">
        <f>VLOOKUP($B443,'[1]Tillförd energi'!$B$2:$AS$506,MATCH(X$3,'[1]Tillförd energi'!$B$1:$AQ$1,0),FALSE)</f>
        <v>0</v>
      </c>
      <c r="Y443" s="30">
        <f>VLOOKUP($B443,'[1]Tillförd energi'!$B$2:$AS$506,MATCH(Y$3,'[1]Tillförd energi'!$B$1:$AQ$1,0),FALSE)</f>
        <v>0</v>
      </c>
      <c r="Z443" s="30">
        <f>VLOOKUP($B443,'[1]Tillförd energi'!$B$2:$AS$506,MATCH(Z$3,'[1]Tillförd energi'!$B$1:$AQ$1,0),FALSE)</f>
        <v>0</v>
      </c>
      <c r="AA443" s="30">
        <f>VLOOKUP($B443,'[1]Tillförd energi'!$B$2:$AS$506,MATCH(AA$3,'[1]Tillförd energi'!$B$1:$AQ$1,0),FALSE)</f>
        <v>0</v>
      </c>
      <c r="AB443" s="30">
        <f>VLOOKUP($B443,'[1]Tillförd energi'!$B$2:$AS$506,MATCH(AB$3,'[1]Tillförd energi'!$B$1:$AQ$1,0),FALSE)</f>
        <v>0</v>
      </c>
      <c r="AC443" s="30">
        <f>VLOOKUP($B443,'[1]Tillförd energi'!$B$2:$AS$506,MATCH(AC$3,'[1]Tillförd energi'!$B$1:$AQ$1,0),FALSE)</f>
        <v>0</v>
      </c>
      <c r="AD443" s="30">
        <f>VLOOKUP($B443,'[1]Tillförd energi'!$B$2:$AS$506,MATCH(AD$3,'[1]Tillförd energi'!$B$1:$AQ$1,0),FALSE)</f>
        <v>0</v>
      </c>
      <c r="AF443" s="30">
        <f>VLOOKUP($B443,'[1]Tillförd energi'!$B$2:$AS$506,MATCH(AF$3,'[1]Tillförd energi'!$B$1:$AQ$1,0),FALSE)</f>
        <v>0</v>
      </c>
      <c r="AH443" s="30">
        <f>IFERROR(VLOOKUP(B443,[1]Miljö!$B$1:$S$476,9,FALSE)/1,0)</f>
        <v>0</v>
      </c>
      <c r="AJ443" s="35" t="str">
        <f>IFERROR(VLOOKUP($B443,[1]Miljö!$B$1:$S$500,MATCH("hjälpel exklusive kraftvärme (GWh)",[1]Miljö!$B$1:$V$1,0),FALSE)/1,"")</f>
        <v/>
      </c>
      <c r="AK443" s="35">
        <f t="shared" si="24"/>
        <v>0</v>
      </c>
      <c r="AL443" s="35">
        <f>VLOOKUP($B443,'[1]Slutlig allokering'!$B$2:$AL$462,MATCH("Hjälpel kraftvärme",'[1]Slutlig allokering'!$B$2:$AL$2,0),FALSE)</f>
        <v>0</v>
      </c>
      <c r="AN443" s="30">
        <f t="shared" si="25"/>
        <v>0</v>
      </c>
      <c r="AO443" s="30">
        <f t="shared" si="26"/>
        <v>0</v>
      </c>
      <c r="AP443" s="30" t="str">
        <f>IF(ISERROR(1/VLOOKUP($B443,[1]Leveranser!$B$1:$S$500,MATCH("såld värme (gwh)",[1]Leveranser!$B$1:$S$1,0),FALSE)),"",VLOOKUP($B443,[1]Leveranser!$B$1:$S$500,MATCH("såld värme (gwh)",[1]Leveranser!$B$1:$S$1,0),FALSE))</f>
        <v/>
      </c>
      <c r="AQ443" s="30">
        <f>VLOOKUP($B443,[1]Leveranser!$B$1:$Y$500,MATCH("Totalt såld fjärrvärme till andra fjärrvärmeföretag",[1]Leveranser!$B$1:$AA$1,0),FALSE)</f>
        <v>0</v>
      </c>
      <c r="AR443" s="30">
        <f>IF(ISERROR(1/VLOOKUP($B443,[1]Miljö!$B$1:$S$500,MATCH("Såld mängd produktionsspecifik fjärrvärme (GWh)",[1]Miljö!$B$1:$R$1,0),FALSE)),0,VLOOKUP($B443,[1]Miljö!$B$1:$S$500,MATCH("Såld mängd produktionsspecifik fjärrvärme (GWh)",[1]Miljö!$B$1:$R$1,0),FALSE))</f>
        <v>0</v>
      </c>
      <c r="AS443" s="36" t="str">
        <f t="shared" si="27"/>
        <v/>
      </c>
      <c r="AU443" s="30" t="str">
        <f>VLOOKUP($B443,'[1]Miljövärden urval för publ'!$B$2:$I$486,7,FALSE)</f>
        <v>Nej</v>
      </c>
    </row>
    <row r="444" spans="1:49" ht="15">
      <c r="A444" t="s">
        <v>580</v>
      </c>
      <c r="B444" t="s">
        <v>594</v>
      </c>
      <c r="C444" s="30">
        <f>VLOOKUP($B444,'[1]Tillförd energi'!$B$2:$AS$506,MATCH(C$3,'[1]Tillförd energi'!$B$1:$AQ$1,0),FALSE)</f>
        <v>0</v>
      </c>
      <c r="D444" s="30">
        <f>VLOOKUP($B444,'[1]Tillförd energi'!$B$2:$AS$506,MATCH(D$3,'[1]Tillförd energi'!$B$1:$AQ$1,0),FALSE)</f>
        <v>0</v>
      </c>
      <c r="E444" s="30">
        <f>VLOOKUP($B444,'[1]Tillförd energi'!$B$2:$AS$506,MATCH(E$3,'[1]Tillförd energi'!$B$1:$AQ$1,0),FALSE)</f>
        <v>0</v>
      </c>
      <c r="F444" s="30">
        <f>VLOOKUP($B444,'[1]Tillförd energi'!$B$2:$AS$506,MATCH(F$3,'[1]Tillförd energi'!$B$1:$AQ$1,0),FALSE)</f>
        <v>0</v>
      </c>
      <c r="G444" s="30">
        <f>VLOOKUP($B444,'[1]Tillförd energi'!$B$2:$AS$506,MATCH(G$3,'[1]Tillförd energi'!$B$1:$AQ$1,0),FALSE)</f>
        <v>0</v>
      </c>
      <c r="H444" s="30">
        <f>VLOOKUP($B444,'[1]Tillförd energi'!$B$2:$AS$506,MATCH(H$3,'[1]Tillförd energi'!$B$1:$AQ$1,0),FALSE)</f>
        <v>0</v>
      </c>
      <c r="I444" s="30">
        <f>VLOOKUP($B444,'[1]Tillförd energi'!$B$2:$AS$506,MATCH(I$3,'[1]Tillförd energi'!$B$1:$AQ$1,0),FALSE)</f>
        <v>0</v>
      </c>
      <c r="J444" s="30">
        <f>VLOOKUP($B444,'[1]Tillförd energi'!$B$2:$AS$506,MATCH(J$3,'[1]Tillförd energi'!$B$1:$AQ$1,0),FALSE)</f>
        <v>0</v>
      </c>
      <c r="K444" s="30">
        <f>VLOOKUP($B444,'[1]Tillförd energi'!$B$2:$AS$506,MATCH(K$3,'[1]Tillförd energi'!$B$1:$AQ$1,0),FALSE)</f>
        <v>0</v>
      </c>
      <c r="L444" s="30">
        <f>VLOOKUP($B444,'[1]Tillförd energi'!$B$2:$AS$506,MATCH(L$3,'[1]Tillförd energi'!$B$1:$AQ$1,0),FALSE)</f>
        <v>0</v>
      </c>
      <c r="M444" s="30">
        <f>VLOOKUP($B444,'[1]Tillförd energi'!$B$2:$AS$506,MATCH(M$3,'[1]Tillförd energi'!$B$1:$AQ$1,0),FALSE)</f>
        <v>0</v>
      </c>
      <c r="N444" s="30">
        <f>VLOOKUP($B444,'[1]Tillförd energi'!$B$2:$AS$506,MATCH(N$3,'[1]Tillförd energi'!$B$1:$AQ$1,0),FALSE)</f>
        <v>0</v>
      </c>
      <c r="O444" s="30">
        <f>VLOOKUP($B444,'[1]Tillförd energi'!$B$2:$AS$506,MATCH(O$3,'[1]Tillförd energi'!$B$1:$AQ$1,0),FALSE)</f>
        <v>0</v>
      </c>
      <c r="P444" s="30">
        <f>VLOOKUP($B444,'[1]Tillförd energi'!$B$2:$AS$506,MATCH(P$3,'[1]Tillförd energi'!$B$1:$AQ$1,0),FALSE)</f>
        <v>0</v>
      </c>
      <c r="Q444" s="30">
        <f>VLOOKUP($B444,'[1]Tillförd energi'!$B$2:$AS$506,MATCH(Q$3,'[1]Tillförd energi'!$B$1:$AQ$1,0),FALSE)</f>
        <v>0</v>
      </c>
      <c r="R444" s="30">
        <f>VLOOKUP($B444,'[1]Tillförd energi'!$B$2:$AS$506,MATCH(R$3,'[1]Tillförd energi'!$B$1:$AQ$1,0),FALSE)</f>
        <v>0</v>
      </c>
      <c r="S444" s="30">
        <f>VLOOKUP($B444,'[1]Tillförd energi'!$B$2:$AS$506,MATCH(S$3,'[1]Tillförd energi'!$B$1:$AQ$1,0),FALSE)</f>
        <v>0</v>
      </c>
      <c r="T444" s="30">
        <f>VLOOKUP($B444,'[1]Tillförd energi'!$B$2:$AS$506,MATCH(T$3,'[1]Tillförd energi'!$B$1:$AQ$1,0),FALSE)</f>
        <v>0</v>
      </c>
      <c r="U444" s="30">
        <f>VLOOKUP($B444,'[1]Tillförd energi'!$B$2:$AS$506,MATCH(U$3,'[1]Tillförd energi'!$B$1:$AQ$1,0),FALSE)</f>
        <v>0</v>
      </c>
      <c r="V444" s="30">
        <f>VLOOKUP($B444,'[1]Tillförd energi'!$B$2:$AS$506,MATCH(V$3,'[1]Tillförd energi'!$B$1:$AQ$1,0),FALSE)</f>
        <v>0</v>
      </c>
      <c r="W444" s="30">
        <f>VLOOKUP($B444,'[1]Tillförd energi'!$B$2:$AS$506,MATCH(W$3,'[1]Tillförd energi'!$B$1:$AQ$1,0),FALSE)</f>
        <v>0</v>
      </c>
      <c r="X444" s="30">
        <f>VLOOKUP($B444,'[1]Tillförd energi'!$B$2:$AS$506,MATCH(X$3,'[1]Tillförd energi'!$B$1:$AQ$1,0),FALSE)</f>
        <v>0</v>
      </c>
      <c r="Y444" s="30">
        <f>VLOOKUP($B444,'[1]Tillförd energi'!$B$2:$AS$506,MATCH(Y$3,'[1]Tillförd energi'!$B$1:$AQ$1,0),FALSE)</f>
        <v>0</v>
      </c>
      <c r="Z444" s="30">
        <f>VLOOKUP($B444,'[1]Tillförd energi'!$B$2:$AS$506,MATCH(Z$3,'[1]Tillförd energi'!$B$1:$AQ$1,0),FALSE)</f>
        <v>0</v>
      </c>
      <c r="AA444" s="30">
        <f>VLOOKUP($B444,'[1]Tillförd energi'!$B$2:$AS$506,MATCH(AA$3,'[1]Tillförd energi'!$B$1:$AQ$1,0),FALSE)</f>
        <v>0</v>
      </c>
      <c r="AB444" s="30">
        <f>VLOOKUP($B444,'[1]Tillförd energi'!$B$2:$AS$506,MATCH(AB$3,'[1]Tillförd energi'!$B$1:$AQ$1,0),FALSE)</f>
        <v>0</v>
      </c>
      <c r="AC444" s="30">
        <f>VLOOKUP($B444,'[1]Tillförd energi'!$B$2:$AS$506,MATCH(AC$3,'[1]Tillförd energi'!$B$1:$AQ$1,0),FALSE)</f>
        <v>0</v>
      </c>
      <c r="AD444" s="30">
        <f>VLOOKUP($B444,'[1]Tillförd energi'!$B$2:$AS$506,MATCH(AD$3,'[1]Tillförd energi'!$B$1:$AQ$1,0),FALSE)</f>
        <v>0</v>
      </c>
      <c r="AF444" s="30">
        <f>VLOOKUP($B444,'[1]Tillförd energi'!$B$2:$AS$506,MATCH(AF$3,'[1]Tillförd energi'!$B$1:$AQ$1,0),FALSE)</f>
        <v>0</v>
      </c>
      <c r="AH444" s="30">
        <f>IFERROR(VLOOKUP(B444,[1]Miljö!$B$1:$S$476,9,FALSE)/1,0)</f>
        <v>0</v>
      </c>
      <c r="AJ444" s="35" t="str">
        <f>IFERROR(VLOOKUP($B444,[1]Miljö!$B$1:$S$500,MATCH("hjälpel exklusive kraftvärme (GWh)",[1]Miljö!$B$1:$V$1,0),FALSE)/1,"")</f>
        <v/>
      </c>
      <c r="AK444" s="35">
        <f t="shared" si="24"/>
        <v>0</v>
      </c>
      <c r="AL444" s="35">
        <f>VLOOKUP($B444,'[1]Slutlig allokering'!$B$2:$AL$462,MATCH("Hjälpel kraftvärme",'[1]Slutlig allokering'!$B$2:$AL$2,0),FALSE)</f>
        <v>0</v>
      </c>
      <c r="AN444" s="30">
        <f t="shared" si="25"/>
        <v>0</v>
      </c>
      <c r="AO444" s="30">
        <f t="shared" si="26"/>
        <v>0</v>
      </c>
      <c r="AP444" s="30" t="str">
        <f>IF(ISERROR(1/VLOOKUP($B444,[1]Leveranser!$B$1:$S$500,MATCH("såld värme (gwh)",[1]Leveranser!$B$1:$S$1,0),FALSE)),"",VLOOKUP($B444,[1]Leveranser!$B$1:$S$500,MATCH("såld värme (gwh)",[1]Leveranser!$B$1:$S$1,0),FALSE))</f>
        <v/>
      </c>
      <c r="AQ444" s="30">
        <f>VLOOKUP($B444,[1]Leveranser!$B$1:$Y$500,MATCH("Totalt såld fjärrvärme till andra fjärrvärmeföretag",[1]Leveranser!$B$1:$AA$1,0),FALSE)</f>
        <v>0</v>
      </c>
      <c r="AR444" s="30">
        <f>IF(ISERROR(1/VLOOKUP($B444,[1]Miljö!$B$1:$S$500,MATCH("Såld mängd produktionsspecifik fjärrvärme (GWh)",[1]Miljö!$B$1:$R$1,0),FALSE)),0,VLOOKUP($B444,[1]Miljö!$B$1:$S$500,MATCH("Såld mängd produktionsspecifik fjärrvärme (GWh)",[1]Miljö!$B$1:$R$1,0),FALSE))</f>
        <v>0</v>
      </c>
      <c r="AS444" s="36" t="str">
        <f t="shared" si="27"/>
        <v/>
      </c>
      <c r="AU444" s="30" t="str">
        <f>VLOOKUP($B444,'[1]Miljövärden urval för publ'!$B$2:$I$486,7,FALSE)</f>
        <v>Nej</v>
      </c>
    </row>
    <row r="445" spans="1:49" ht="15">
      <c r="A445" t="s">
        <v>580</v>
      </c>
      <c r="B445" t="s">
        <v>595</v>
      </c>
      <c r="C445" s="30">
        <f>VLOOKUP($B445,'[1]Tillförd energi'!$B$2:$AS$506,MATCH(C$3,'[1]Tillförd energi'!$B$1:$AQ$1,0),FALSE)</f>
        <v>0</v>
      </c>
      <c r="D445" s="30">
        <f>VLOOKUP($B445,'[1]Tillförd energi'!$B$2:$AS$506,MATCH(D$3,'[1]Tillförd energi'!$B$1:$AQ$1,0),FALSE)</f>
        <v>2.33</v>
      </c>
      <c r="E445" s="30">
        <f>VLOOKUP($B445,'[1]Tillförd energi'!$B$2:$AS$506,MATCH(E$3,'[1]Tillförd energi'!$B$1:$AQ$1,0),FALSE)</f>
        <v>0</v>
      </c>
      <c r="F445" s="30">
        <f>VLOOKUP($B445,'[1]Tillförd energi'!$B$2:$AS$506,MATCH(F$3,'[1]Tillförd energi'!$B$1:$AQ$1,0),FALSE)</f>
        <v>0</v>
      </c>
      <c r="G445" s="30">
        <f>VLOOKUP($B445,'[1]Tillförd energi'!$B$2:$AS$506,MATCH(G$3,'[1]Tillförd energi'!$B$1:$AQ$1,0),FALSE)</f>
        <v>0</v>
      </c>
      <c r="H445" s="30">
        <f>VLOOKUP($B445,'[1]Tillförd energi'!$B$2:$AS$506,MATCH(H$3,'[1]Tillförd energi'!$B$1:$AQ$1,0),FALSE)</f>
        <v>0</v>
      </c>
      <c r="I445" s="30">
        <f>VLOOKUP($B445,'[1]Tillförd energi'!$B$2:$AS$506,MATCH(I$3,'[1]Tillförd energi'!$B$1:$AQ$1,0),FALSE)</f>
        <v>0</v>
      </c>
      <c r="J445" s="30">
        <f>VLOOKUP($B445,'[1]Tillförd energi'!$B$2:$AS$506,MATCH(J$3,'[1]Tillförd energi'!$B$1:$AQ$1,0),FALSE)</f>
        <v>0</v>
      </c>
      <c r="K445" s="30">
        <f>VLOOKUP($B445,'[1]Tillförd energi'!$B$2:$AS$506,MATCH(K$3,'[1]Tillförd energi'!$B$1:$AQ$1,0),FALSE)</f>
        <v>0</v>
      </c>
      <c r="L445" s="30">
        <f>VLOOKUP($B445,'[1]Tillförd energi'!$B$2:$AS$506,MATCH(L$3,'[1]Tillförd energi'!$B$1:$AQ$1,0),FALSE)</f>
        <v>0</v>
      </c>
      <c r="M445" s="30">
        <f>VLOOKUP($B445,'[1]Tillförd energi'!$B$2:$AS$506,MATCH(M$3,'[1]Tillförd energi'!$B$1:$AQ$1,0),FALSE)</f>
        <v>1.82</v>
      </c>
      <c r="N445" s="30">
        <f>VLOOKUP($B445,'[1]Tillförd energi'!$B$2:$AS$506,MATCH(N$3,'[1]Tillförd energi'!$B$1:$AQ$1,0),FALSE)</f>
        <v>0</v>
      </c>
      <c r="O445" s="30">
        <f>VLOOKUP($B445,'[1]Tillförd energi'!$B$2:$AS$506,MATCH(O$3,'[1]Tillförd energi'!$B$1:$AQ$1,0),FALSE)</f>
        <v>0</v>
      </c>
      <c r="P445" s="30">
        <f>VLOOKUP($B445,'[1]Tillförd energi'!$B$2:$AS$506,MATCH(P$3,'[1]Tillförd energi'!$B$1:$AQ$1,0),FALSE)</f>
        <v>0</v>
      </c>
      <c r="Q445" s="30">
        <f>VLOOKUP($B445,'[1]Tillförd energi'!$B$2:$AS$506,MATCH(Q$3,'[1]Tillförd energi'!$B$1:$AQ$1,0),FALSE)</f>
        <v>8.65</v>
      </c>
      <c r="R445" s="30">
        <f>VLOOKUP($B445,'[1]Tillförd energi'!$B$2:$AS$506,MATCH(R$3,'[1]Tillförd energi'!$B$1:$AQ$1,0),FALSE)</f>
        <v>0</v>
      </c>
      <c r="S445" s="30">
        <f>VLOOKUP($B445,'[1]Tillförd energi'!$B$2:$AS$506,MATCH(S$3,'[1]Tillförd energi'!$B$1:$AQ$1,0),FALSE)</f>
        <v>0</v>
      </c>
      <c r="T445" s="30">
        <f>VLOOKUP($B445,'[1]Tillförd energi'!$B$2:$AS$506,MATCH(T$3,'[1]Tillförd energi'!$B$1:$AQ$1,0),FALSE)</f>
        <v>0</v>
      </c>
      <c r="U445" s="30">
        <f>VLOOKUP($B445,'[1]Tillförd energi'!$B$2:$AS$506,MATCH(U$3,'[1]Tillförd energi'!$B$1:$AQ$1,0),FALSE)</f>
        <v>0</v>
      </c>
      <c r="V445" s="30">
        <f>VLOOKUP($B445,'[1]Tillförd energi'!$B$2:$AS$506,MATCH(V$3,'[1]Tillförd energi'!$B$1:$AQ$1,0),FALSE)</f>
        <v>0</v>
      </c>
      <c r="W445" s="30">
        <f>VLOOKUP($B445,'[1]Tillförd energi'!$B$2:$AS$506,MATCH(W$3,'[1]Tillförd energi'!$B$1:$AQ$1,0),FALSE)</f>
        <v>0</v>
      </c>
      <c r="X445" s="30">
        <f>VLOOKUP($B445,'[1]Tillförd energi'!$B$2:$AS$506,MATCH(X$3,'[1]Tillförd energi'!$B$1:$AQ$1,0),FALSE)</f>
        <v>20.85</v>
      </c>
      <c r="Y445" s="30">
        <f>VLOOKUP($B445,'[1]Tillförd energi'!$B$2:$AS$506,MATCH(Y$3,'[1]Tillförd energi'!$B$1:$AQ$1,0),FALSE)</f>
        <v>0</v>
      </c>
      <c r="Z445" s="30">
        <f>VLOOKUP($B445,'[1]Tillförd energi'!$B$2:$AS$506,MATCH(Z$3,'[1]Tillförd energi'!$B$1:$AQ$1,0),FALSE)</f>
        <v>0</v>
      </c>
      <c r="AA445" s="30">
        <f>VLOOKUP($B445,'[1]Tillförd energi'!$B$2:$AS$506,MATCH(AA$3,'[1]Tillförd energi'!$B$1:$AQ$1,0),FALSE)</f>
        <v>0</v>
      </c>
      <c r="AB445" s="30">
        <f>VLOOKUP($B445,'[1]Tillförd energi'!$B$2:$AS$506,MATCH(AB$3,'[1]Tillförd energi'!$B$1:$AQ$1,0),FALSE)</f>
        <v>0.9</v>
      </c>
      <c r="AC445" s="30">
        <f>VLOOKUP($B445,'[1]Tillförd energi'!$B$2:$AS$506,MATCH(AC$3,'[1]Tillförd energi'!$B$1:$AQ$1,0),FALSE)</f>
        <v>0</v>
      </c>
      <c r="AD445" s="30">
        <f>VLOOKUP($B445,'[1]Tillförd energi'!$B$2:$AS$506,MATCH(AD$3,'[1]Tillförd energi'!$B$1:$AQ$1,0),FALSE)</f>
        <v>0</v>
      </c>
      <c r="AF445" s="30">
        <f>VLOOKUP($B445,'[1]Tillförd energi'!$B$2:$AS$506,MATCH(AF$3,'[1]Tillförd energi'!$B$1:$AQ$1,0),FALSE)</f>
        <v>0.6</v>
      </c>
      <c r="AH445" s="30">
        <f>IFERROR(VLOOKUP(B445,[1]Miljö!$B$1:$S$476,9,FALSE)/1,0)</f>
        <v>0</v>
      </c>
      <c r="AJ445" s="35">
        <f>IFERROR(VLOOKUP($B445,[1]Miljö!$B$1:$S$500,MATCH("hjälpel exklusive kraftvärme (GWh)",[1]Miljö!$B$1:$V$1,0),FALSE)/1,"")</f>
        <v>0.6</v>
      </c>
      <c r="AK445" s="35">
        <f t="shared" si="24"/>
        <v>0.6</v>
      </c>
      <c r="AL445" s="35">
        <f>VLOOKUP($B445,'[1]Slutlig allokering'!$B$2:$AL$462,MATCH("Hjälpel kraftvärme",'[1]Slutlig allokering'!$B$2:$AL$2,0),FALSE)</f>
        <v>0</v>
      </c>
      <c r="AN445" s="30">
        <f t="shared" si="25"/>
        <v>35.150000000000006</v>
      </c>
      <c r="AO445" s="30">
        <f t="shared" si="26"/>
        <v>35.150000000000006</v>
      </c>
      <c r="AP445" s="30">
        <f>IF(ISERROR(1/VLOOKUP($B445,[1]Leveranser!$B$1:$S$500,MATCH("såld värme (gwh)",[1]Leveranser!$B$1:$S$1,0),FALSE)),"",VLOOKUP($B445,[1]Leveranser!$B$1:$S$500,MATCH("såld värme (gwh)",[1]Leveranser!$B$1:$S$1,0),FALSE))</f>
        <v>24.9</v>
      </c>
      <c r="AQ445" s="30">
        <f>VLOOKUP($B445,[1]Leveranser!$B$1:$Y$500,MATCH("Totalt såld fjärrvärme till andra fjärrvärmeföretag",[1]Leveranser!$B$1:$AA$1,0),FALSE)</f>
        <v>0</v>
      </c>
      <c r="AR445" s="30">
        <f>IF(ISERROR(1/VLOOKUP($B445,[1]Miljö!$B$1:$S$500,MATCH("Såld mängd produktionsspecifik fjärrvärme (GWh)",[1]Miljö!$B$1:$R$1,0),FALSE)),0,VLOOKUP($B445,[1]Miljö!$B$1:$S$500,MATCH("Såld mängd produktionsspecifik fjärrvärme (GWh)",[1]Miljö!$B$1:$R$1,0),FALSE))</f>
        <v>0</v>
      </c>
      <c r="AS445" s="36">
        <f t="shared" si="27"/>
        <v>0.70839260312944508</v>
      </c>
      <c r="AU445" s="30" t="str">
        <f>VLOOKUP($B445,'[1]Miljövärden urval för publ'!$B$2:$I$486,7,FALSE)</f>
        <v>Ja</v>
      </c>
    </row>
    <row r="446" spans="1:49" ht="15">
      <c r="A446" t="s">
        <v>507</v>
      </c>
      <c r="B446" t="s">
        <v>512</v>
      </c>
      <c r="C446" s="30">
        <f>VLOOKUP($B446,'[1]Tillförd energi'!$B$2:$AS$506,MATCH(C$3,'[1]Tillförd energi'!$B$1:$AQ$1,0),FALSE)</f>
        <v>0</v>
      </c>
      <c r="D446" s="30">
        <f>VLOOKUP($B446,'[1]Tillförd energi'!$B$2:$AS$506,MATCH(D$3,'[1]Tillförd energi'!$B$1:$AQ$1,0),FALSE)</f>
        <v>0.65600000000000003</v>
      </c>
      <c r="E446" s="30">
        <f>VLOOKUP($B446,'[1]Tillförd energi'!$B$2:$AS$506,MATCH(E$3,'[1]Tillförd energi'!$B$1:$AQ$1,0),FALSE)</f>
        <v>0</v>
      </c>
      <c r="F446" s="30">
        <f>VLOOKUP($B446,'[1]Tillförd energi'!$B$2:$AS$506,MATCH(F$3,'[1]Tillförd energi'!$B$1:$AQ$1,0),FALSE)</f>
        <v>0</v>
      </c>
      <c r="G446" s="30">
        <f>VLOOKUP($B446,'[1]Tillförd energi'!$B$2:$AS$506,MATCH(G$3,'[1]Tillförd energi'!$B$1:$AQ$1,0),FALSE)</f>
        <v>0</v>
      </c>
      <c r="H446" s="30">
        <f>VLOOKUP($B446,'[1]Tillförd energi'!$B$2:$AS$506,MATCH(H$3,'[1]Tillförd energi'!$B$1:$AQ$1,0),FALSE)</f>
        <v>0</v>
      </c>
      <c r="I446" s="30">
        <f>VLOOKUP($B446,'[1]Tillförd energi'!$B$2:$AS$506,MATCH(I$3,'[1]Tillförd energi'!$B$1:$AQ$1,0),FALSE)</f>
        <v>0</v>
      </c>
      <c r="J446" s="30">
        <f>VLOOKUP($B446,'[1]Tillförd energi'!$B$2:$AS$506,MATCH(J$3,'[1]Tillförd energi'!$B$1:$AQ$1,0),FALSE)</f>
        <v>0</v>
      </c>
      <c r="K446" s="30">
        <f>VLOOKUP($B446,'[1]Tillförd energi'!$B$2:$AS$506,MATCH(K$3,'[1]Tillförd energi'!$B$1:$AQ$1,0),FALSE)</f>
        <v>0</v>
      </c>
      <c r="L446" s="30">
        <f>VLOOKUP($B446,'[1]Tillförd energi'!$B$2:$AS$506,MATCH(L$3,'[1]Tillförd energi'!$B$1:$AQ$1,0),FALSE)</f>
        <v>0</v>
      </c>
      <c r="M446" s="30">
        <f>VLOOKUP($B446,'[1]Tillförd energi'!$B$2:$AS$506,MATCH(M$3,'[1]Tillförd energi'!$B$1:$AQ$1,0),FALSE)</f>
        <v>0</v>
      </c>
      <c r="N446" s="30">
        <f>VLOOKUP($B446,'[1]Tillförd energi'!$B$2:$AS$506,MATCH(N$3,'[1]Tillförd energi'!$B$1:$AQ$1,0),FALSE)</f>
        <v>0</v>
      </c>
      <c r="O446" s="30">
        <f>VLOOKUP($B446,'[1]Tillförd energi'!$B$2:$AS$506,MATCH(O$3,'[1]Tillförd energi'!$B$1:$AQ$1,0),FALSE)</f>
        <v>0</v>
      </c>
      <c r="P446" s="30">
        <f>VLOOKUP($B446,'[1]Tillförd energi'!$B$2:$AS$506,MATCH(P$3,'[1]Tillförd energi'!$B$1:$AQ$1,0),FALSE)</f>
        <v>0</v>
      </c>
      <c r="Q446" s="30">
        <f>VLOOKUP($B446,'[1]Tillförd energi'!$B$2:$AS$506,MATCH(Q$3,'[1]Tillförd energi'!$B$1:$AQ$1,0),FALSE)</f>
        <v>7.13</v>
      </c>
      <c r="R446" s="30">
        <f>VLOOKUP($B446,'[1]Tillförd energi'!$B$2:$AS$506,MATCH(R$3,'[1]Tillförd energi'!$B$1:$AQ$1,0),FALSE)</f>
        <v>0</v>
      </c>
      <c r="S446" s="30">
        <f>VLOOKUP($B446,'[1]Tillförd energi'!$B$2:$AS$506,MATCH(S$3,'[1]Tillförd energi'!$B$1:$AQ$1,0),FALSE)</f>
        <v>0</v>
      </c>
      <c r="T446" s="30">
        <f>VLOOKUP($B446,'[1]Tillförd energi'!$B$2:$AS$506,MATCH(T$3,'[1]Tillförd energi'!$B$1:$AQ$1,0),FALSE)</f>
        <v>0</v>
      </c>
      <c r="U446" s="30">
        <f>VLOOKUP($B446,'[1]Tillförd energi'!$B$2:$AS$506,MATCH(U$3,'[1]Tillförd energi'!$B$1:$AQ$1,0),FALSE)</f>
        <v>0</v>
      </c>
      <c r="V446" s="30">
        <f>VLOOKUP($B446,'[1]Tillförd energi'!$B$2:$AS$506,MATCH(V$3,'[1]Tillförd energi'!$B$1:$AQ$1,0),FALSE)</f>
        <v>0</v>
      </c>
      <c r="W446" s="30">
        <f>VLOOKUP($B446,'[1]Tillförd energi'!$B$2:$AS$506,MATCH(W$3,'[1]Tillförd energi'!$B$1:$AQ$1,0),FALSE)</f>
        <v>0</v>
      </c>
      <c r="X446" s="30">
        <f>VLOOKUP($B446,'[1]Tillförd energi'!$B$2:$AS$506,MATCH(X$3,'[1]Tillförd energi'!$B$1:$AQ$1,0),FALSE)</f>
        <v>0</v>
      </c>
      <c r="Y446" s="30">
        <f>VLOOKUP($B446,'[1]Tillförd energi'!$B$2:$AS$506,MATCH(Y$3,'[1]Tillförd energi'!$B$1:$AQ$1,0),FALSE)</f>
        <v>0</v>
      </c>
      <c r="Z446" s="30">
        <f>VLOOKUP($B446,'[1]Tillförd energi'!$B$2:$AS$506,MATCH(Z$3,'[1]Tillförd energi'!$B$1:$AQ$1,0),FALSE)</f>
        <v>0</v>
      </c>
      <c r="AA446" s="30">
        <f>VLOOKUP($B446,'[1]Tillförd energi'!$B$2:$AS$506,MATCH(AA$3,'[1]Tillförd energi'!$B$1:$AQ$1,0),FALSE)</f>
        <v>0</v>
      </c>
      <c r="AB446" s="30">
        <f>VLOOKUP($B446,'[1]Tillförd energi'!$B$2:$AS$506,MATCH(AB$3,'[1]Tillförd energi'!$B$1:$AQ$1,0),FALSE)</f>
        <v>0</v>
      </c>
      <c r="AC446" s="30">
        <f>VLOOKUP($B446,'[1]Tillförd energi'!$B$2:$AS$506,MATCH(AC$3,'[1]Tillförd energi'!$B$1:$AQ$1,0),FALSE)</f>
        <v>0</v>
      </c>
      <c r="AD446" s="30">
        <f>VLOOKUP($B446,'[1]Tillförd energi'!$B$2:$AS$506,MATCH(AD$3,'[1]Tillförd energi'!$B$1:$AQ$1,0),FALSE)</f>
        <v>0</v>
      </c>
      <c r="AF446" s="30">
        <f>VLOOKUP($B446,'[1]Tillförd energi'!$B$2:$AS$506,MATCH(AF$3,'[1]Tillförd energi'!$B$1:$AQ$1,0),FALSE)</f>
        <v>0.1</v>
      </c>
      <c r="AH446" s="30">
        <f>IFERROR(VLOOKUP(B446,[1]Miljö!$B$1:$S$476,9,FALSE)/1,0)</f>
        <v>0</v>
      </c>
      <c r="AJ446" s="35">
        <f>IFERROR(VLOOKUP($B446,[1]Miljö!$B$1:$S$500,MATCH("hjälpel exklusive kraftvärme (GWh)",[1]Miljö!$B$1:$V$1,0),FALSE)/1,"")</f>
        <v>0.1</v>
      </c>
      <c r="AK446" s="35">
        <f t="shared" si="24"/>
        <v>0.1</v>
      </c>
      <c r="AL446" s="35">
        <f>VLOOKUP($B446,'[1]Slutlig allokering'!$B$2:$AL$462,MATCH("Hjälpel kraftvärme",'[1]Slutlig allokering'!$B$2:$AL$2,0),FALSE)</f>
        <v>0</v>
      </c>
      <c r="AN446" s="30">
        <f t="shared" si="25"/>
        <v>7.8859999999999992</v>
      </c>
      <c r="AO446" s="30">
        <f t="shared" si="26"/>
        <v>7.8859999999999992</v>
      </c>
      <c r="AP446" s="30">
        <f>IF(ISERROR(1/VLOOKUP($B446,[1]Leveranser!$B$1:$S$500,MATCH("såld värme (gwh)",[1]Leveranser!$B$1:$S$1,0),FALSE)),"",VLOOKUP($B446,[1]Leveranser!$B$1:$S$500,MATCH("såld värme (gwh)",[1]Leveranser!$B$1:$S$1,0),FALSE))</f>
        <v>6.6210000000000004</v>
      </c>
      <c r="AQ446" s="30">
        <f>VLOOKUP($B446,[1]Leveranser!$B$1:$Y$500,MATCH("Totalt såld fjärrvärme till andra fjärrvärmeföretag",[1]Leveranser!$B$1:$AA$1,0),FALSE)</f>
        <v>0</v>
      </c>
      <c r="AR446" s="30">
        <f>IF(ISERROR(1/VLOOKUP($B446,[1]Miljö!$B$1:$S$500,MATCH("Såld mängd produktionsspecifik fjärrvärme (GWh)",[1]Miljö!$B$1:$R$1,0),FALSE)),0,VLOOKUP($B446,[1]Miljö!$B$1:$S$500,MATCH("Såld mängd produktionsspecifik fjärrvärme (GWh)",[1]Miljö!$B$1:$R$1,0),FALSE))</f>
        <v>0</v>
      </c>
      <c r="AS446" s="36">
        <f t="shared" si="27"/>
        <v>0.83958914532082185</v>
      </c>
      <c r="AU446" s="30" t="str">
        <f>VLOOKUP($B446,'[1]Miljövärden urval för publ'!$B$2:$I$486,7,FALSE)</f>
        <v>Ja</v>
      </c>
    </row>
    <row r="447" spans="1:49" s="40" customFormat="1" ht="15">
      <c r="A447" t="s">
        <v>610</v>
      </c>
      <c r="B447" t="s">
        <v>631</v>
      </c>
      <c r="C447" s="30">
        <f>VLOOKUP($B447,'[1]Tillförd energi'!$B$2:$AS$506,MATCH(C$3,'[1]Tillförd energi'!$B$1:$AQ$1,0),FALSE)</f>
        <v>0</v>
      </c>
      <c r="D447" s="30">
        <f>VLOOKUP($B447,'[1]Tillförd energi'!$B$2:$AS$506,MATCH(D$3,'[1]Tillförd energi'!$B$1:$AQ$1,0),FALSE)</f>
        <v>0</v>
      </c>
      <c r="E447" s="30">
        <f>VLOOKUP($B447,'[1]Tillförd energi'!$B$2:$AS$506,MATCH(E$3,'[1]Tillförd energi'!$B$1:$AQ$1,0),FALSE)</f>
        <v>0</v>
      </c>
      <c r="F447" s="30">
        <f>VLOOKUP($B447,'[1]Tillförd energi'!$B$2:$AS$506,MATCH(F$3,'[1]Tillförd energi'!$B$1:$AQ$1,0),FALSE)</f>
        <v>0</v>
      </c>
      <c r="G447" s="30">
        <f>VLOOKUP($B447,'[1]Tillförd energi'!$B$2:$AS$506,MATCH(G$3,'[1]Tillförd energi'!$B$1:$AQ$1,0),FALSE)</f>
        <v>0</v>
      </c>
      <c r="H447" s="30">
        <f>VLOOKUP($B447,'[1]Tillförd energi'!$B$2:$AS$506,MATCH(H$3,'[1]Tillförd energi'!$B$1:$AQ$1,0),FALSE)</f>
        <v>0</v>
      </c>
      <c r="I447" s="30">
        <f>VLOOKUP($B447,'[1]Tillförd energi'!$B$2:$AS$506,MATCH(I$3,'[1]Tillförd energi'!$B$1:$AQ$1,0),FALSE)</f>
        <v>0</v>
      </c>
      <c r="J447" s="30">
        <f>VLOOKUP($B447,'[1]Tillförd energi'!$B$2:$AS$506,MATCH(J$3,'[1]Tillförd energi'!$B$1:$AQ$1,0),FALSE)</f>
        <v>0</v>
      </c>
      <c r="K447" s="30">
        <f>VLOOKUP($B447,'[1]Tillförd energi'!$B$2:$AS$506,MATCH(K$3,'[1]Tillförd energi'!$B$1:$AQ$1,0),FALSE)</f>
        <v>0</v>
      </c>
      <c r="L447" s="30">
        <f>VLOOKUP($B447,'[1]Tillförd energi'!$B$2:$AS$506,MATCH(L$3,'[1]Tillförd energi'!$B$1:$AQ$1,0),FALSE)</f>
        <v>0</v>
      </c>
      <c r="M447" s="30">
        <f>VLOOKUP($B447,'[1]Tillförd energi'!$B$2:$AS$506,MATCH(M$3,'[1]Tillförd energi'!$B$1:$AQ$1,0),FALSE)</f>
        <v>0</v>
      </c>
      <c r="N447" s="30">
        <f>VLOOKUP($B447,'[1]Tillförd energi'!$B$2:$AS$506,MATCH(N$3,'[1]Tillförd energi'!$B$1:$AQ$1,0),FALSE)</f>
        <v>0</v>
      </c>
      <c r="O447" s="30">
        <f>VLOOKUP($B447,'[1]Tillförd energi'!$B$2:$AS$506,MATCH(O$3,'[1]Tillförd energi'!$B$1:$AQ$1,0),FALSE)</f>
        <v>0</v>
      </c>
      <c r="P447" s="30">
        <f>VLOOKUP($B447,'[1]Tillförd energi'!$B$2:$AS$506,MATCH(P$3,'[1]Tillförd energi'!$B$1:$AQ$1,0),FALSE)</f>
        <v>0</v>
      </c>
      <c r="Q447" s="30">
        <f>VLOOKUP($B447,'[1]Tillförd energi'!$B$2:$AS$506,MATCH(Q$3,'[1]Tillförd energi'!$B$1:$AQ$1,0),FALSE)</f>
        <v>0</v>
      </c>
      <c r="R447" s="30">
        <f>VLOOKUP($B447,'[1]Tillförd energi'!$B$2:$AS$506,MATCH(R$3,'[1]Tillförd energi'!$B$1:$AQ$1,0),FALSE)</f>
        <v>0</v>
      </c>
      <c r="S447" s="30">
        <f>VLOOKUP($B447,'[1]Tillförd energi'!$B$2:$AS$506,MATCH(S$3,'[1]Tillförd energi'!$B$1:$AQ$1,0),FALSE)</f>
        <v>0</v>
      </c>
      <c r="T447" s="30">
        <f>VLOOKUP($B447,'[1]Tillförd energi'!$B$2:$AS$506,MATCH(T$3,'[1]Tillförd energi'!$B$1:$AQ$1,0),FALSE)</f>
        <v>0</v>
      </c>
      <c r="U447" s="30">
        <f>VLOOKUP($B447,'[1]Tillförd energi'!$B$2:$AS$506,MATCH(U$3,'[1]Tillförd energi'!$B$1:$AQ$1,0),FALSE)</f>
        <v>0</v>
      </c>
      <c r="V447" s="30">
        <f>VLOOKUP($B447,'[1]Tillförd energi'!$B$2:$AS$506,MATCH(V$3,'[1]Tillförd energi'!$B$1:$AQ$1,0),FALSE)</f>
        <v>0</v>
      </c>
      <c r="W447" s="30">
        <f>VLOOKUP($B447,'[1]Tillförd energi'!$B$2:$AS$506,MATCH(W$3,'[1]Tillförd energi'!$B$1:$AQ$1,0),FALSE)</f>
        <v>0</v>
      </c>
      <c r="X447" s="30">
        <f>VLOOKUP($B447,'[1]Tillförd energi'!$B$2:$AS$506,MATCH(X$3,'[1]Tillförd energi'!$B$1:$AQ$1,0),FALSE)</f>
        <v>0</v>
      </c>
      <c r="Y447" s="30">
        <f>VLOOKUP($B447,'[1]Tillförd energi'!$B$2:$AS$506,MATCH(Y$3,'[1]Tillförd energi'!$B$1:$AQ$1,0),FALSE)</f>
        <v>0</v>
      </c>
      <c r="Z447" s="30">
        <f>VLOOKUP($B447,'[1]Tillförd energi'!$B$2:$AS$506,MATCH(Z$3,'[1]Tillförd energi'!$B$1:$AQ$1,0),FALSE)</f>
        <v>0</v>
      </c>
      <c r="AA447" s="30">
        <f>VLOOKUP($B447,'[1]Tillförd energi'!$B$2:$AS$506,MATCH(AA$3,'[1]Tillförd energi'!$B$1:$AQ$1,0),FALSE)</f>
        <v>0</v>
      </c>
      <c r="AB447" s="30">
        <f>VLOOKUP($B447,'[1]Tillförd energi'!$B$2:$AS$506,MATCH(AB$3,'[1]Tillförd energi'!$B$1:$AQ$1,0),FALSE)</f>
        <v>0</v>
      </c>
      <c r="AC447" s="30">
        <f>VLOOKUP($B447,'[1]Tillförd energi'!$B$2:$AS$506,MATCH(AC$3,'[1]Tillförd energi'!$B$1:$AQ$1,0),FALSE)</f>
        <v>0</v>
      </c>
      <c r="AD447" s="30">
        <f>VLOOKUP($B447,'[1]Tillförd energi'!$B$2:$AS$506,MATCH(AD$3,'[1]Tillförd energi'!$B$1:$AQ$1,0),FALSE)</f>
        <v>0</v>
      </c>
      <c r="AE447" s="30"/>
      <c r="AF447" s="30">
        <f>VLOOKUP($B447,'[1]Tillförd energi'!$B$2:$AS$506,MATCH(AF$3,'[1]Tillförd energi'!$B$1:$AQ$1,0),FALSE)</f>
        <v>0</v>
      </c>
      <c r="AG447" s="30"/>
      <c r="AH447" s="30">
        <f>IFERROR(VLOOKUP(B447,[1]Miljö!$B$1:$S$476,9,FALSE)/1,0)</f>
        <v>0</v>
      </c>
      <c r="AI447" s="30"/>
      <c r="AJ447" s="35" t="str">
        <f>IFERROR(VLOOKUP($B447,[1]Miljö!$B$1:$S$500,MATCH("hjälpel exklusive kraftvärme (GWh)",[1]Miljö!$B$1:$V$1,0),FALSE)/1,"")</f>
        <v/>
      </c>
      <c r="AK447" s="35">
        <f t="shared" si="24"/>
        <v>0</v>
      </c>
      <c r="AL447" s="35">
        <f>VLOOKUP($B447,'[1]Slutlig allokering'!$B$2:$AL$462,MATCH("Hjälpel kraftvärme",'[1]Slutlig allokering'!$B$2:$AL$2,0),FALSE)</f>
        <v>0</v>
      </c>
      <c r="AM447" s="30"/>
      <c r="AN447" s="30">
        <f t="shared" si="25"/>
        <v>0</v>
      </c>
      <c r="AO447" s="30">
        <f t="shared" si="26"/>
        <v>0</v>
      </c>
      <c r="AP447" s="30" t="str">
        <f>IF(ISERROR(1/VLOOKUP($B447,[1]Leveranser!$B$1:$S$500,MATCH("såld värme (gwh)",[1]Leveranser!$B$1:$S$1,0),FALSE)),"",VLOOKUP($B447,[1]Leveranser!$B$1:$S$500,MATCH("såld värme (gwh)",[1]Leveranser!$B$1:$S$1,0),FALSE))</f>
        <v/>
      </c>
      <c r="AQ447" s="30">
        <f>VLOOKUP($B447,[1]Leveranser!$B$1:$Y$500,MATCH("Totalt såld fjärrvärme till andra fjärrvärmeföretag",[1]Leveranser!$B$1:$AA$1,0),FALSE)</f>
        <v>0</v>
      </c>
      <c r="AR447" s="30">
        <f>IF(ISERROR(1/VLOOKUP($B447,[1]Miljö!$B$1:$S$500,MATCH("Såld mängd produktionsspecifik fjärrvärme (GWh)",[1]Miljö!$B$1:$R$1,0),FALSE)),0,VLOOKUP($B447,[1]Miljö!$B$1:$S$500,MATCH("Såld mängd produktionsspecifik fjärrvärme (GWh)",[1]Miljö!$B$1:$R$1,0),FALSE))</f>
        <v>0</v>
      </c>
      <c r="AS447" s="36" t="str">
        <f t="shared" si="27"/>
        <v/>
      </c>
      <c r="AT447" s="30"/>
      <c r="AU447" s="30" t="str">
        <f>VLOOKUP($B447,'[1]Miljövärden urval för publ'!$B$2:$I$486,7,FALSE)</f>
        <v>Nej</v>
      </c>
      <c r="AV447" s="30"/>
      <c r="AW447" s="30"/>
    </row>
    <row r="448" spans="1:49" ht="15">
      <c r="A448"/>
      <c r="B448"/>
    </row>
    <row r="449" spans="1:49" ht="15">
      <c r="A449"/>
      <c r="B449"/>
    </row>
    <row r="450" spans="1:49">
      <c r="A450" s="41" t="s">
        <v>673</v>
      </c>
      <c r="B450" s="41" t="s">
        <v>673</v>
      </c>
      <c r="C450" s="42">
        <f t="shared" ref="C450:AF450" si="28">SUMIF($AU$4:$AU$447,"=ja",C4:C447)</f>
        <v>1708.2693100000001</v>
      </c>
      <c r="D450" s="42">
        <f t="shared" si="28"/>
        <v>505.10373709999999</v>
      </c>
      <c r="E450" s="42">
        <f t="shared" si="28"/>
        <v>155.97373000000002</v>
      </c>
      <c r="F450" s="42">
        <f t="shared" si="28"/>
        <v>578.72291759999996</v>
      </c>
      <c r="G450" s="42">
        <f t="shared" si="28"/>
        <v>1675.0880000000002</v>
      </c>
      <c r="H450" s="42">
        <f t="shared" si="28"/>
        <v>96.690328999999977</v>
      </c>
      <c r="I450" s="42">
        <f t="shared" si="28"/>
        <v>10592.484790999999</v>
      </c>
      <c r="J450" s="42">
        <f t="shared" si="28"/>
        <v>127.14805459999997</v>
      </c>
      <c r="K450" s="42">
        <f t="shared" si="28"/>
        <v>3005.4039200000002</v>
      </c>
      <c r="L450" s="42">
        <f t="shared" si="28"/>
        <v>1919.3271870000003</v>
      </c>
      <c r="M450" s="42">
        <f t="shared" si="28"/>
        <v>6404.4674569999979</v>
      </c>
      <c r="N450" s="42">
        <f t="shared" si="28"/>
        <v>1193.2278953000002</v>
      </c>
      <c r="O450" s="42">
        <f t="shared" si="28"/>
        <v>3485.856390999998</v>
      </c>
      <c r="P450" s="42">
        <f t="shared" si="28"/>
        <v>2239.3536314000012</v>
      </c>
      <c r="Q450" s="42">
        <f t="shared" si="28"/>
        <v>2620.0197609999991</v>
      </c>
      <c r="R450" s="42">
        <f t="shared" si="28"/>
        <v>730.62760739999999</v>
      </c>
      <c r="S450" s="42">
        <f t="shared" si="28"/>
        <v>585.40470000000005</v>
      </c>
      <c r="T450" s="42">
        <f t="shared" si="28"/>
        <v>53.124078999999995</v>
      </c>
      <c r="U450" s="42">
        <f t="shared" si="28"/>
        <v>481.05299999999994</v>
      </c>
      <c r="V450" s="42">
        <f t="shared" si="28"/>
        <v>1394.5684399999998</v>
      </c>
      <c r="W450" s="42">
        <f t="shared" si="28"/>
        <v>175.22474199999999</v>
      </c>
      <c r="X450" s="42">
        <f t="shared" si="28"/>
        <v>1463.47236</v>
      </c>
      <c r="Y450" s="42">
        <f t="shared" si="28"/>
        <v>276.40033999999997</v>
      </c>
      <c r="Z450" s="42">
        <f t="shared" si="28"/>
        <v>1196.6844300000002</v>
      </c>
      <c r="AA450" s="42">
        <f t="shared" si="28"/>
        <v>2742.0724700000005</v>
      </c>
      <c r="AB450" s="42">
        <f t="shared" si="28"/>
        <v>5088.7858189999997</v>
      </c>
      <c r="AC450" s="42">
        <f t="shared" si="28"/>
        <v>3834.6844010000009</v>
      </c>
      <c r="AD450" s="42">
        <f t="shared" si="28"/>
        <v>2.6017099999999997</v>
      </c>
      <c r="AE450" s="42">
        <f t="shared" si="28"/>
        <v>738</v>
      </c>
      <c r="AF450" s="42">
        <f t="shared" si="28"/>
        <v>1696.9427799999994</v>
      </c>
      <c r="AG450" s="42"/>
      <c r="AH450" s="42">
        <f>SUMIF($AU$4:$AU$447,"=ja",AH4:AH447)</f>
        <v>3751.1390000000001</v>
      </c>
      <c r="AI450" s="42"/>
      <c r="AJ450" s="42">
        <f>SUMIF($AU$4:$AU$447,"=ja",AJ4:AJ447)</f>
        <v>841.88036999999974</v>
      </c>
      <c r="AK450" s="43">
        <f>SUMIF($AU$4:$AU$447,"=ja",AK4:AK447)</f>
        <v>1052.8812299999993</v>
      </c>
      <c r="AL450" s="43">
        <f>SUMIF($AU$4:$AU$447,"=ja",AL4:AL447)</f>
        <v>657.16684880000014</v>
      </c>
      <c r="AM450" s="42"/>
      <c r="AN450" s="42">
        <f>SUMIF($AU$4:$AU$447,"=ja",AN4:AN447)</f>
        <v>56766.783990399999</v>
      </c>
      <c r="AO450" s="42">
        <f>SUMIF($AU$4:$AU$447,"=ja",AO4:AO447)</f>
        <v>60517.922990399988</v>
      </c>
      <c r="AP450" s="42">
        <f>SUMIF($AU$4:$AU$447,"=ja",AP4:AP447)</f>
        <v>52631.372427000009</v>
      </c>
      <c r="AQ450" s="42">
        <f>SUMIF($AU$4:$AU$447,"=ja",AQ4:AQ447)</f>
        <v>3750.3760000000002</v>
      </c>
      <c r="AR450" s="42">
        <f>SUMIF($AU$4:$AU$447,"=ja",AR4:AR447)</f>
        <v>3210.2249999999999</v>
      </c>
      <c r="AS450" s="44">
        <f>IF(ISERROR(AP450/AO450),"",AP450/AO450)</f>
        <v>0.86968239863996932</v>
      </c>
      <c r="AT450" s="42"/>
      <c r="AU450" s="42"/>
      <c r="AV450" s="42"/>
      <c r="AW450" s="42"/>
    </row>
    <row r="451" spans="1:49">
      <c r="A451" s="45" t="s">
        <v>674</v>
      </c>
      <c r="B451" s="45" t="s">
        <v>675</v>
      </c>
      <c r="C451" s="46">
        <f t="shared" ref="C451:AF451" si="29">SUMIFS(C$4:C$447,$AU$4:$AU$447,"=ja",$AP$4:$AP$447,"&lt;150")</f>
        <v>0</v>
      </c>
      <c r="D451" s="46">
        <f t="shared" si="29"/>
        <v>289.14841109999986</v>
      </c>
      <c r="E451" s="46">
        <f t="shared" si="29"/>
        <v>8.0399999999999991</v>
      </c>
      <c r="F451" s="46">
        <f t="shared" si="29"/>
        <v>42.157667600000003</v>
      </c>
      <c r="G451" s="46">
        <f t="shared" si="29"/>
        <v>34.554000000000002</v>
      </c>
      <c r="H451" s="46">
        <f t="shared" si="29"/>
        <v>12.574</v>
      </c>
      <c r="I451" s="46">
        <f t="shared" si="29"/>
        <v>462.21809099999996</v>
      </c>
      <c r="J451" s="46">
        <f t="shared" si="29"/>
        <v>31.484247600000003</v>
      </c>
      <c r="K451" s="46">
        <f t="shared" si="29"/>
        <v>463.05542000000003</v>
      </c>
      <c r="L451" s="46">
        <f t="shared" si="29"/>
        <v>740.29321999999991</v>
      </c>
      <c r="M451" s="46">
        <f t="shared" si="29"/>
        <v>1763.7594569999999</v>
      </c>
      <c r="N451" s="46">
        <f t="shared" si="29"/>
        <v>439.09153529999998</v>
      </c>
      <c r="O451" s="46">
        <f t="shared" si="29"/>
        <v>2022.0720000000001</v>
      </c>
      <c r="P451" s="46">
        <f t="shared" si="29"/>
        <v>1243.2893659999997</v>
      </c>
      <c r="Q451" s="46">
        <f t="shared" si="29"/>
        <v>776.11589400000014</v>
      </c>
      <c r="R451" s="46">
        <f t="shared" si="29"/>
        <v>444.90899999999999</v>
      </c>
      <c r="S451" s="46">
        <f t="shared" si="29"/>
        <v>0</v>
      </c>
      <c r="T451" s="46">
        <f t="shared" si="29"/>
        <v>51.785199999999996</v>
      </c>
      <c r="U451" s="46">
        <f t="shared" si="29"/>
        <v>16.529</v>
      </c>
      <c r="V451" s="46">
        <f t="shared" si="29"/>
        <v>319.55135999999999</v>
      </c>
      <c r="W451" s="46">
        <f t="shared" si="29"/>
        <v>81.311492000000001</v>
      </c>
      <c r="X451" s="46">
        <f t="shared" si="29"/>
        <v>166.03179999999998</v>
      </c>
      <c r="Y451" s="46">
        <f t="shared" si="29"/>
        <v>22.989940000000004</v>
      </c>
      <c r="Z451" s="46">
        <f t="shared" si="29"/>
        <v>12.301429999999998</v>
      </c>
      <c r="AA451" s="46">
        <f t="shared" si="29"/>
        <v>18.476469999999999</v>
      </c>
      <c r="AB451" s="46">
        <f t="shared" si="29"/>
        <v>709.154</v>
      </c>
      <c r="AC451" s="46">
        <f t="shared" si="29"/>
        <v>934.39199099999996</v>
      </c>
      <c r="AD451" s="46">
        <f t="shared" si="29"/>
        <v>2.6017099999999997</v>
      </c>
      <c r="AE451" s="46">
        <f t="shared" si="29"/>
        <v>0</v>
      </c>
      <c r="AF451" s="46">
        <f t="shared" si="29"/>
        <v>245.33505999999986</v>
      </c>
      <c r="AG451" s="46"/>
      <c r="AH451" s="46">
        <f t="shared" ref="AH451:AS451" si="30">SUMIFS(AH$4:AH$447,$AU$4:$AU$447,"=ja",$AP$4:$AP$447,"&lt;150")</f>
        <v>210.8</v>
      </c>
      <c r="AI451" s="46">
        <f t="shared" si="30"/>
        <v>0</v>
      </c>
      <c r="AJ451" s="46">
        <f t="shared" si="30"/>
        <v>159.04277999999996</v>
      </c>
      <c r="AK451" s="47">
        <f t="shared" si="30"/>
        <v>214.00622999999993</v>
      </c>
      <c r="AL451" s="47">
        <f t="shared" si="30"/>
        <v>40.021974800000002</v>
      </c>
      <c r="AM451" s="46">
        <f t="shared" si="30"/>
        <v>0</v>
      </c>
      <c r="AN451" s="46">
        <f t="shared" si="30"/>
        <v>11353.221762600004</v>
      </c>
      <c r="AO451" s="46">
        <f t="shared" si="30"/>
        <v>11564.021762600003</v>
      </c>
      <c r="AP451" s="46">
        <f t="shared" si="30"/>
        <v>9043.729827000001</v>
      </c>
      <c r="AQ451" s="46">
        <f t="shared" si="30"/>
        <v>113.06</v>
      </c>
      <c r="AR451" s="46">
        <f t="shared" si="30"/>
        <v>0</v>
      </c>
      <c r="AS451" s="46">
        <f t="shared" si="30"/>
        <v>228.61771754669633</v>
      </c>
      <c r="AT451" s="46"/>
      <c r="AU451" s="46"/>
      <c r="AV451" s="46"/>
      <c r="AW451" s="46"/>
    </row>
    <row r="452" spans="1:49">
      <c r="A452" s="45" t="s">
        <v>676</v>
      </c>
      <c r="B452" s="45" t="s">
        <v>677</v>
      </c>
      <c r="C452" s="46">
        <f t="shared" ref="C452:AF452" si="31">SUMIFS(C$4:C$447,$AU$4:$AU$447,"=ja",$AP$4:$AP$447,"&gt;=150",$AP$4:$AP$447,"&lt;=1000")</f>
        <v>73.215100000000007</v>
      </c>
      <c r="D452" s="46">
        <f t="shared" si="31"/>
        <v>139.21769799999998</v>
      </c>
      <c r="E452" s="46">
        <f t="shared" si="31"/>
        <v>147.93373000000003</v>
      </c>
      <c r="F452" s="46">
        <f t="shared" si="31"/>
        <v>226.41486</v>
      </c>
      <c r="G452" s="46">
        <f t="shared" si="31"/>
        <v>196.84299999999999</v>
      </c>
      <c r="H452" s="46">
        <f t="shared" si="31"/>
        <v>25.392529000000003</v>
      </c>
      <c r="I452" s="46">
        <f t="shared" si="31"/>
        <v>4068.1007000000004</v>
      </c>
      <c r="J452" s="46">
        <f t="shared" si="31"/>
        <v>79.675567000000001</v>
      </c>
      <c r="K452" s="46">
        <f t="shared" si="31"/>
        <v>1397.5766000000001</v>
      </c>
      <c r="L452" s="46">
        <f t="shared" si="31"/>
        <v>909.51116699999989</v>
      </c>
      <c r="M452" s="46">
        <f t="shared" si="31"/>
        <v>3498.6318999999999</v>
      </c>
      <c r="N452" s="46">
        <f t="shared" si="31"/>
        <v>416.17455999999999</v>
      </c>
      <c r="O452" s="46">
        <f t="shared" si="31"/>
        <v>1229.045791</v>
      </c>
      <c r="P452" s="46">
        <f t="shared" si="31"/>
        <v>904.41300539999997</v>
      </c>
      <c r="Q452" s="46">
        <f t="shared" si="31"/>
        <v>567.14066700000012</v>
      </c>
      <c r="R452" s="46">
        <f t="shared" si="31"/>
        <v>284.11860739999997</v>
      </c>
      <c r="S452" s="46">
        <f t="shared" si="31"/>
        <v>252.5437</v>
      </c>
      <c r="T452" s="46">
        <f t="shared" si="31"/>
        <v>1.3388789999999999</v>
      </c>
      <c r="U452" s="46">
        <f t="shared" si="31"/>
        <v>50.829000000000001</v>
      </c>
      <c r="V452" s="46">
        <f t="shared" si="31"/>
        <v>510.81407999999993</v>
      </c>
      <c r="W452" s="46">
        <f t="shared" si="31"/>
        <v>86.671049999999994</v>
      </c>
      <c r="X452" s="46">
        <f t="shared" si="31"/>
        <v>465.5034599999999</v>
      </c>
      <c r="Y452" s="46">
        <f t="shared" si="31"/>
        <v>149.66139999999999</v>
      </c>
      <c r="Z452" s="46">
        <f t="shared" si="31"/>
        <v>204.47699999999998</v>
      </c>
      <c r="AA452" s="46">
        <f t="shared" si="31"/>
        <v>415.233</v>
      </c>
      <c r="AB452" s="46">
        <f t="shared" si="31"/>
        <v>2105.2100000000005</v>
      </c>
      <c r="AC452" s="46">
        <f t="shared" si="31"/>
        <v>1748.2284099999997</v>
      </c>
      <c r="AD452" s="46">
        <f t="shared" si="31"/>
        <v>0</v>
      </c>
      <c r="AE452" s="46">
        <f t="shared" si="31"/>
        <v>738</v>
      </c>
      <c r="AF452" s="46">
        <f t="shared" si="31"/>
        <v>716.26121999999987</v>
      </c>
      <c r="AG452" s="46"/>
      <c r="AH452" s="46">
        <f t="shared" ref="AH452:AS452" si="32">SUMIFS(AH$4:AH$447,$AU$4:$AU$447,"=ja",$AP$4:$AP$447,"&gt;=150",$AP$4:$AP$447,"&lt;=1000")</f>
        <v>1298.6399999999999</v>
      </c>
      <c r="AI452" s="46">
        <f t="shared" si="32"/>
        <v>0</v>
      </c>
      <c r="AJ452" s="46">
        <f t="shared" si="32"/>
        <v>297.95519000000002</v>
      </c>
      <c r="AK452" s="47">
        <f t="shared" si="32"/>
        <v>391.92401000000012</v>
      </c>
      <c r="AL452" s="47">
        <f t="shared" si="32"/>
        <v>311.52527399999997</v>
      </c>
      <c r="AM452" s="46">
        <f t="shared" si="32"/>
        <v>0</v>
      </c>
      <c r="AN452" s="46">
        <f t="shared" si="32"/>
        <v>21608.176680799999</v>
      </c>
      <c r="AO452" s="46">
        <f t="shared" si="32"/>
        <v>22906.816680800006</v>
      </c>
      <c r="AP452" s="46">
        <f t="shared" si="32"/>
        <v>19846.195999999996</v>
      </c>
      <c r="AQ452" s="46">
        <f t="shared" si="32"/>
        <v>338.48</v>
      </c>
      <c r="AR452" s="46">
        <f t="shared" si="32"/>
        <v>279.91999999999996</v>
      </c>
      <c r="AS452" s="46">
        <f t="shared" si="32"/>
        <v>42.917105780148177</v>
      </c>
      <c r="AT452" s="46"/>
      <c r="AU452" s="46"/>
      <c r="AV452" s="46"/>
      <c r="AW452" s="46"/>
    </row>
    <row r="453" spans="1:49">
      <c r="A453" s="45" t="s">
        <v>678</v>
      </c>
      <c r="B453" s="45" t="s">
        <v>679</v>
      </c>
      <c r="C453" s="46">
        <f t="shared" ref="C453:AF453" si="33">SUMIFS(C$4:C$447,$AU$4:$AU$447,"=ja",$AP$4:$AP$447,"&gt;1000")</f>
        <v>1635.05421</v>
      </c>
      <c r="D453" s="46">
        <f t="shared" si="33"/>
        <v>76.737628000000001</v>
      </c>
      <c r="E453" s="46">
        <f t="shared" si="33"/>
        <v>0</v>
      </c>
      <c r="F453" s="46">
        <f t="shared" si="33"/>
        <v>310.15038999999996</v>
      </c>
      <c r="G453" s="46">
        <f t="shared" si="33"/>
        <v>1443.691</v>
      </c>
      <c r="H453" s="46">
        <f t="shared" si="33"/>
        <v>58.723799999999997</v>
      </c>
      <c r="I453" s="46">
        <f t="shared" si="33"/>
        <v>6062.1660000000011</v>
      </c>
      <c r="J453" s="46">
        <f t="shared" si="33"/>
        <v>15.988239999999999</v>
      </c>
      <c r="K453" s="46">
        <f t="shared" si="33"/>
        <v>1144.7719</v>
      </c>
      <c r="L453" s="46">
        <f t="shared" si="33"/>
        <v>269.52280000000002</v>
      </c>
      <c r="M453" s="46">
        <f t="shared" si="33"/>
        <v>1142.0760999999998</v>
      </c>
      <c r="N453" s="46">
        <f t="shared" si="33"/>
        <v>337.96180000000004</v>
      </c>
      <c r="O453" s="46">
        <f t="shared" si="33"/>
        <v>234.73860000000002</v>
      </c>
      <c r="P453" s="46">
        <f t="shared" si="33"/>
        <v>91.651260000000008</v>
      </c>
      <c r="Q453" s="46">
        <f t="shared" si="33"/>
        <v>1276.7632000000001</v>
      </c>
      <c r="R453" s="46">
        <f t="shared" si="33"/>
        <v>1.6</v>
      </c>
      <c r="S453" s="46">
        <f t="shared" si="33"/>
        <v>332.86099999999999</v>
      </c>
      <c r="T453" s="46">
        <f t="shared" si="33"/>
        <v>0</v>
      </c>
      <c r="U453" s="46">
        <f t="shared" si="33"/>
        <v>413.69499999999999</v>
      </c>
      <c r="V453" s="46">
        <f t="shared" si="33"/>
        <v>564.20299999999997</v>
      </c>
      <c r="W453" s="46">
        <f t="shared" si="33"/>
        <v>7.2422000000000004</v>
      </c>
      <c r="X453" s="46">
        <f t="shared" si="33"/>
        <v>831.93709999999999</v>
      </c>
      <c r="Y453" s="46">
        <f t="shared" si="33"/>
        <v>103.749</v>
      </c>
      <c r="Z453" s="46">
        <f t="shared" si="33"/>
        <v>979.90599999999995</v>
      </c>
      <c r="AA453" s="46">
        <f t="shared" si="33"/>
        <v>2308.3630000000003</v>
      </c>
      <c r="AB453" s="46">
        <f t="shared" si="33"/>
        <v>2274.4218190000001</v>
      </c>
      <c r="AC453" s="46">
        <f t="shared" si="33"/>
        <v>1152.0640000000001</v>
      </c>
      <c r="AD453" s="46">
        <f t="shared" si="33"/>
        <v>0</v>
      </c>
      <c r="AE453" s="46">
        <f t="shared" si="33"/>
        <v>0</v>
      </c>
      <c r="AF453" s="46">
        <f t="shared" si="33"/>
        <v>735.34649999999999</v>
      </c>
      <c r="AG453" s="46"/>
      <c r="AH453" s="46">
        <f t="shared" ref="AH453:AS453" si="34">SUMIFS(AH$4:AH$447,$AU$4:$AU$447,"=ja",$AP$4:$AP$447,"&gt;1000")</f>
        <v>2241.6990000000001</v>
      </c>
      <c r="AI453" s="46">
        <f t="shared" si="34"/>
        <v>0</v>
      </c>
      <c r="AJ453" s="46">
        <f t="shared" si="34"/>
        <v>384.88239999999996</v>
      </c>
      <c r="AK453" s="47">
        <f t="shared" si="34"/>
        <v>446.95098999999993</v>
      </c>
      <c r="AL453" s="47">
        <f t="shared" si="34"/>
        <v>305.61959999999999</v>
      </c>
      <c r="AM453" s="46">
        <f t="shared" si="34"/>
        <v>0</v>
      </c>
      <c r="AN453" s="46">
        <f t="shared" si="34"/>
        <v>23805.385546999998</v>
      </c>
      <c r="AO453" s="46">
        <f t="shared" si="34"/>
        <v>26047.084546999999</v>
      </c>
      <c r="AP453" s="46">
        <f t="shared" si="34"/>
        <v>23741.446599999999</v>
      </c>
      <c r="AQ453" s="46">
        <f t="shared" si="34"/>
        <v>3298.8360000000002</v>
      </c>
      <c r="AR453" s="46">
        <f t="shared" si="34"/>
        <v>2930.3049999999998</v>
      </c>
      <c r="AS453" s="46">
        <f t="shared" si="34"/>
        <v>8.9405122970971806</v>
      </c>
      <c r="AT453" s="46"/>
      <c r="AU453" s="46"/>
      <c r="AV453" s="46"/>
      <c r="AW453" s="46"/>
    </row>
    <row r="454" spans="1:49" ht="15">
      <c r="A454"/>
      <c r="B454"/>
    </row>
    <row r="455" spans="1:49">
      <c r="A455" s="48" t="s">
        <v>680</v>
      </c>
      <c r="B455" s="49"/>
      <c r="C455" s="30">
        <f t="shared" ref="C455:AE455" si="35">SUMIF(C4:C447,"&lt;&gt;#saknas!",C4:C447)</f>
        <v>1708.2693100000001</v>
      </c>
      <c r="D455" s="30">
        <f t="shared" si="35"/>
        <v>505.9637371</v>
      </c>
      <c r="E455" s="30">
        <f t="shared" si="35"/>
        <v>155.97373000000002</v>
      </c>
      <c r="F455" s="30">
        <f t="shared" si="35"/>
        <v>578.72291759999996</v>
      </c>
      <c r="G455" s="30">
        <f t="shared" si="35"/>
        <v>1675.0880000000002</v>
      </c>
      <c r="H455" s="30">
        <f t="shared" si="35"/>
        <v>96.690328999999977</v>
      </c>
      <c r="I455" s="30">
        <f t="shared" si="35"/>
        <v>10592.484790999999</v>
      </c>
      <c r="J455" s="30">
        <f t="shared" si="35"/>
        <v>127.14805459999997</v>
      </c>
      <c r="K455" s="30">
        <f t="shared" si="35"/>
        <v>3005.4039200000002</v>
      </c>
      <c r="L455" s="30">
        <f t="shared" si="35"/>
        <v>1919.3271870000003</v>
      </c>
      <c r="M455" s="30">
        <f t="shared" si="35"/>
        <v>6404.4674569999979</v>
      </c>
      <c r="N455" s="30">
        <f t="shared" si="35"/>
        <v>1193.2278953000002</v>
      </c>
      <c r="O455" s="30">
        <f t="shared" si="35"/>
        <v>3485.856390999998</v>
      </c>
      <c r="P455" s="30">
        <f t="shared" si="35"/>
        <v>2239.3536314000012</v>
      </c>
      <c r="Q455" s="30">
        <f t="shared" si="35"/>
        <v>2620.0197609999991</v>
      </c>
      <c r="R455" s="30">
        <f t="shared" si="35"/>
        <v>730.62760739999999</v>
      </c>
      <c r="S455" s="30">
        <f t="shared" si="35"/>
        <v>585.40470000000005</v>
      </c>
      <c r="T455" s="30">
        <f t="shared" si="35"/>
        <v>53.124078999999995</v>
      </c>
      <c r="U455" s="30">
        <f t="shared" si="35"/>
        <v>481.05299999999994</v>
      </c>
      <c r="V455" s="30">
        <f t="shared" si="35"/>
        <v>1394.5684399999998</v>
      </c>
      <c r="W455" s="30">
        <f t="shared" si="35"/>
        <v>175.22474199999999</v>
      </c>
      <c r="X455" s="30">
        <f t="shared" si="35"/>
        <v>1463.47236</v>
      </c>
      <c r="Y455" s="30">
        <f t="shared" si="35"/>
        <v>276.40033999999997</v>
      </c>
      <c r="Z455" s="30">
        <f t="shared" si="35"/>
        <v>1196.6844300000002</v>
      </c>
      <c r="AA455" s="30">
        <f t="shared" si="35"/>
        <v>2742.0724700000005</v>
      </c>
      <c r="AB455" s="30">
        <f t="shared" si="35"/>
        <v>5088.7858189999997</v>
      </c>
      <c r="AC455" s="30">
        <f t="shared" si="35"/>
        <v>3834.6844010000009</v>
      </c>
      <c r="AD455" s="30">
        <f t="shared" si="35"/>
        <v>2.6017099999999997</v>
      </c>
      <c r="AE455" s="30">
        <f t="shared" si="35"/>
        <v>738</v>
      </c>
      <c r="AH455" s="30">
        <f>SUMIF(AH4:AH447,"&lt;&gt;#saknas!",AH4:AH447)</f>
        <v>4495.1389999999992</v>
      </c>
      <c r="AI455" s="30">
        <f>SUMIF(AI4:AI447,"&lt;&gt;#saknas!",AI4:AI447)</f>
        <v>0</v>
      </c>
      <c r="AJ455" s="30">
        <f>SUMIF(AJ4:AJ447,"&lt;&gt;#saknas!",AJ4:AJ447)</f>
        <v>841.88036999999974</v>
      </c>
      <c r="AK455" s="35">
        <f>SUMIF(AK4:AK447,"&lt;&gt;#saknas!",AK4:AK447)</f>
        <v>1052.8812299999993</v>
      </c>
      <c r="AL455" s="35">
        <f>SUMIF(AL4:AL447,"&lt;&gt;#saknas!",AL4:AL447)</f>
        <v>657.16684880000014</v>
      </c>
      <c r="AN455" s="30">
        <f>SUMIF(AN4:AN447,"&lt;&gt;#saknas!",AN4:AN447)</f>
        <v>56767.6439904</v>
      </c>
      <c r="AO455" s="30">
        <f>SUMIF(AO4:AO447,"&lt;&gt;#saknas!",AO4:AO447)</f>
        <v>61262.782990399974</v>
      </c>
      <c r="AP455" s="30">
        <f>SUMIF(AP4:AP447,"&lt;&gt;#saknas!",AP4:AP447)</f>
        <v>52631.372427000009</v>
      </c>
      <c r="AQ455" s="30">
        <f>SUMIF(AQ4:AQ447,"&lt;&gt;#saknas!",AQ4:AQ447)</f>
        <v>3750.3760000000002</v>
      </c>
      <c r="AS455" s="36">
        <f>IF(ISERROR(AP455/AO455),"",AP455/AO455)</f>
        <v>0.85910841554892259</v>
      </c>
    </row>
    <row r="456" spans="1:49">
      <c r="A456" s="49"/>
      <c r="B456" s="49"/>
    </row>
    <row r="457" spans="1:49">
      <c r="A457" s="49"/>
      <c r="B457" s="49"/>
    </row>
    <row r="458" spans="1:49">
      <c r="A458" s="49"/>
      <c r="B458" s="49"/>
      <c r="U458" s="40"/>
      <c r="V458" s="40"/>
      <c r="W458" s="40"/>
      <c r="X458" s="40"/>
      <c r="Y458" s="40"/>
      <c r="Z458" s="40"/>
      <c r="AA458" s="40"/>
      <c r="AB458" s="40"/>
      <c r="AC458" s="40"/>
      <c r="AD458" s="40"/>
      <c r="AE458" s="40"/>
      <c r="AF458" s="40"/>
      <c r="AG458" s="40"/>
      <c r="AH458" s="40"/>
      <c r="AI458" s="40"/>
      <c r="AJ458" s="40"/>
      <c r="AK458" s="50"/>
      <c r="AL458" s="50"/>
      <c r="AR458" s="30">
        <f>AP450-AQ450</f>
        <v>48880.996427000005</v>
      </c>
    </row>
    <row r="459" spans="1:49">
      <c r="A459" s="49"/>
      <c r="B459" s="49"/>
    </row>
    <row r="460" spans="1:49">
      <c r="A460" s="49"/>
      <c r="B460" s="49"/>
    </row>
    <row r="461" spans="1:49">
      <c r="A461" s="49"/>
      <c r="B461" s="49"/>
    </row>
    <row r="462" spans="1:49" ht="15">
      <c r="A462"/>
      <c r="B462"/>
    </row>
  </sheetData>
  <autoFilter ref="A3:AW447">
    <filterColumn colId="41"/>
    <filterColumn colId="46"/>
    <sortState ref="A3:AW446">
      <sortCondition ref="B1:B446"/>
    </sortState>
  </autoFilter>
  <mergeCells count="1">
    <mergeCell ref="A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AC24"/>
  <sheetViews>
    <sheetView workbookViewId="0">
      <selection activeCell="B24" sqref="B24"/>
    </sheetView>
  </sheetViews>
  <sheetFormatPr defaultRowHeight="15"/>
  <cols>
    <col min="1" max="1" width="38.5703125" style="66" customWidth="1"/>
    <col min="2" max="2" width="9.42578125" style="66" customWidth="1"/>
    <col min="3" max="3" width="13.140625" style="66" customWidth="1"/>
    <col min="4" max="4" width="13.28515625" style="66" customWidth="1"/>
    <col min="5" max="5" width="12.7109375" style="66" customWidth="1"/>
    <col min="6" max="6" width="13" style="66" customWidth="1"/>
    <col min="7" max="8" width="10.7109375" style="66" customWidth="1"/>
    <col min="9" max="9" width="12.7109375" style="66" customWidth="1"/>
    <col min="10" max="10" width="11" style="66" customWidth="1"/>
    <col min="11" max="28" width="9.140625" style="66"/>
  </cols>
  <sheetData>
    <row r="1" spans="1:29" ht="48" customHeight="1">
      <c r="A1" s="61" t="s">
        <v>706</v>
      </c>
      <c r="B1" s="62"/>
      <c r="C1" s="62"/>
      <c r="D1" s="62"/>
      <c r="E1" s="62"/>
      <c r="F1" s="63"/>
      <c r="G1" s="63"/>
      <c r="H1" s="63"/>
      <c r="I1" s="63"/>
      <c r="J1" s="64"/>
    </row>
    <row r="2" spans="1:29" ht="18.75">
      <c r="A2" s="67"/>
      <c r="B2" s="67"/>
      <c r="C2" s="67"/>
      <c r="D2" s="67"/>
      <c r="E2" s="67"/>
      <c r="F2" s="68"/>
      <c r="G2" s="68"/>
      <c r="H2" s="68"/>
      <c r="I2" s="68"/>
      <c r="J2" s="68"/>
    </row>
    <row r="3" spans="1:29" ht="16.5" thickBot="1">
      <c r="A3" s="69" t="s">
        <v>0</v>
      </c>
      <c r="B3" s="69">
        <v>2013</v>
      </c>
      <c r="C3" s="69">
        <v>2012</v>
      </c>
      <c r="D3" s="70">
        <v>2011</v>
      </c>
      <c r="E3" s="70">
        <v>2010</v>
      </c>
      <c r="F3" s="71">
        <v>2009</v>
      </c>
      <c r="G3" s="71" t="s">
        <v>1</v>
      </c>
      <c r="H3" s="71" t="s">
        <v>2</v>
      </c>
      <c r="I3" s="71" t="s">
        <v>3</v>
      </c>
      <c r="J3" s="71" t="s">
        <v>4</v>
      </c>
      <c r="K3" s="71" t="s">
        <v>5</v>
      </c>
      <c r="AC3" s="66"/>
    </row>
    <row r="4" spans="1:29">
      <c r="A4" s="72" t="s">
        <v>9</v>
      </c>
      <c r="B4" s="73">
        <v>3902.6395817555554</v>
      </c>
      <c r="C4" s="73">
        <v>3006.0512319812178</v>
      </c>
      <c r="D4" s="73">
        <v>3664.8864094574087</v>
      </c>
      <c r="E4" s="74">
        <f>'[2]Elbränslen per nät'!J459</f>
        <v>3001.6556048421235</v>
      </c>
      <c r="F4" s="74">
        <v>2461.83438923423</v>
      </c>
      <c r="G4" s="74">
        <v>3181.7646375823329</v>
      </c>
      <c r="H4" s="74">
        <v>3292.3573790548198</v>
      </c>
      <c r="I4" s="74">
        <v>1325.8219047761318</v>
      </c>
      <c r="J4" s="74">
        <v>1535.5709547556237</v>
      </c>
      <c r="K4" s="75">
        <v>1124.8018107233274</v>
      </c>
      <c r="AC4" s="66"/>
    </row>
    <row r="5" spans="1:29">
      <c r="A5" s="76" t="s">
        <v>10</v>
      </c>
      <c r="B5" s="77">
        <v>18.7</v>
      </c>
      <c r="C5" s="77">
        <v>22.758509092504926</v>
      </c>
      <c r="D5" s="77">
        <v>11.419344326066302</v>
      </c>
      <c r="E5" s="78">
        <f>'[2]Elbränslen per nät'!K459</f>
        <v>24.561585914147777</v>
      </c>
      <c r="F5" s="78">
        <v>6.6018643413073912</v>
      </c>
      <c r="G5" s="78">
        <v>0</v>
      </c>
      <c r="H5" s="78">
        <v>10.553189506015583</v>
      </c>
      <c r="I5" s="78">
        <v>0</v>
      </c>
      <c r="J5" s="78">
        <v>26.652686796021886</v>
      </c>
      <c r="K5" s="79">
        <v>28.306331082535259</v>
      </c>
      <c r="AC5" s="66"/>
    </row>
    <row r="6" spans="1:29">
      <c r="A6" s="76" t="s">
        <v>11</v>
      </c>
      <c r="B6" s="77">
        <v>1653.45596</v>
      </c>
      <c r="C6" s="77">
        <v>1407.2670928224459</v>
      </c>
      <c r="D6" s="77">
        <v>850.50079611866227</v>
      </c>
      <c r="E6" s="78">
        <f>'[2]Elbränslen per nät'!L459</f>
        <v>1098.7343788274352</v>
      </c>
      <c r="F6" s="78">
        <v>1082.2504538270352</v>
      </c>
      <c r="G6" s="78">
        <v>975.143094930404</v>
      </c>
      <c r="H6" s="78">
        <v>557.50561459084395</v>
      </c>
      <c r="I6" s="78">
        <v>377.50044671720559</v>
      </c>
      <c r="J6" s="78">
        <v>673.47313519464421</v>
      </c>
      <c r="K6" s="79">
        <v>507.75967291809394</v>
      </c>
      <c r="AC6" s="66"/>
    </row>
    <row r="7" spans="1:29" ht="17.25">
      <c r="A7" s="76" t="s">
        <v>695</v>
      </c>
      <c r="B7" s="77">
        <f>'Bränsle t el '!G461+'Bränsle t el '!L461+'Bränsle t el '!Q461+'Bränsle t el '!R461+'Bränsle t el '!X461+'Bränsle t el '!Y461+'Bränsle t el '!AB461</f>
        <v>5535.6053662613858</v>
      </c>
      <c r="C7" s="77">
        <v>6121.0334167563251</v>
      </c>
      <c r="D7" s="77">
        <v>5928.4650561773833</v>
      </c>
      <c r="E7" s="78">
        <f>'[2]Elbränslen per nät'!M459</f>
        <v>5930.5005258694991</v>
      </c>
      <c r="F7" s="78">
        <v>3783.893108893084</v>
      </c>
      <c r="G7" s="78">
        <v>2809.1595136562919</v>
      </c>
      <c r="H7" s="78">
        <v>1043.9589056172945</v>
      </c>
      <c r="I7" s="78">
        <v>1190.6959995111326</v>
      </c>
      <c r="J7" s="78">
        <v>1274.5105813436194</v>
      </c>
      <c r="K7" s="79">
        <v>1180.1635294032592</v>
      </c>
      <c r="AC7" s="66"/>
    </row>
    <row r="8" spans="1:29" ht="17.25">
      <c r="A8" s="76" t="s">
        <v>696</v>
      </c>
      <c r="B8" s="77">
        <f>'Bränsle t el '!V461+'Bränsle t el '!W461+'Bränsle t el '!AA461</f>
        <v>873.89854338055568</v>
      </c>
      <c r="C8" s="77">
        <v>956.87886383651562</v>
      </c>
      <c r="D8" s="77">
        <v>1213.8772948415167</v>
      </c>
      <c r="E8" s="78">
        <f>'[2]Elbränslen per nät'!P459</f>
        <v>1444.4164524963383</v>
      </c>
      <c r="F8" s="78">
        <v>1221.43</v>
      </c>
      <c r="G8" s="78">
        <v>1192.7065156894485</v>
      </c>
      <c r="H8" s="78">
        <v>3292.2789491373414</v>
      </c>
      <c r="I8" s="78">
        <v>3538.2608545031599</v>
      </c>
      <c r="J8" s="78">
        <v>4368.1344348467192</v>
      </c>
      <c r="K8" s="79">
        <v>3987.7557234847482</v>
      </c>
      <c r="AC8" s="66"/>
    </row>
    <row r="9" spans="1:29">
      <c r="A9" s="76" t="s">
        <v>697</v>
      </c>
      <c r="B9" s="77"/>
      <c r="C9" s="77"/>
      <c r="D9" s="77"/>
      <c r="E9" s="78"/>
      <c r="F9" s="78"/>
      <c r="G9" s="78">
        <v>1716.2206619960111</v>
      </c>
      <c r="H9" s="78">
        <v>954.1303334014176</v>
      </c>
      <c r="I9" s="78">
        <v>27.246748234371527</v>
      </c>
      <c r="J9" s="78">
        <v>261.26380794748292</v>
      </c>
      <c r="K9" s="79">
        <v>98.530782280289188</v>
      </c>
      <c r="AC9" s="66"/>
    </row>
    <row r="10" spans="1:29">
      <c r="A10" s="76" t="s">
        <v>16</v>
      </c>
      <c r="B10" s="77">
        <f>'Bränsle t el '!T461</f>
        <v>25.298999999999999</v>
      </c>
      <c r="C10" s="77">
        <v>54.237894472901822</v>
      </c>
      <c r="D10" s="77">
        <v>35.751597324484983</v>
      </c>
      <c r="E10" s="78">
        <f>'[2]Elbränslen per nät'!N459</f>
        <v>85.315699894552196</v>
      </c>
      <c r="F10" s="78">
        <v>83.39</v>
      </c>
      <c r="G10" s="78">
        <v>87.266030240757331</v>
      </c>
      <c r="H10" s="78">
        <v>37.422958606219531</v>
      </c>
      <c r="I10" s="78">
        <v>49.993836859944139</v>
      </c>
      <c r="J10" s="78">
        <v>59.154837841571648</v>
      </c>
      <c r="K10" s="79">
        <v>30.28281609036295</v>
      </c>
      <c r="AC10" s="66"/>
    </row>
    <row r="11" spans="1:29">
      <c r="A11" s="76" t="s">
        <v>17</v>
      </c>
      <c r="B11" s="77">
        <f>'Bränsle t el '!H461</f>
        <v>63.871869294626663</v>
      </c>
      <c r="C11" s="77">
        <v>14.988659671352208</v>
      </c>
      <c r="D11" s="77">
        <v>0.38770817062804075</v>
      </c>
      <c r="E11" s="78">
        <f>'[2]Elbränslen per nät'!O459</f>
        <v>65.713069166962185</v>
      </c>
      <c r="F11" s="78">
        <v>274.32084986329596</v>
      </c>
      <c r="G11" s="78">
        <v>68.160314260214491</v>
      </c>
      <c r="H11" s="78">
        <v>150.12400180841155</v>
      </c>
      <c r="I11" s="78">
        <v>352.42425150171113</v>
      </c>
      <c r="J11" s="80" t="s">
        <v>8</v>
      </c>
      <c r="K11" s="81" t="s">
        <v>8</v>
      </c>
      <c r="AC11" s="66"/>
    </row>
    <row r="12" spans="1:29">
      <c r="A12" s="76" t="s">
        <v>19</v>
      </c>
      <c r="B12" s="77"/>
      <c r="C12" s="77"/>
      <c r="D12" s="77"/>
      <c r="E12" s="78"/>
      <c r="F12" s="78"/>
      <c r="G12" s="78">
        <v>380.16207702004391</v>
      </c>
      <c r="H12" s="78">
        <v>484.58856262710572</v>
      </c>
      <c r="I12" s="78">
        <v>548.65129194841188</v>
      </c>
      <c r="J12" s="80" t="s">
        <v>8</v>
      </c>
      <c r="K12" s="81" t="s">
        <v>8</v>
      </c>
      <c r="AC12" s="66"/>
    </row>
    <row r="13" spans="1:29" ht="17.25">
      <c r="A13" s="76" t="s">
        <v>698</v>
      </c>
      <c r="B13" s="77">
        <f>'Bränsle t el '!M461</f>
        <v>589.70115120000014</v>
      </c>
      <c r="C13" s="77">
        <v>2171.3766611501778</v>
      </c>
      <c r="D13" s="77">
        <v>563</v>
      </c>
      <c r="E13" s="78">
        <f>'[2]Elbränslen per nät'!S459</f>
        <v>511.14887442795293</v>
      </c>
      <c r="F13" s="78"/>
      <c r="G13" s="78">
        <v>236.67269123424353</v>
      </c>
      <c r="H13" s="78">
        <v>238</v>
      </c>
      <c r="I13" s="82" t="s">
        <v>8</v>
      </c>
      <c r="J13" s="80" t="s">
        <v>8</v>
      </c>
      <c r="K13" s="79" t="s">
        <v>8</v>
      </c>
      <c r="AC13" s="66"/>
    </row>
    <row r="14" spans="1:29">
      <c r="A14" s="76" t="s">
        <v>20</v>
      </c>
      <c r="B14" s="77">
        <f>'Bränsle t el '!U461</f>
        <v>608.5909059999999</v>
      </c>
      <c r="C14" s="77">
        <v>967.16941838486014</v>
      </c>
      <c r="D14" s="77">
        <v>876.29936030499061</v>
      </c>
      <c r="E14" s="78">
        <f>'[2]Elbränslen per nät'!R459</f>
        <v>1306.8261107360292</v>
      </c>
      <c r="F14" s="78">
        <v>1302.591063428353</v>
      </c>
      <c r="G14" s="78">
        <v>1388.2496290031947</v>
      </c>
      <c r="H14" s="78">
        <v>933.05921993721006</v>
      </c>
      <c r="I14" s="78">
        <v>779.43002552814028</v>
      </c>
      <c r="J14" s="78">
        <v>985.21376283661903</v>
      </c>
      <c r="K14" s="79">
        <v>1006.47440104877</v>
      </c>
      <c r="AC14" s="66"/>
    </row>
    <row r="15" spans="1:29">
      <c r="A15" s="76" t="s">
        <v>26</v>
      </c>
      <c r="B15" s="77">
        <f>'Bränsle t el '!N461</f>
        <v>2138.875</v>
      </c>
      <c r="C15" s="77">
        <v>1113.0867768746191</v>
      </c>
      <c r="D15" s="77">
        <v>1655.4017631252252</v>
      </c>
      <c r="E15" s="78">
        <f>'[2]Elbränslen per nät'!H459</f>
        <v>1966.980875686264</v>
      </c>
      <c r="F15" s="78">
        <v>1669.3122579834883</v>
      </c>
      <c r="G15" s="78">
        <v>1073.8349634965405</v>
      </c>
      <c r="H15" s="78">
        <v>1431.7747871261633</v>
      </c>
      <c r="I15" s="78">
        <v>1020.2696488451728</v>
      </c>
      <c r="J15" s="78">
        <v>691.64156341218904</v>
      </c>
      <c r="K15" s="79">
        <v>850.61018041636623</v>
      </c>
      <c r="AC15" s="66"/>
    </row>
    <row r="16" spans="1:29" ht="17.25">
      <c r="A16" s="76" t="s">
        <v>699</v>
      </c>
      <c r="B16" s="77">
        <f>'Bränsle t el '!I461+'Bränsle t el '!J461+'Bränsle t el '!K461</f>
        <v>176.45151143053715</v>
      </c>
      <c r="C16" s="77">
        <v>390.92917456795146</v>
      </c>
      <c r="D16" s="77">
        <v>424.43545553222361</v>
      </c>
      <c r="E16" s="78">
        <f>'[2]Elbränslen per nät'!G459</f>
        <v>2541.9269834214033</v>
      </c>
      <c r="F16" s="78">
        <v>380.90040133624495</v>
      </c>
      <c r="G16" s="83">
        <v>190.22458260114712</v>
      </c>
      <c r="H16" s="83">
        <v>205.45561824082438</v>
      </c>
      <c r="I16" s="83">
        <v>466.5970395022872</v>
      </c>
      <c r="J16" s="83">
        <v>552.36019221492495</v>
      </c>
      <c r="K16" s="84">
        <v>861.94976456873871</v>
      </c>
      <c r="AC16" s="66"/>
    </row>
    <row r="17" spans="1:29">
      <c r="A17" s="85" t="s">
        <v>28</v>
      </c>
      <c r="B17" s="77">
        <f>'Bränsle t el '!S461</f>
        <v>1731.6296945489598</v>
      </c>
      <c r="C17" s="108">
        <v>1180.1348077714463</v>
      </c>
      <c r="D17" s="86">
        <v>1328.3107035407797</v>
      </c>
      <c r="E17" s="87">
        <f>'[2]Elbränslen per nät'!F459</f>
        <v>1545.9480293004788</v>
      </c>
      <c r="F17" s="78">
        <v>1120.7934826870642</v>
      </c>
      <c r="G17" s="83">
        <v>976.82071909953959</v>
      </c>
      <c r="H17" s="78">
        <v>1218.7252724966045</v>
      </c>
      <c r="I17" s="78">
        <v>1345.9691897495927</v>
      </c>
      <c r="J17" s="78">
        <v>1275.462664287307</v>
      </c>
      <c r="K17" s="79">
        <v>1524.7565084387491</v>
      </c>
      <c r="AC17" s="66"/>
    </row>
    <row r="18" spans="1:29">
      <c r="A18" s="88" t="s">
        <v>29</v>
      </c>
      <c r="B18" s="109">
        <f>'Bränsle t el '!Z461</f>
        <v>31.171671</v>
      </c>
      <c r="C18" s="107">
        <v>35</v>
      </c>
      <c r="D18" s="107">
        <v>25.104555843805144</v>
      </c>
      <c r="E18" s="89">
        <f>'[2]Elbränslen per nät'!I459</f>
        <v>52.168023331468497</v>
      </c>
      <c r="F18" s="90">
        <v>42.195541546050563</v>
      </c>
      <c r="G18" s="90">
        <v>58.799298961766041</v>
      </c>
      <c r="H18" s="90">
        <v>92.975265200747572</v>
      </c>
      <c r="I18" s="90">
        <v>30.687922237683267</v>
      </c>
      <c r="J18" s="90">
        <v>37.51428544554129</v>
      </c>
      <c r="K18" s="91">
        <v>45.901244467407615</v>
      </c>
      <c r="AC18" s="66"/>
    </row>
    <row r="19" spans="1:29">
      <c r="A19" s="92" t="s">
        <v>700</v>
      </c>
      <c r="B19" s="93">
        <f>SUM(B4:B18)</f>
        <v>17349.890254871621</v>
      </c>
      <c r="C19" s="93">
        <f>SUM(C4:C18)</f>
        <v>17440.912507382316</v>
      </c>
      <c r="D19" s="93">
        <f>SUM(D4:D18)</f>
        <v>16577.840044763176</v>
      </c>
      <c r="E19" s="94">
        <f>SUM(E4:E18)</f>
        <v>19575.896213914653</v>
      </c>
      <c r="F19" s="94">
        <v>13429.513413140154</v>
      </c>
      <c r="G19" s="94">
        <v>14335.184729771934</v>
      </c>
      <c r="H19" s="94">
        <v>13942.91005735102</v>
      </c>
      <c r="I19" s="94">
        <v>11053.549159914946</v>
      </c>
      <c r="J19" s="94">
        <v>11740.952906922264</v>
      </c>
      <c r="K19" s="95">
        <v>11247.292764922648</v>
      </c>
      <c r="AC19" s="66"/>
    </row>
    <row r="20" spans="1:29">
      <c r="A20" s="92" t="s">
        <v>701</v>
      </c>
      <c r="B20" s="93">
        <f>'Bränsle t el '!D461</f>
        <v>8507.560386000001</v>
      </c>
      <c r="C20" s="93">
        <v>7566.5200000000013</v>
      </c>
      <c r="D20" s="93">
        <v>8040.4911280000015</v>
      </c>
      <c r="E20" s="94">
        <f>'[2]Elbränslen per nät'!D459</f>
        <v>9662.5390000000007</v>
      </c>
      <c r="F20" s="94">
        <v>8075</v>
      </c>
      <c r="G20" s="94">
        <v>7216.3859999999968</v>
      </c>
      <c r="H20" s="96">
        <v>7005.4249999999984</v>
      </c>
      <c r="I20" s="96">
        <v>6101.1751111000003</v>
      </c>
      <c r="J20" s="96">
        <v>5898</v>
      </c>
      <c r="K20" s="95">
        <v>6130.8620000000001</v>
      </c>
      <c r="AC20" s="66"/>
    </row>
    <row r="21" spans="1:29">
      <c r="A21" s="92" t="s">
        <v>702</v>
      </c>
      <c r="B21" s="93"/>
      <c r="C21" s="93">
        <v>51.440000000000005</v>
      </c>
      <c r="D21" s="93">
        <v>389.33699999999999</v>
      </c>
      <c r="E21" s="97">
        <f>'[2]Elbränslen per nät'!E459</f>
        <v>219.596</v>
      </c>
      <c r="F21" s="97">
        <v>240</v>
      </c>
      <c r="G21" s="97">
        <v>247.72200000000001</v>
      </c>
      <c r="H21" s="98">
        <v>78.578000000000003</v>
      </c>
      <c r="I21" s="80" t="s">
        <v>8</v>
      </c>
      <c r="J21" s="80" t="s">
        <v>8</v>
      </c>
      <c r="K21" s="79" t="s">
        <v>8</v>
      </c>
      <c r="AC21" s="66"/>
    </row>
    <row r="22" spans="1:29" ht="30">
      <c r="A22" s="92" t="s">
        <v>703</v>
      </c>
      <c r="B22" s="99"/>
      <c r="C22" s="99"/>
      <c r="D22" s="100" t="s">
        <v>704</v>
      </c>
      <c r="E22" s="100" t="s">
        <v>704</v>
      </c>
      <c r="F22" s="100" t="s">
        <v>704</v>
      </c>
      <c r="G22" s="101">
        <v>0.52068446557917125</v>
      </c>
      <c r="H22" s="101">
        <v>0.50807205747304884</v>
      </c>
      <c r="I22" s="101">
        <v>0.55196525774957039</v>
      </c>
      <c r="J22" s="101">
        <v>0.50234423447202825</v>
      </c>
      <c r="K22" s="102">
        <v>0.54509668487696428</v>
      </c>
      <c r="AC22" s="66"/>
    </row>
    <row r="23" spans="1:29" ht="15.75" thickBot="1">
      <c r="A23" s="103" t="s">
        <v>705</v>
      </c>
      <c r="B23" s="104">
        <f>'Bränsle t el '!C461</f>
        <v>23177.497676000003</v>
      </c>
      <c r="C23" s="104">
        <v>22270.219999999998</v>
      </c>
      <c r="D23" s="104">
        <v>22388.977575000004</v>
      </c>
      <c r="E23" s="105">
        <f>'[2]Elbränslen per nät'!C459</f>
        <v>27479.490704715845</v>
      </c>
      <c r="F23" s="105">
        <v>23410</v>
      </c>
      <c r="G23" s="105">
        <v>22460.394000000008</v>
      </c>
      <c r="H23" s="105">
        <v>20953.924999999992</v>
      </c>
      <c r="I23" s="105">
        <v>18569.572000000004</v>
      </c>
      <c r="J23" s="105">
        <v>19186</v>
      </c>
      <c r="K23" s="106">
        <v>17525</v>
      </c>
      <c r="AC23" s="66"/>
    </row>
    <row r="24" spans="1:29">
      <c r="AC24" s="66"/>
    </row>
  </sheetData>
  <mergeCells count="1">
    <mergeCell ref="A1:J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AK461"/>
  <sheetViews>
    <sheetView workbookViewId="0">
      <pane xSplit="2" ySplit="3" topLeftCell="C4" activePane="bottomRight" state="frozen"/>
      <selection pane="topRight" activeCell="C1" sqref="C1"/>
      <selection pane="bottomLeft" activeCell="A3" sqref="A3"/>
      <selection pane="bottomRight" activeCell="O461" sqref="O461"/>
    </sheetView>
  </sheetViews>
  <sheetFormatPr defaultRowHeight="15"/>
  <cols>
    <col min="1" max="1" width="25.28515625" customWidth="1"/>
    <col min="2" max="2" width="25.5703125" customWidth="1"/>
    <col min="3" max="3" width="20.85546875" customWidth="1"/>
    <col min="4" max="4" width="17.28515625" customWidth="1"/>
    <col min="13" max="13" width="9.140625" style="51"/>
    <col min="16" max="16" width="12.28515625" customWidth="1"/>
    <col min="35" max="35" width="11.5703125" bestFit="1" customWidth="1"/>
    <col min="37" max="37" width="0" hidden="1" customWidth="1"/>
  </cols>
  <sheetData>
    <row r="1" spans="1:37">
      <c r="A1" s="65" t="s">
        <v>694</v>
      </c>
      <c r="B1" s="65"/>
      <c r="C1" s="65"/>
      <c r="D1" s="65"/>
      <c r="E1" s="65"/>
    </row>
    <row r="2" spans="1:37" ht="31.5" customHeight="1">
      <c r="A2" s="65"/>
      <c r="B2" s="65"/>
      <c r="C2" s="65"/>
      <c r="D2" s="65"/>
      <c r="E2" s="65"/>
    </row>
    <row r="3" spans="1:37" ht="165">
      <c r="A3" s="27" t="s">
        <v>681</v>
      </c>
      <c r="B3" s="27" t="s">
        <v>34</v>
      </c>
      <c r="C3" s="27" t="s">
        <v>682</v>
      </c>
      <c r="D3" s="27" t="s">
        <v>683</v>
      </c>
      <c r="E3" s="52" t="s">
        <v>9</v>
      </c>
      <c r="F3" s="52" t="s">
        <v>39</v>
      </c>
      <c r="G3" s="52" t="s">
        <v>40</v>
      </c>
      <c r="H3" s="52" t="s">
        <v>17</v>
      </c>
      <c r="I3" s="52" t="s">
        <v>35</v>
      </c>
      <c r="J3" s="52" t="s">
        <v>36</v>
      </c>
      <c r="K3" s="52" t="s">
        <v>37</v>
      </c>
      <c r="L3" s="52" t="s">
        <v>41</v>
      </c>
      <c r="M3" s="53" t="s">
        <v>684</v>
      </c>
      <c r="N3" s="52" t="s">
        <v>26</v>
      </c>
      <c r="O3" s="52" t="s">
        <v>11</v>
      </c>
      <c r="P3" s="52" t="s">
        <v>30</v>
      </c>
      <c r="Q3" s="52" t="s">
        <v>42</v>
      </c>
      <c r="R3" s="52" t="s">
        <v>43</v>
      </c>
      <c r="S3" s="52" t="s">
        <v>28</v>
      </c>
      <c r="T3" s="52" t="s">
        <v>16</v>
      </c>
      <c r="U3" s="52" t="s">
        <v>50</v>
      </c>
      <c r="V3" s="52" t="s">
        <v>46</v>
      </c>
      <c r="W3" s="52" t="s">
        <v>45</v>
      </c>
      <c r="X3" s="52" t="s">
        <v>47</v>
      </c>
      <c r="Y3" s="52" t="s">
        <v>49</v>
      </c>
      <c r="Z3" s="52" t="s">
        <v>38</v>
      </c>
      <c r="AA3" s="52" t="s">
        <v>48</v>
      </c>
      <c r="AB3" s="52" t="s">
        <v>44</v>
      </c>
      <c r="AE3" s="54" t="s">
        <v>685</v>
      </c>
      <c r="AF3" s="54"/>
      <c r="AG3" s="55" t="s">
        <v>686</v>
      </c>
      <c r="AH3" s="54"/>
      <c r="AI3" s="52" t="s">
        <v>687</v>
      </c>
      <c r="AK3" t="s">
        <v>688</v>
      </c>
    </row>
    <row r="4" spans="1:37">
      <c r="A4" s="56" t="s">
        <v>200</v>
      </c>
      <c r="B4" s="56" t="s">
        <v>201</v>
      </c>
      <c r="C4" t="s">
        <v>691</v>
      </c>
      <c r="D4" t="s">
        <v>691</v>
      </c>
      <c r="E4">
        <v>0</v>
      </c>
      <c r="F4">
        <v>0</v>
      </c>
      <c r="G4">
        <v>0</v>
      </c>
      <c r="H4">
        <v>0</v>
      </c>
      <c r="I4">
        <v>0</v>
      </c>
      <c r="J4">
        <v>0</v>
      </c>
      <c r="K4">
        <v>0</v>
      </c>
      <c r="L4">
        <v>0</v>
      </c>
      <c r="M4" s="51">
        <v>0</v>
      </c>
      <c r="N4">
        <v>0</v>
      </c>
      <c r="O4">
        <v>0</v>
      </c>
      <c r="P4">
        <v>0</v>
      </c>
      <c r="Q4">
        <v>0</v>
      </c>
      <c r="R4">
        <v>0</v>
      </c>
      <c r="S4">
        <v>0</v>
      </c>
      <c r="T4">
        <v>0</v>
      </c>
      <c r="U4">
        <v>0</v>
      </c>
      <c r="V4">
        <v>0</v>
      </c>
      <c r="W4">
        <v>0</v>
      </c>
      <c r="X4">
        <v>0</v>
      </c>
      <c r="Y4">
        <v>0</v>
      </c>
      <c r="Z4">
        <v>0</v>
      </c>
      <c r="AA4">
        <v>0</v>
      </c>
      <c r="AB4">
        <v>0</v>
      </c>
      <c r="AE4">
        <v>0</v>
      </c>
      <c r="AG4">
        <v>0</v>
      </c>
      <c r="AI4" s="57" t="s">
        <v>691</v>
      </c>
      <c r="AK4" s="57" t="s">
        <v>691</v>
      </c>
    </row>
    <row r="5" spans="1:37">
      <c r="A5" s="56" t="s">
        <v>203</v>
      </c>
      <c r="B5" s="56" t="s">
        <v>204</v>
      </c>
      <c r="C5" t="s">
        <v>691</v>
      </c>
      <c r="D5" t="s">
        <v>691</v>
      </c>
      <c r="E5">
        <v>0</v>
      </c>
      <c r="F5">
        <v>0</v>
      </c>
      <c r="G5">
        <v>0</v>
      </c>
      <c r="H5">
        <v>0</v>
      </c>
      <c r="I5">
        <v>0</v>
      </c>
      <c r="J5">
        <v>0</v>
      </c>
      <c r="K5">
        <v>0</v>
      </c>
      <c r="L5">
        <v>0</v>
      </c>
      <c r="M5" s="51">
        <v>0</v>
      </c>
      <c r="N5">
        <v>0</v>
      </c>
      <c r="O5">
        <v>0</v>
      </c>
      <c r="P5">
        <v>0</v>
      </c>
      <c r="Q5">
        <v>0</v>
      </c>
      <c r="R5">
        <v>0</v>
      </c>
      <c r="S5">
        <v>0</v>
      </c>
      <c r="T5">
        <v>0</v>
      </c>
      <c r="U5">
        <v>0</v>
      </c>
      <c r="V5">
        <v>0</v>
      </c>
      <c r="W5">
        <v>0</v>
      </c>
      <c r="X5">
        <v>0</v>
      </c>
      <c r="Y5">
        <v>0</v>
      </c>
      <c r="Z5">
        <v>0</v>
      </c>
      <c r="AA5">
        <v>0</v>
      </c>
      <c r="AB5">
        <v>0</v>
      </c>
      <c r="AE5">
        <v>0</v>
      </c>
      <c r="AG5">
        <v>0</v>
      </c>
      <c r="AI5" s="57" t="s">
        <v>691</v>
      </c>
      <c r="AK5" s="57" t="s">
        <v>691</v>
      </c>
    </row>
    <row r="6" spans="1:37">
      <c r="A6" s="56" t="s">
        <v>75</v>
      </c>
      <c r="B6" s="56" t="s">
        <v>76</v>
      </c>
      <c r="C6" t="s">
        <v>691</v>
      </c>
      <c r="D6" t="s">
        <v>691</v>
      </c>
      <c r="E6">
        <v>0</v>
      </c>
      <c r="F6">
        <v>0</v>
      </c>
      <c r="G6">
        <v>0</v>
      </c>
      <c r="H6">
        <v>0</v>
      </c>
      <c r="I6">
        <v>0</v>
      </c>
      <c r="J6">
        <v>0</v>
      </c>
      <c r="K6">
        <v>0</v>
      </c>
      <c r="L6">
        <v>0</v>
      </c>
      <c r="M6" s="51">
        <v>0</v>
      </c>
      <c r="N6">
        <v>0</v>
      </c>
      <c r="O6">
        <v>0</v>
      </c>
      <c r="P6">
        <v>0</v>
      </c>
      <c r="Q6">
        <v>0</v>
      </c>
      <c r="R6">
        <v>0</v>
      </c>
      <c r="S6">
        <v>0</v>
      </c>
      <c r="T6">
        <v>0</v>
      </c>
      <c r="U6">
        <v>0</v>
      </c>
      <c r="V6">
        <v>0</v>
      </c>
      <c r="W6">
        <v>0</v>
      </c>
      <c r="X6">
        <v>0</v>
      </c>
      <c r="Y6">
        <v>0</v>
      </c>
      <c r="Z6">
        <v>0</v>
      </c>
      <c r="AA6">
        <v>0</v>
      </c>
      <c r="AB6">
        <v>0</v>
      </c>
      <c r="AE6">
        <v>0</v>
      </c>
      <c r="AG6">
        <v>0</v>
      </c>
      <c r="AI6" s="57" t="s">
        <v>691</v>
      </c>
      <c r="AK6" s="57" t="s">
        <v>691</v>
      </c>
    </row>
    <row r="7" spans="1:37">
      <c r="A7" s="56" t="s">
        <v>77</v>
      </c>
      <c r="B7" s="56" t="s">
        <v>78</v>
      </c>
      <c r="C7" t="s">
        <v>691</v>
      </c>
      <c r="D7" t="s">
        <v>691</v>
      </c>
      <c r="E7">
        <v>0</v>
      </c>
      <c r="F7">
        <v>0</v>
      </c>
      <c r="G7">
        <v>0</v>
      </c>
      <c r="H7">
        <v>0</v>
      </c>
      <c r="I7">
        <v>0</v>
      </c>
      <c r="J7">
        <v>0</v>
      </c>
      <c r="K7">
        <v>0</v>
      </c>
      <c r="L7">
        <v>0</v>
      </c>
      <c r="M7" s="51">
        <v>0</v>
      </c>
      <c r="N7">
        <v>0</v>
      </c>
      <c r="O7">
        <v>0</v>
      </c>
      <c r="P7">
        <v>0</v>
      </c>
      <c r="Q7">
        <v>0</v>
      </c>
      <c r="R7">
        <v>0</v>
      </c>
      <c r="S7">
        <v>0</v>
      </c>
      <c r="T7">
        <v>0</v>
      </c>
      <c r="U7">
        <v>0</v>
      </c>
      <c r="V7">
        <v>0</v>
      </c>
      <c r="W7">
        <v>0</v>
      </c>
      <c r="X7">
        <v>0</v>
      </c>
      <c r="Y7">
        <v>0</v>
      </c>
      <c r="Z7">
        <v>0</v>
      </c>
      <c r="AA7">
        <v>0</v>
      </c>
      <c r="AB7">
        <v>0</v>
      </c>
      <c r="AE7">
        <v>0</v>
      </c>
      <c r="AG7">
        <v>0</v>
      </c>
      <c r="AI7" s="57" t="s">
        <v>691</v>
      </c>
      <c r="AK7" s="57" t="s">
        <v>691</v>
      </c>
    </row>
    <row r="8" spans="1:37">
      <c r="A8" s="56" t="s">
        <v>640</v>
      </c>
      <c r="B8" s="56" t="s">
        <v>641</v>
      </c>
      <c r="C8" t="s">
        <v>691</v>
      </c>
      <c r="D8" t="s">
        <v>691</v>
      </c>
      <c r="E8">
        <v>0</v>
      </c>
      <c r="F8">
        <v>0</v>
      </c>
      <c r="G8">
        <v>0</v>
      </c>
      <c r="H8">
        <v>0</v>
      </c>
      <c r="I8">
        <v>0</v>
      </c>
      <c r="J8">
        <v>0</v>
      </c>
      <c r="K8">
        <v>0</v>
      </c>
      <c r="L8">
        <v>0</v>
      </c>
      <c r="M8" s="51">
        <v>0</v>
      </c>
      <c r="N8">
        <v>0</v>
      </c>
      <c r="O8">
        <v>0</v>
      </c>
      <c r="P8">
        <v>0</v>
      </c>
      <c r="Q8">
        <v>0</v>
      </c>
      <c r="R8">
        <v>0</v>
      </c>
      <c r="S8">
        <v>0</v>
      </c>
      <c r="T8">
        <v>0</v>
      </c>
      <c r="U8">
        <v>0</v>
      </c>
      <c r="V8">
        <v>0</v>
      </c>
      <c r="W8">
        <v>0</v>
      </c>
      <c r="X8">
        <v>0</v>
      </c>
      <c r="Y8">
        <v>0</v>
      </c>
      <c r="Z8">
        <v>0</v>
      </c>
      <c r="AA8">
        <v>0</v>
      </c>
      <c r="AB8">
        <v>0</v>
      </c>
      <c r="AE8">
        <v>0</v>
      </c>
      <c r="AG8">
        <v>0</v>
      </c>
      <c r="AI8" s="57" t="s">
        <v>691</v>
      </c>
      <c r="AK8" s="57" t="s">
        <v>691</v>
      </c>
    </row>
    <row r="9" spans="1:37">
      <c r="A9" s="56" t="s">
        <v>410</v>
      </c>
      <c r="B9" s="56" t="s">
        <v>411</v>
      </c>
      <c r="C9" t="s">
        <v>691</v>
      </c>
      <c r="D9" t="s">
        <v>691</v>
      </c>
      <c r="E9">
        <v>0</v>
      </c>
      <c r="F9">
        <v>0</v>
      </c>
      <c r="G9">
        <v>0</v>
      </c>
      <c r="H9">
        <v>0</v>
      </c>
      <c r="I9">
        <v>0</v>
      </c>
      <c r="J9">
        <v>0</v>
      </c>
      <c r="K9">
        <v>0</v>
      </c>
      <c r="L9">
        <v>0</v>
      </c>
      <c r="M9" s="51">
        <v>0</v>
      </c>
      <c r="N9">
        <v>0</v>
      </c>
      <c r="O9">
        <v>0</v>
      </c>
      <c r="P9">
        <v>0</v>
      </c>
      <c r="Q9">
        <v>0</v>
      </c>
      <c r="R9">
        <v>0</v>
      </c>
      <c r="S9">
        <v>0</v>
      </c>
      <c r="T9">
        <v>0</v>
      </c>
      <c r="U9">
        <v>0</v>
      </c>
      <c r="V9">
        <v>0</v>
      </c>
      <c r="W9">
        <v>0</v>
      </c>
      <c r="X9">
        <v>0</v>
      </c>
      <c r="Y9">
        <v>0</v>
      </c>
      <c r="Z9">
        <v>0</v>
      </c>
      <c r="AA9">
        <v>0</v>
      </c>
      <c r="AB9">
        <v>0</v>
      </c>
      <c r="AE9">
        <v>0</v>
      </c>
      <c r="AG9">
        <v>0</v>
      </c>
      <c r="AI9" s="57" t="s">
        <v>691</v>
      </c>
      <c r="AK9" s="57" t="s">
        <v>691</v>
      </c>
    </row>
    <row r="10" spans="1:37">
      <c r="A10" s="56" t="s">
        <v>81</v>
      </c>
      <c r="B10" s="56" t="s">
        <v>82</v>
      </c>
      <c r="C10" t="s">
        <v>691</v>
      </c>
      <c r="D10" t="s">
        <v>691</v>
      </c>
      <c r="E10">
        <v>0</v>
      </c>
      <c r="F10">
        <v>0</v>
      </c>
      <c r="G10">
        <v>0</v>
      </c>
      <c r="H10">
        <v>0</v>
      </c>
      <c r="I10">
        <v>0</v>
      </c>
      <c r="J10">
        <v>0</v>
      </c>
      <c r="K10">
        <v>0</v>
      </c>
      <c r="L10">
        <v>0</v>
      </c>
      <c r="M10" s="51">
        <v>0</v>
      </c>
      <c r="N10">
        <v>0</v>
      </c>
      <c r="O10">
        <v>0</v>
      </c>
      <c r="P10">
        <v>0</v>
      </c>
      <c r="Q10">
        <v>0</v>
      </c>
      <c r="R10">
        <v>0</v>
      </c>
      <c r="S10">
        <v>0</v>
      </c>
      <c r="T10">
        <v>0</v>
      </c>
      <c r="U10">
        <v>0</v>
      </c>
      <c r="V10">
        <v>0</v>
      </c>
      <c r="W10">
        <v>0</v>
      </c>
      <c r="X10">
        <v>0</v>
      </c>
      <c r="Y10">
        <v>0</v>
      </c>
      <c r="Z10">
        <v>0</v>
      </c>
      <c r="AA10">
        <v>0</v>
      </c>
      <c r="AB10">
        <v>0</v>
      </c>
      <c r="AE10">
        <v>0</v>
      </c>
      <c r="AG10">
        <v>0</v>
      </c>
      <c r="AI10" s="57" t="s">
        <v>691</v>
      </c>
      <c r="AK10" s="57" t="s">
        <v>691</v>
      </c>
    </row>
    <row r="11" spans="1:37">
      <c r="A11" s="56" t="s">
        <v>104</v>
      </c>
      <c r="B11" s="56" t="s">
        <v>105</v>
      </c>
      <c r="C11" t="s">
        <v>691</v>
      </c>
      <c r="D11" t="s">
        <v>691</v>
      </c>
      <c r="E11">
        <v>0</v>
      </c>
      <c r="F11">
        <v>0</v>
      </c>
      <c r="G11">
        <v>0</v>
      </c>
      <c r="H11">
        <v>0</v>
      </c>
      <c r="I11">
        <v>0</v>
      </c>
      <c r="J11">
        <v>0</v>
      </c>
      <c r="K11">
        <v>0</v>
      </c>
      <c r="L11">
        <v>0</v>
      </c>
      <c r="M11" s="51">
        <v>0</v>
      </c>
      <c r="N11">
        <v>0</v>
      </c>
      <c r="O11">
        <v>0</v>
      </c>
      <c r="P11">
        <v>0</v>
      </c>
      <c r="Q11">
        <v>0</v>
      </c>
      <c r="R11">
        <v>0</v>
      </c>
      <c r="S11">
        <v>0</v>
      </c>
      <c r="T11">
        <v>0</v>
      </c>
      <c r="U11">
        <v>0</v>
      </c>
      <c r="V11">
        <v>0</v>
      </c>
      <c r="W11">
        <v>0</v>
      </c>
      <c r="X11">
        <v>0</v>
      </c>
      <c r="Y11">
        <v>0</v>
      </c>
      <c r="Z11">
        <v>0</v>
      </c>
      <c r="AA11">
        <v>0</v>
      </c>
      <c r="AB11">
        <v>0</v>
      </c>
      <c r="AE11">
        <v>0</v>
      </c>
      <c r="AG11">
        <v>0</v>
      </c>
      <c r="AI11" s="57" t="s">
        <v>691</v>
      </c>
      <c r="AK11" s="57" t="s">
        <v>691</v>
      </c>
    </row>
    <row r="12" spans="1:37">
      <c r="A12" s="56" t="s">
        <v>83</v>
      </c>
      <c r="B12" s="56" t="s">
        <v>84</v>
      </c>
      <c r="C12" t="s">
        <v>691</v>
      </c>
      <c r="D12" t="s">
        <v>691</v>
      </c>
      <c r="E12">
        <v>0</v>
      </c>
      <c r="F12">
        <v>0</v>
      </c>
      <c r="G12">
        <v>0</v>
      </c>
      <c r="H12">
        <v>0</v>
      </c>
      <c r="I12">
        <v>0</v>
      </c>
      <c r="J12">
        <v>0</v>
      </c>
      <c r="K12">
        <v>0</v>
      </c>
      <c r="L12">
        <v>0</v>
      </c>
      <c r="M12" s="51">
        <v>0</v>
      </c>
      <c r="N12">
        <v>0</v>
      </c>
      <c r="O12">
        <v>0</v>
      </c>
      <c r="P12">
        <v>0</v>
      </c>
      <c r="Q12">
        <v>0</v>
      </c>
      <c r="R12">
        <v>0</v>
      </c>
      <c r="S12">
        <v>0</v>
      </c>
      <c r="T12">
        <v>0</v>
      </c>
      <c r="U12">
        <v>0</v>
      </c>
      <c r="V12">
        <v>0</v>
      </c>
      <c r="W12">
        <v>0</v>
      </c>
      <c r="X12">
        <v>0</v>
      </c>
      <c r="Y12">
        <v>0</v>
      </c>
      <c r="Z12">
        <v>0</v>
      </c>
      <c r="AA12">
        <v>0</v>
      </c>
      <c r="AB12">
        <v>0</v>
      </c>
      <c r="AE12">
        <v>0</v>
      </c>
      <c r="AG12">
        <v>0</v>
      </c>
      <c r="AI12" s="57" t="s">
        <v>691</v>
      </c>
      <c r="AK12" s="57" t="s">
        <v>691</v>
      </c>
    </row>
    <row r="13" spans="1:37">
      <c r="A13" s="56" t="s">
        <v>85</v>
      </c>
      <c r="B13" s="56" t="s">
        <v>86</v>
      </c>
      <c r="C13" t="s">
        <v>691</v>
      </c>
      <c r="D13" t="s">
        <v>691</v>
      </c>
      <c r="E13">
        <v>0</v>
      </c>
      <c r="F13">
        <v>0</v>
      </c>
      <c r="G13">
        <v>0</v>
      </c>
      <c r="H13">
        <v>0</v>
      </c>
      <c r="I13">
        <v>0</v>
      </c>
      <c r="J13">
        <v>0</v>
      </c>
      <c r="K13">
        <v>0</v>
      </c>
      <c r="L13">
        <v>0</v>
      </c>
      <c r="M13" s="51">
        <v>0</v>
      </c>
      <c r="N13">
        <v>0</v>
      </c>
      <c r="O13">
        <v>0</v>
      </c>
      <c r="P13">
        <v>0</v>
      </c>
      <c r="Q13">
        <v>0</v>
      </c>
      <c r="R13">
        <v>0</v>
      </c>
      <c r="S13">
        <v>0</v>
      </c>
      <c r="T13">
        <v>0</v>
      </c>
      <c r="U13">
        <v>0</v>
      </c>
      <c r="V13">
        <v>0</v>
      </c>
      <c r="W13">
        <v>0</v>
      </c>
      <c r="X13">
        <v>0</v>
      </c>
      <c r="Y13">
        <v>0</v>
      </c>
      <c r="Z13">
        <v>0</v>
      </c>
      <c r="AA13">
        <v>0</v>
      </c>
      <c r="AB13">
        <v>0</v>
      </c>
      <c r="AE13">
        <v>0</v>
      </c>
      <c r="AG13">
        <v>0</v>
      </c>
      <c r="AI13" s="57" t="s">
        <v>691</v>
      </c>
      <c r="AK13" s="57" t="s">
        <v>691</v>
      </c>
    </row>
    <row r="14" spans="1:37">
      <c r="A14" s="56" t="s">
        <v>580</v>
      </c>
      <c r="B14" s="56" t="s">
        <v>581</v>
      </c>
      <c r="C14" t="s">
        <v>691</v>
      </c>
      <c r="D14" t="s">
        <v>691</v>
      </c>
      <c r="E14">
        <v>0</v>
      </c>
      <c r="F14">
        <v>0</v>
      </c>
      <c r="G14">
        <v>0</v>
      </c>
      <c r="H14">
        <v>0</v>
      </c>
      <c r="I14">
        <v>0</v>
      </c>
      <c r="J14">
        <v>0</v>
      </c>
      <c r="K14">
        <v>0</v>
      </c>
      <c r="L14">
        <v>0</v>
      </c>
      <c r="M14" s="51">
        <v>0</v>
      </c>
      <c r="N14">
        <v>0</v>
      </c>
      <c r="O14">
        <v>0</v>
      </c>
      <c r="P14">
        <v>0</v>
      </c>
      <c r="Q14">
        <v>0</v>
      </c>
      <c r="R14">
        <v>0</v>
      </c>
      <c r="S14">
        <v>0</v>
      </c>
      <c r="T14">
        <v>0</v>
      </c>
      <c r="U14">
        <v>0</v>
      </c>
      <c r="V14">
        <v>0</v>
      </c>
      <c r="W14">
        <v>0</v>
      </c>
      <c r="X14">
        <v>0</v>
      </c>
      <c r="Y14">
        <v>0</v>
      </c>
      <c r="Z14">
        <v>0</v>
      </c>
      <c r="AA14">
        <v>0</v>
      </c>
      <c r="AB14">
        <v>0</v>
      </c>
      <c r="AE14">
        <v>0</v>
      </c>
      <c r="AG14">
        <v>0</v>
      </c>
      <c r="AI14" s="57" t="s">
        <v>691</v>
      </c>
      <c r="AK14" s="57" t="s">
        <v>691</v>
      </c>
    </row>
    <row r="15" spans="1:37">
      <c r="A15" s="56" t="s">
        <v>383</v>
      </c>
      <c r="B15" s="56" t="s">
        <v>384</v>
      </c>
      <c r="C15">
        <v>84.5</v>
      </c>
      <c r="D15">
        <v>10.9</v>
      </c>
      <c r="E15">
        <v>0</v>
      </c>
      <c r="F15">
        <v>0</v>
      </c>
      <c r="G15">
        <v>3.6480999999999995</v>
      </c>
      <c r="H15">
        <v>0</v>
      </c>
      <c r="I15">
        <v>0</v>
      </c>
      <c r="J15">
        <v>0</v>
      </c>
      <c r="K15">
        <v>0</v>
      </c>
      <c r="L15">
        <v>12.579500000000003</v>
      </c>
      <c r="M15" s="51">
        <v>0.72961000000000009</v>
      </c>
      <c r="N15">
        <v>0</v>
      </c>
      <c r="O15">
        <v>0</v>
      </c>
      <c r="P15">
        <v>0</v>
      </c>
      <c r="Q15">
        <v>0</v>
      </c>
      <c r="R15">
        <v>8.2521999999999984</v>
      </c>
      <c r="S15">
        <v>0</v>
      </c>
      <c r="T15">
        <v>0</v>
      </c>
      <c r="U15">
        <v>0</v>
      </c>
      <c r="V15">
        <v>0</v>
      </c>
      <c r="W15">
        <v>0</v>
      </c>
      <c r="X15">
        <v>0</v>
      </c>
      <c r="Y15">
        <v>0</v>
      </c>
      <c r="Z15">
        <v>0</v>
      </c>
      <c r="AA15">
        <v>0</v>
      </c>
      <c r="AB15">
        <v>0</v>
      </c>
      <c r="AE15">
        <v>24.479800000000001</v>
      </c>
      <c r="AG15">
        <v>72.820199999999986</v>
      </c>
      <c r="AI15" s="57">
        <v>0.25159095580678326</v>
      </c>
      <c r="AK15" s="57">
        <v>0.2515909558067832</v>
      </c>
    </row>
    <row r="16" spans="1:37">
      <c r="A16" s="56" t="s">
        <v>610</v>
      </c>
      <c r="B16" s="56" t="s">
        <v>611</v>
      </c>
      <c r="C16" t="s">
        <v>691</v>
      </c>
      <c r="D16" t="s">
        <v>691</v>
      </c>
      <c r="E16">
        <v>0</v>
      </c>
      <c r="F16">
        <v>0</v>
      </c>
      <c r="G16">
        <v>0</v>
      </c>
      <c r="H16">
        <v>0</v>
      </c>
      <c r="I16">
        <v>0</v>
      </c>
      <c r="J16">
        <v>0</v>
      </c>
      <c r="K16">
        <v>0</v>
      </c>
      <c r="L16">
        <v>0</v>
      </c>
      <c r="M16" s="51">
        <v>0</v>
      </c>
      <c r="N16">
        <v>0</v>
      </c>
      <c r="O16">
        <v>0</v>
      </c>
      <c r="P16">
        <v>0</v>
      </c>
      <c r="Q16">
        <v>0</v>
      </c>
      <c r="R16">
        <v>0</v>
      </c>
      <c r="S16">
        <v>0</v>
      </c>
      <c r="T16">
        <v>0</v>
      </c>
      <c r="U16">
        <v>0</v>
      </c>
      <c r="V16">
        <v>0</v>
      </c>
      <c r="W16">
        <v>0</v>
      </c>
      <c r="X16">
        <v>0</v>
      </c>
      <c r="Y16">
        <v>0</v>
      </c>
      <c r="Z16">
        <v>0</v>
      </c>
      <c r="AA16">
        <v>0</v>
      </c>
      <c r="AB16">
        <v>0</v>
      </c>
      <c r="AE16">
        <v>0</v>
      </c>
      <c r="AG16">
        <v>0</v>
      </c>
      <c r="AI16" s="57" t="s">
        <v>691</v>
      </c>
      <c r="AK16" s="57" t="s">
        <v>691</v>
      </c>
    </row>
    <row r="17" spans="1:37">
      <c r="A17" s="56" t="s">
        <v>306</v>
      </c>
      <c r="B17" s="56" t="s">
        <v>307</v>
      </c>
      <c r="C17" t="s">
        <v>691</v>
      </c>
      <c r="D17" t="s">
        <v>691</v>
      </c>
      <c r="E17">
        <v>0</v>
      </c>
      <c r="F17">
        <v>0</v>
      </c>
      <c r="G17">
        <v>0</v>
      </c>
      <c r="H17">
        <v>0</v>
      </c>
      <c r="I17">
        <v>0</v>
      </c>
      <c r="J17">
        <v>0</v>
      </c>
      <c r="K17">
        <v>0</v>
      </c>
      <c r="L17">
        <v>0</v>
      </c>
      <c r="M17" s="51">
        <v>0</v>
      </c>
      <c r="N17">
        <v>0</v>
      </c>
      <c r="O17">
        <v>0</v>
      </c>
      <c r="P17">
        <v>0</v>
      </c>
      <c r="Q17">
        <v>0</v>
      </c>
      <c r="R17">
        <v>0</v>
      </c>
      <c r="S17">
        <v>0</v>
      </c>
      <c r="T17">
        <v>0</v>
      </c>
      <c r="U17">
        <v>0</v>
      </c>
      <c r="V17">
        <v>0</v>
      </c>
      <c r="W17">
        <v>0</v>
      </c>
      <c r="X17">
        <v>0</v>
      </c>
      <c r="Y17">
        <v>0</v>
      </c>
      <c r="Z17">
        <v>0</v>
      </c>
      <c r="AA17">
        <v>0</v>
      </c>
      <c r="AB17">
        <v>0</v>
      </c>
      <c r="AE17">
        <v>0</v>
      </c>
      <c r="AG17">
        <v>0</v>
      </c>
      <c r="AI17" s="57" t="s">
        <v>691</v>
      </c>
      <c r="AK17" s="57" t="s">
        <v>691</v>
      </c>
    </row>
    <row r="18" spans="1:37">
      <c r="A18" s="56" t="s">
        <v>306</v>
      </c>
      <c r="B18" s="56" t="s">
        <v>308</v>
      </c>
      <c r="C18" t="s">
        <v>691</v>
      </c>
      <c r="D18" t="s">
        <v>691</v>
      </c>
      <c r="E18">
        <v>0</v>
      </c>
      <c r="F18">
        <v>0</v>
      </c>
      <c r="G18">
        <v>0</v>
      </c>
      <c r="H18">
        <v>0</v>
      </c>
      <c r="I18">
        <v>0</v>
      </c>
      <c r="J18">
        <v>0</v>
      </c>
      <c r="K18">
        <v>0</v>
      </c>
      <c r="L18">
        <v>0</v>
      </c>
      <c r="M18" s="51">
        <v>0</v>
      </c>
      <c r="N18">
        <v>0</v>
      </c>
      <c r="O18">
        <v>0</v>
      </c>
      <c r="P18">
        <v>0</v>
      </c>
      <c r="Q18">
        <v>0</v>
      </c>
      <c r="R18">
        <v>0</v>
      </c>
      <c r="S18">
        <v>0</v>
      </c>
      <c r="T18">
        <v>0</v>
      </c>
      <c r="U18">
        <v>0</v>
      </c>
      <c r="V18">
        <v>0</v>
      </c>
      <c r="W18">
        <v>0</v>
      </c>
      <c r="X18">
        <v>0</v>
      </c>
      <c r="Y18">
        <v>0</v>
      </c>
      <c r="Z18">
        <v>0</v>
      </c>
      <c r="AA18">
        <v>0</v>
      </c>
      <c r="AB18">
        <v>0</v>
      </c>
      <c r="AE18">
        <v>0</v>
      </c>
      <c r="AG18">
        <v>0</v>
      </c>
      <c r="AI18" s="57" t="s">
        <v>691</v>
      </c>
      <c r="AK18" s="57" t="s">
        <v>691</v>
      </c>
    </row>
    <row r="19" spans="1:37">
      <c r="A19" s="56" t="s">
        <v>138</v>
      </c>
      <c r="B19" s="56" t="s">
        <v>139</v>
      </c>
      <c r="C19" t="s">
        <v>691</v>
      </c>
      <c r="D19" t="s">
        <v>691</v>
      </c>
      <c r="E19">
        <v>0</v>
      </c>
      <c r="F19">
        <v>0</v>
      </c>
      <c r="G19">
        <v>0</v>
      </c>
      <c r="H19">
        <v>0</v>
      </c>
      <c r="I19">
        <v>0</v>
      </c>
      <c r="J19">
        <v>0</v>
      </c>
      <c r="K19">
        <v>0</v>
      </c>
      <c r="L19">
        <v>0</v>
      </c>
      <c r="M19" s="51">
        <v>0</v>
      </c>
      <c r="N19">
        <v>0</v>
      </c>
      <c r="O19">
        <v>0</v>
      </c>
      <c r="P19">
        <v>0</v>
      </c>
      <c r="Q19">
        <v>0</v>
      </c>
      <c r="R19">
        <v>0</v>
      </c>
      <c r="S19">
        <v>0</v>
      </c>
      <c r="T19">
        <v>0</v>
      </c>
      <c r="U19">
        <v>0</v>
      </c>
      <c r="V19">
        <v>0</v>
      </c>
      <c r="W19">
        <v>0</v>
      </c>
      <c r="X19">
        <v>0</v>
      </c>
      <c r="Y19">
        <v>0</v>
      </c>
      <c r="Z19">
        <v>0</v>
      </c>
      <c r="AA19">
        <v>0</v>
      </c>
      <c r="AB19">
        <v>0</v>
      </c>
      <c r="AE19">
        <v>0</v>
      </c>
      <c r="AG19">
        <v>0</v>
      </c>
      <c r="AI19" s="57" t="s">
        <v>691</v>
      </c>
      <c r="AK19" s="57" t="s">
        <v>691</v>
      </c>
    </row>
    <row r="20" spans="1:37">
      <c r="A20" s="56" t="s">
        <v>87</v>
      </c>
      <c r="B20" s="56" t="s">
        <v>88</v>
      </c>
      <c r="C20" t="s">
        <v>691</v>
      </c>
      <c r="D20" t="s">
        <v>691</v>
      </c>
      <c r="E20">
        <v>0</v>
      </c>
      <c r="F20">
        <v>0</v>
      </c>
      <c r="G20">
        <v>0</v>
      </c>
      <c r="H20">
        <v>0</v>
      </c>
      <c r="I20">
        <v>0</v>
      </c>
      <c r="J20">
        <v>0</v>
      </c>
      <c r="K20">
        <v>0</v>
      </c>
      <c r="L20">
        <v>0</v>
      </c>
      <c r="M20" s="51">
        <v>0</v>
      </c>
      <c r="N20">
        <v>0</v>
      </c>
      <c r="O20">
        <v>0</v>
      </c>
      <c r="P20">
        <v>0</v>
      </c>
      <c r="Q20">
        <v>0</v>
      </c>
      <c r="R20">
        <v>0</v>
      </c>
      <c r="S20">
        <v>0</v>
      </c>
      <c r="T20">
        <v>0</v>
      </c>
      <c r="U20">
        <v>0</v>
      </c>
      <c r="V20">
        <v>0</v>
      </c>
      <c r="W20">
        <v>0</v>
      </c>
      <c r="X20">
        <v>0</v>
      </c>
      <c r="Y20">
        <v>0</v>
      </c>
      <c r="Z20">
        <v>0</v>
      </c>
      <c r="AA20">
        <v>0</v>
      </c>
      <c r="AB20">
        <v>0</v>
      </c>
      <c r="AE20">
        <v>0</v>
      </c>
      <c r="AG20">
        <v>0</v>
      </c>
      <c r="AI20" s="57" t="s">
        <v>691</v>
      </c>
      <c r="AK20" s="57" t="s">
        <v>691</v>
      </c>
    </row>
    <row r="21" spans="1:37">
      <c r="A21" s="56" t="s">
        <v>89</v>
      </c>
      <c r="B21" s="56" t="s">
        <v>90</v>
      </c>
      <c r="C21" t="s">
        <v>691</v>
      </c>
      <c r="D21" t="s">
        <v>691</v>
      </c>
      <c r="E21">
        <v>0</v>
      </c>
      <c r="F21">
        <v>0</v>
      </c>
      <c r="G21">
        <v>0</v>
      </c>
      <c r="H21">
        <v>0</v>
      </c>
      <c r="I21">
        <v>0</v>
      </c>
      <c r="J21">
        <v>0</v>
      </c>
      <c r="K21">
        <v>0</v>
      </c>
      <c r="L21">
        <v>0</v>
      </c>
      <c r="M21" s="51">
        <v>0</v>
      </c>
      <c r="N21">
        <v>0</v>
      </c>
      <c r="O21">
        <v>0</v>
      </c>
      <c r="P21">
        <v>0</v>
      </c>
      <c r="Q21">
        <v>0</v>
      </c>
      <c r="R21">
        <v>0</v>
      </c>
      <c r="S21">
        <v>0</v>
      </c>
      <c r="T21">
        <v>0</v>
      </c>
      <c r="U21">
        <v>0</v>
      </c>
      <c r="V21">
        <v>0</v>
      </c>
      <c r="W21">
        <v>0</v>
      </c>
      <c r="X21">
        <v>0</v>
      </c>
      <c r="Y21">
        <v>0</v>
      </c>
      <c r="Z21">
        <v>0</v>
      </c>
      <c r="AA21">
        <v>0</v>
      </c>
      <c r="AB21">
        <v>0</v>
      </c>
      <c r="AE21">
        <v>0</v>
      </c>
      <c r="AG21">
        <v>0</v>
      </c>
      <c r="AI21" s="57" t="s">
        <v>691</v>
      </c>
      <c r="AK21" s="57" t="s">
        <v>691</v>
      </c>
    </row>
    <row r="22" spans="1:37">
      <c r="A22" s="56" t="s">
        <v>245</v>
      </c>
      <c r="B22" s="56" t="s">
        <v>246</v>
      </c>
      <c r="C22" t="s">
        <v>691</v>
      </c>
      <c r="D22" t="s">
        <v>691</v>
      </c>
      <c r="E22">
        <v>0</v>
      </c>
      <c r="F22">
        <v>0</v>
      </c>
      <c r="G22">
        <v>0</v>
      </c>
      <c r="H22">
        <v>0</v>
      </c>
      <c r="I22">
        <v>0</v>
      </c>
      <c r="J22">
        <v>0</v>
      </c>
      <c r="K22">
        <v>0</v>
      </c>
      <c r="L22">
        <v>0</v>
      </c>
      <c r="M22" s="51">
        <v>0</v>
      </c>
      <c r="N22">
        <v>0</v>
      </c>
      <c r="O22">
        <v>0</v>
      </c>
      <c r="P22">
        <v>0</v>
      </c>
      <c r="Q22">
        <v>0</v>
      </c>
      <c r="R22">
        <v>0</v>
      </c>
      <c r="S22">
        <v>0</v>
      </c>
      <c r="T22">
        <v>0</v>
      </c>
      <c r="U22">
        <v>0</v>
      </c>
      <c r="V22">
        <v>0</v>
      </c>
      <c r="W22">
        <v>0</v>
      </c>
      <c r="X22">
        <v>0</v>
      </c>
      <c r="Y22">
        <v>0</v>
      </c>
      <c r="Z22">
        <v>0</v>
      </c>
      <c r="AA22">
        <v>0</v>
      </c>
      <c r="AB22">
        <v>0</v>
      </c>
      <c r="AE22">
        <v>0</v>
      </c>
      <c r="AG22">
        <v>0</v>
      </c>
      <c r="AI22" s="57" t="s">
        <v>691</v>
      </c>
      <c r="AK22" s="57" t="s">
        <v>691</v>
      </c>
    </row>
    <row r="23" spans="1:37">
      <c r="A23" s="56" t="s">
        <v>564</v>
      </c>
      <c r="B23" s="56" t="s">
        <v>565</v>
      </c>
      <c r="C23" t="s">
        <v>691</v>
      </c>
      <c r="D23" t="s">
        <v>691</v>
      </c>
      <c r="E23">
        <v>0</v>
      </c>
      <c r="F23">
        <v>0</v>
      </c>
      <c r="G23">
        <v>0</v>
      </c>
      <c r="H23">
        <v>0</v>
      </c>
      <c r="I23">
        <v>0</v>
      </c>
      <c r="J23">
        <v>0</v>
      </c>
      <c r="K23">
        <v>0</v>
      </c>
      <c r="L23">
        <v>0</v>
      </c>
      <c r="M23" s="51">
        <v>0</v>
      </c>
      <c r="N23">
        <v>0</v>
      </c>
      <c r="O23">
        <v>0</v>
      </c>
      <c r="P23">
        <v>0</v>
      </c>
      <c r="Q23">
        <v>0</v>
      </c>
      <c r="R23">
        <v>0</v>
      </c>
      <c r="S23">
        <v>0</v>
      </c>
      <c r="T23">
        <v>0</v>
      </c>
      <c r="U23">
        <v>0</v>
      </c>
      <c r="V23">
        <v>0</v>
      </c>
      <c r="W23">
        <v>0</v>
      </c>
      <c r="X23">
        <v>0</v>
      </c>
      <c r="Y23">
        <v>0</v>
      </c>
      <c r="Z23">
        <v>0</v>
      </c>
      <c r="AA23">
        <v>0</v>
      </c>
      <c r="AB23">
        <v>0</v>
      </c>
      <c r="AE23">
        <v>0</v>
      </c>
      <c r="AG23">
        <v>0</v>
      </c>
      <c r="AI23" s="57" t="s">
        <v>691</v>
      </c>
      <c r="AK23" s="57" t="s">
        <v>691</v>
      </c>
    </row>
    <row r="24" spans="1:37">
      <c r="A24" s="56" t="s">
        <v>232</v>
      </c>
      <c r="B24" s="56" t="s">
        <v>233</v>
      </c>
      <c r="C24" t="s">
        <v>691</v>
      </c>
      <c r="D24" t="s">
        <v>691</v>
      </c>
      <c r="E24">
        <v>0</v>
      </c>
      <c r="F24">
        <v>0</v>
      </c>
      <c r="G24">
        <v>0</v>
      </c>
      <c r="H24">
        <v>0</v>
      </c>
      <c r="I24">
        <v>0</v>
      </c>
      <c r="J24">
        <v>0</v>
      </c>
      <c r="K24">
        <v>0</v>
      </c>
      <c r="L24">
        <v>0</v>
      </c>
      <c r="M24" s="51">
        <v>0</v>
      </c>
      <c r="N24">
        <v>0</v>
      </c>
      <c r="O24">
        <v>0</v>
      </c>
      <c r="P24">
        <v>0</v>
      </c>
      <c r="Q24">
        <v>0</v>
      </c>
      <c r="R24">
        <v>0</v>
      </c>
      <c r="S24">
        <v>0</v>
      </c>
      <c r="T24">
        <v>0</v>
      </c>
      <c r="U24">
        <v>0</v>
      </c>
      <c r="V24">
        <v>0</v>
      </c>
      <c r="W24">
        <v>0</v>
      </c>
      <c r="X24">
        <v>0</v>
      </c>
      <c r="Y24">
        <v>0</v>
      </c>
      <c r="Z24">
        <v>0</v>
      </c>
      <c r="AA24">
        <v>0</v>
      </c>
      <c r="AB24">
        <v>0</v>
      </c>
      <c r="AE24">
        <v>0</v>
      </c>
      <c r="AG24">
        <v>0</v>
      </c>
      <c r="AI24" s="57" t="s">
        <v>691</v>
      </c>
      <c r="AK24" s="57" t="s">
        <v>691</v>
      </c>
    </row>
    <row r="25" spans="1:37">
      <c r="A25" s="56" t="s">
        <v>341</v>
      </c>
      <c r="B25" s="56" t="s">
        <v>342</v>
      </c>
      <c r="C25" t="s">
        <v>691</v>
      </c>
      <c r="D25" t="s">
        <v>691</v>
      </c>
      <c r="E25">
        <v>0</v>
      </c>
      <c r="F25">
        <v>0</v>
      </c>
      <c r="G25">
        <v>0</v>
      </c>
      <c r="H25">
        <v>0</v>
      </c>
      <c r="I25">
        <v>0</v>
      </c>
      <c r="J25">
        <v>0</v>
      </c>
      <c r="K25">
        <v>0</v>
      </c>
      <c r="L25">
        <v>0</v>
      </c>
      <c r="M25" s="51">
        <v>0</v>
      </c>
      <c r="N25">
        <v>0</v>
      </c>
      <c r="O25">
        <v>0</v>
      </c>
      <c r="P25">
        <v>0</v>
      </c>
      <c r="Q25">
        <v>0</v>
      </c>
      <c r="R25">
        <v>0</v>
      </c>
      <c r="S25">
        <v>0</v>
      </c>
      <c r="T25">
        <v>0</v>
      </c>
      <c r="U25">
        <v>0</v>
      </c>
      <c r="V25">
        <v>0</v>
      </c>
      <c r="W25">
        <v>0</v>
      </c>
      <c r="X25">
        <v>0</v>
      </c>
      <c r="Y25">
        <v>0</v>
      </c>
      <c r="Z25">
        <v>0</v>
      </c>
      <c r="AA25">
        <v>0</v>
      </c>
      <c r="AB25">
        <v>0</v>
      </c>
      <c r="AE25">
        <v>0</v>
      </c>
      <c r="AG25">
        <v>0</v>
      </c>
      <c r="AI25" s="57" t="s">
        <v>691</v>
      </c>
      <c r="AK25" s="57" t="s">
        <v>691</v>
      </c>
    </row>
    <row r="26" spans="1:37">
      <c r="A26" s="56" t="s">
        <v>666</v>
      </c>
      <c r="B26" s="56" t="s">
        <v>667</v>
      </c>
      <c r="C26" t="s">
        <v>691</v>
      </c>
      <c r="D26" t="s">
        <v>691</v>
      </c>
      <c r="E26">
        <v>0</v>
      </c>
      <c r="F26">
        <v>0</v>
      </c>
      <c r="G26">
        <v>0</v>
      </c>
      <c r="H26">
        <v>0</v>
      </c>
      <c r="I26">
        <v>0</v>
      </c>
      <c r="J26">
        <v>0</v>
      </c>
      <c r="K26">
        <v>0</v>
      </c>
      <c r="L26">
        <v>0</v>
      </c>
      <c r="M26" s="51">
        <v>0</v>
      </c>
      <c r="N26">
        <v>0</v>
      </c>
      <c r="O26">
        <v>0</v>
      </c>
      <c r="P26">
        <v>0</v>
      </c>
      <c r="Q26">
        <v>0</v>
      </c>
      <c r="R26">
        <v>0</v>
      </c>
      <c r="S26">
        <v>0</v>
      </c>
      <c r="T26">
        <v>0</v>
      </c>
      <c r="U26">
        <v>0</v>
      </c>
      <c r="V26">
        <v>0</v>
      </c>
      <c r="W26">
        <v>0</v>
      </c>
      <c r="X26">
        <v>0</v>
      </c>
      <c r="Y26">
        <v>0</v>
      </c>
      <c r="Z26">
        <v>0</v>
      </c>
      <c r="AA26">
        <v>0</v>
      </c>
      <c r="AB26">
        <v>0</v>
      </c>
      <c r="AE26">
        <v>0</v>
      </c>
      <c r="AG26">
        <v>0</v>
      </c>
      <c r="AI26" s="57" t="s">
        <v>691</v>
      </c>
      <c r="AK26" s="57" t="s">
        <v>691</v>
      </c>
    </row>
    <row r="27" spans="1:37">
      <c r="A27" s="56" t="s">
        <v>245</v>
      </c>
      <c r="B27" s="56" t="s">
        <v>247</v>
      </c>
      <c r="C27" t="s">
        <v>691</v>
      </c>
      <c r="D27" t="s">
        <v>691</v>
      </c>
      <c r="E27">
        <v>0</v>
      </c>
      <c r="F27">
        <v>0</v>
      </c>
      <c r="G27">
        <v>0</v>
      </c>
      <c r="H27">
        <v>0</v>
      </c>
      <c r="I27">
        <v>0</v>
      </c>
      <c r="J27">
        <v>0</v>
      </c>
      <c r="K27">
        <v>0</v>
      </c>
      <c r="L27">
        <v>0</v>
      </c>
      <c r="M27" s="51">
        <v>0</v>
      </c>
      <c r="N27">
        <v>0</v>
      </c>
      <c r="O27">
        <v>0</v>
      </c>
      <c r="P27">
        <v>0</v>
      </c>
      <c r="Q27">
        <v>0</v>
      </c>
      <c r="R27">
        <v>0</v>
      </c>
      <c r="S27">
        <v>0</v>
      </c>
      <c r="T27">
        <v>0</v>
      </c>
      <c r="U27">
        <v>0</v>
      </c>
      <c r="V27">
        <v>0</v>
      </c>
      <c r="W27">
        <v>0</v>
      </c>
      <c r="X27">
        <v>0</v>
      </c>
      <c r="Y27">
        <v>0</v>
      </c>
      <c r="Z27">
        <v>0</v>
      </c>
      <c r="AA27">
        <v>0</v>
      </c>
      <c r="AB27">
        <v>0</v>
      </c>
      <c r="AE27">
        <v>0</v>
      </c>
      <c r="AG27">
        <v>0</v>
      </c>
      <c r="AI27" s="57" t="s">
        <v>691</v>
      </c>
      <c r="AK27" s="57" t="s">
        <v>691</v>
      </c>
    </row>
    <row r="28" spans="1:37">
      <c r="A28" s="56" t="s">
        <v>138</v>
      </c>
      <c r="B28" s="56" t="s">
        <v>140</v>
      </c>
      <c r="C28" t="s">
        <v>691</v>
      </c>
      <c r="D28" t="s">
        <v>691</v>
      </c>
      <c r="E28">
        <v>0</v>
      </c>
      <c r="F28">
        <v>0</v>
      </c>
      <c r="G28">
        <v>0</v>
      </c>
      <c r="H28">
        <v>0</v>
      </c>
      <c r="I28">
        <v>0</v>
      </c>
      <c r="J28">
        <v>0</v>
      </c>
      <c r="K28">
        <v>0</v>
      </c>
      <c r="L28">
        <v>0</v>
      </c>
      <c r="M28" s="51">
        <v>0</v>
      </c>
      <c r="N28">
        <v>0</v>
      </c>
      <c r="O28">
        <v>0</v>
      </c>
      <c r="P28">
        <v>0</v>
      </c>
      <c r="Q28">
        <v>0</v>
      </c>
      <c r="R28">
        <v>0</v>
      </c>
      <c r="S28">
        <v>0</v>
      </c>
      <c r="T28">
        <v>0</v>
      </c>
      <c r="U28">
        <v>0</v>
      </c>
      <c r="V28">
        <v>0</v>
      </c>
      <c r="W28">
        <v>0</v>
      </c>
      <c r="X28">
        <v>0</v>
      </c>
      <c r="Y28">
        <v>0</v>
      </c>
      <c r="Z28">
        <v>0</v>
      </c>
      <c r="AA28">
        <v>0</v>
      </c>
      <c r="AB28">
        <v>0</v>
      </c>
      <c r="AE28">
        <v>0</v>
      </c>
      <c r="AG28">
        <v>0</v>
      </c>
      <c r="AI28" s="57" t="s">
        <v>691</v>
      </c>
      <c r="AK28" s="57" t="s">
        <v>691</v>
      </c>
    </row>
    <row r="29" spans="1:37">
      <c r="A29" s="56" t="s">
        <v>410</v>
      </c>
      <c r="B29" s="56" t="s">
        <v>412</v>
      </c>
      <c r="C29" t="s">
        <v>691</v>
      </c>
      <c r="D29" t="s">
        <v>691</v>
      </c>
      <c r="E29">
        <v>0</v>
      </c>
      <c r="F29">
        <v>0</v>
      </c>
      <c r="G29">
        <v>0</v>
      </c>
      <c r="H29">
        <v>0</v>
      </c>
      <c r="I29">
        <v>0</v>
      </c>
      <c r="J29">
        <v>0</v>
      </c>
      <c r="K29">
        <v>0</v>
      </c>
      <c r="L29">
        <v>0</v>
      </c>
      <c r="M29" s="51">
        <v>0</v>
      </c>
      <c r="N29">
        <v>0</v>
      </c>
      <c r="O29">
        <v>0</v>
      </c>
      <c r="P29">
        <v>0</v>
      </c>
      <c r="Q29">
        <v>0</v>
      </c>
      <c r="R29">
        <v>0</v>
      </c>
      <c r="S29">
        <v>0</v>
      </c>
      <c r="T29">
        <v>0</v>
      </c>
      <c r="U29">
        <v>0</v>
      </c>
      <c r="V29">
        <v>0</v>
      </c>
      <c r="W29">
        <v>0</v>
      </c>
      <c r="X29">
        <v>0</v>
      </c>
      <c r="Y29">
        <v>0</v>
      </c>
      <c r="Z29">
        <v>0</v>
      </c>
      <c r="AA29">
        <v>0</v>
      </c>
      <c r="AB29">
        <v>0</v>
      </c>
      <c r="AE29">
        <v>0</v>
      </c>
      <c r="AG29">
        <v>0</v>
      </c>
      <c r="AI29" s="57" t="s">
        <v>691</v>
      </c>
      <c r="AK29" s="57" t="s">
        <v>691</v>
      </c>
    </row>
    <row r="30" spans="1:37">
      <c r="A30" s="56" t="s">
        <v>463</v>
      </c>
      <c r="B30" s="56" t="s">
        <v>464</v>
      </c>
      <c r="C30" t="s">
        <v>691</v>
      </c>
      <c r="D30" t="s">
        <v>691</v>
      </c>
      <c r="E30">
        <v>0</v>
      </c>
      <c r="F30">
        <v>0</v>
      </c>
      <c r="G30">
        <v>0</v>
      </c>
      <c r="H30">
        <v>0</v>
      </c>
      <c r="I30">
        <v>0</v>
      </c>
      <c r="J30">
        <v>0</v>
      </c>
      <c r="K30">
        <v>0</v>
      </c>
      <c r="L30">
        <v>0</v>
      </c>
      <c r="M30" s="51">
        <v>0</v>
      </c>
      <c r="N30">
        <v>0</v>
      </c>
      <c r="O30">
        <v>0</v>
      </c>
      <c r="P30">
        <v>0</v>
      </c>
      <c r="Q30">
        <v>0</v>
      </c>
      <c r="R30">
        <v>0</v>
      </c>
      <c r="S30">
        <v>0</v>
      </c>
      <c r="T30">
        <v>0</v>
      </c>
      <c r="U30">
        <v>0</v>
      </c>
      <c r="V30">
        <v>0</v>
      </c>
      <c r="W30">
        <v>0</v>
      </c>
      <c r="X30">
        <v>0</v>
      </c>
      <c r="Y30">
        <v>0</v>
      </c>
      <c r="Z30">
        <v>0</v>
      </c>
      <c r="AA30">
        <v>0</v>
      </c>
      <c r="AB30">
        <v>0</v>
      </c>
      <c r="AE30">
        <v>0</v>
      </c>
      <c r="AG30">
        <v>0</v>
      </c>
      <c r="AI30" s="57" t="s">
        <v>691</v>
      </c>
      <c r="AK30" s="57" t="s">
        <v>691</v>
      </c>
    </row>
    <row r="31" spans="1:37">
      <c r="A31" s="56" t="s">
        <v>104</v>
      </c>
      <c r="B31" s="56" t="s">
        <v>106</v>
      </c>
      <c r="C31">
        <v>108.39</v>
      </c>
      <c r="D31">
        <v>28.44</v>
      </c>
      <c r="E31">
        <v>55.604900000000001</v>
      </c>
      <c r="F31">
        <v>0</v>
      </c>
      <c r="G31">
        <v>0</v>
      </c>
      <c r="H31">
        <v>0</v>
      </c>
      <c r="I31">
        <v>0.44379999999999997</v>
      </c>
      <c r="J31">
        <v>0</v>
      </c>
      <c r="K31">
        <v>0</v>
      </c>
      <c r="L31">
        <v>0.19899</v>
      </c>
      <c r="M31" s="51">
        <v>2.9059900000000001</v>
      </c>
      <c r="N31">
        <v>0</v>
      </c>
      <c r="O31">
        <v>6.0062599999999993</v>
      </c>
      <c r="P31">
        <v>0</v>
      </c>
      <c r="Q31">
        <v>0</v>
      </c>
      <c r="R31">
        <v>0</v>
      </c>
      <c r="S31">
        <v>0</v>
      </c>
      <c r="T31">
        <v>0</v>
      </c>
      <c r="U31">
        <v>0</v>
      </c>
      <c r="V31">
        <v>0</v>
      </c>
      <c r="W31">
        <v>0</v>
      </c>
      <c r="X31">
        <v>0</v>
      </c>
      <c r="Y31">
        <v>0</v>
      </c>
      <c r="Z31">
        <v>0</v>
      </c>
      <c r="AA31">
        <v>0</v>
      </c>
      <c r="AB31">
        <v>0</v>
      </c>
      <c r="AE31">
        <v>62.253950000000003</v>
      </c>
      <c r="AG31">
        <v>76.136049999999997</v>
      </c>
      <c r="AI31" s="57">
        <v>0.4498442806561167</v>
      </c>
      <c r="AK31" s="57">
        <v>0.44984428065611681</v>
      </c>
    </row>
    <row r="32" spans="1:37">
      <c r="A32" s="56" t="s">
        <v>211</v>
      </c>
      <c r="B32" s="56" t="s">
        <v>212</v>
      </c>
      <c r="C32" t="s">
        <v>691</v>
      </c>
      <c r="D32" t="s">
        <v>691</v>
      </c>
      <c r="E32">
        <v>0</v>
      </c>
      <c r="F32">
        <v>0</v>
      </c>
      <c r="G32">
        <v>0</v>
      </c>
      <c r="H32">
        <v>0</v>
      </c>
      <c r="I32">
        <v>0</v>
      </c>
      <c r="J32">
        <v>0</v>
      </c>
      <c r="K32">
        <v>0</v>
      </c>
      <c r="L32">
        <v>0</v>
      </c>
      <c r="M32" s="51">
        <v>0</v>
      </c>
      <c r="N32">
        <v>0</v>
      </c>
      <c r="O32">
        <v>0</v>
      </c>
      <c r="P32">
        <v>0</v>
      </c>
      <c r="Q32">
        <v>0</v>
      </c>
      <c r="R32">
        <v>0</v>
      </c>
      <c r="S32">
        <v>0</v>
      </c>
      <c r="T32">
        <v>0</v>
      </c>
      <c r="U32">
        <v>0</v>
      </c>
      <c r="V32">
        <v>0</v>
      </c>
      <c r="W32">
        <v>0</v>
      </c>
      <c r="X32">
        <v>0</v>
      </c>
      <c r="Y32">
        <v>0</v>
      </c>
      <c r="Z32">
        <v>0</v>
      </c>
      <c r="AA32">
        <v>0</v>
      </c>
      <c r="AB32">
        <v>0</v>
      </c>
      <c r="AE32">
        <v>0</v>
      </c>
      <c r="AG32">
        <v>0</v>
      </c>
      <c r="AI32" s="57" t="s">
        <v>691</v>
      </c>
      <c r="AK32" s="57" t="s">
        <v>691</v>
      </c>
    </row>
    <row r="33" spans="1:37">
      <c r="A33" s="56" t="s">
        <v>533</v>
      </c>
      <c r="B33" s="56" t="s">
        <v>534</v>
      </c>
      <c r="C33" t="s">
        <v>691</v>
      </c>
      <c r="D33" t="s">
        <v>691</v>
      </c>
      <c r="E33">
        <v>0</v>
      </c>
      <c r="F33">
        <v>0</v>
      </c>
      <c r="G33">
        <v>0</v>
      </c>
      <c r="H33">
        <v>0</v>
      </c>
      <c r="I33">
        <v>0</v>
      </c>
      <c r="J33">
        <v>0</v>
      </c>
      <c r="K33">
        <v>0</v>
      </c>
      <c r="L33">
        <v>0</v>
      </c>
      <c r="M33" s="51">
        <v>0</v>
      </c>
      <c r="N33">
        <v>0</v>
      </c>
      <c r="O33">
        <v>0</v>
      </c>
      <c r="P33">
        <v>0</v>
      </c>
      <c r="Q33">
        <v>0</v>
      </c>
      <c r="R33">
        <v>0</v>
      </c>
      <c r="S33">
        <v>0</v>
      </c>
      <c r="T33">
        <v>0</v>
      </c>
      <c r="U33">
        <v>0</v>
      </c>
      <c r="V33">
        <v>0</v>
      </c>
      <c r="W33">
        <v>0</v>
      </c>
      <c r="X33">
        <v>0</v>
      </c>
      <c r="Y33">
        <v>0</v>
      </c>
      <c r="Z33">
        <v>0</v>
      </c>
      <c r="AA33">
        <v>0</v>
      </c>
      <c r="AB33">
        <v>0</v>
      </c>
      <c r="AE33">
        <v>0</v>
      </c>
      <c r="AG33">
        <v>0</v>
      </c>
      <c r="AI33" s="57" t="s">
        <v>691</v>
      </c>
      <c r="AK33" s="57" t="s">
        <v>691</v>
      </c>
    </row>
    <row r="34" spans="1:37">
      <c r="A34" s="56" t="s">
        <v>108</v>
      </c>
      <c r="B34" s="56" t="s">
        <v>109</v>
      </c>
      <c r="C34" t="s">
        <v>691</v>
      </c>
      <c r="D34" t="s">
        <v>691</v>
      </c>
      <c r="E34">
        <v>0</v>
      </c>
      <c r="F34">
        <v>0</v>
      </c>
      <c r="G34">
        <v>0</v>
      </c>
      <c r="H34">
        <v>0</v>
      </c>
      <c r="I34">
        <v>0</v>
      </c>
      <c r="J34">
        <v>0</v>
      </c>
      <c r="K34">
        <v>0</v>
      </c>
      <c r="L34">
        <v>0</v>
      </c>
      <c r="M34" s="51">
        <v>0</v>
      </c>
      <c r="N34">
        <v>0</v>
      </c>
      <c r="O34">
        <v>0</v>
      </c>
      <c r="P34">
        <v>0</v>
      </c>
      <c r="Q34">
        <v>0</v>
      </c>
      <c r="R34">
        <v>0</v>
      </c>
      <c r="S34">
        <v>0</v>
      </c>
      <c r="T34">
        <v>0</v>
      </c>
      <c r="U34">
        <v>0</v>
      </c>
      <c r="V34">
        <v>0</v>
      </c>
      <c r="W34">
        <v>0</v>
      </c>
      <c r="X34">
        <v>0</v>
      </c>
      <c r="Y34">
        <v>0</v>
      </c>
      <c r="Z34">
        <v>0</v>
      </c>
      <c r="AA34">
        <v>0</v>
      </c>
      <c r="AB34">
        <v>0</v>
      </c>
      <c r="AE34">
        <v>0</v>
      </c>
      <c r="AG34">
        <v>0</v>
      </c>
      <c r="AI34" s="57" t="s">
        <v>691</v>
      </c>
      <c r="AK34" s="57" t="s">
        <v>691</v>
      </c>
    </row>
    <row r="35" spans="1:37">
      <c r="A35" s="56" t="s">
        <v>111</v>
      </c>
      <c r="B35" s="56" t="s">
        <v>112</v>
      </c>
      <c r="C35">
        <v>150.78</v>
      </c>
      <c r="D35">
        <v>33.649000000000001</v>
      </c>
      <c r="E35">
        <v>85.37299999999999</v>
      </c>
      <c r="F35">
        <v>0</v>
      </c>
      <c r="G35">
        <v>0</v>
      </c>
      <c r="H35">
        <v>0</v>
      </c>
      <c r="I35">
        <v>0.26218299999999994</v>
      </c>
      <c r="J35">
        <v>0</v>
      </c>
      <c r="K35">
        <v>0</v>
      </c>
      <c r="L35">
        <v>0</v>
      </c>
      <c r="M35" s="51">
        <v>2.5524399999999998</v>
      </c>
      <c r="N35">
        <v>0</v>
      </c>
      <c r="O35">
        <v>0</v>
      </c>
      <c r="P35">
        <v>0</v>
      </c>
      <c r="Q35">
        <v>0</v>
      </c>
      <c r="R35">
        <v>0</v>
      </c>
      <c r="S35">
        <v>0</v>
      </c>
      <c r="T35">
        <v>0</v>
      </c>
      <c r="U35">
        <v>0</v>
      </c>
      <c r="V35">
        <v>0</v>
      </c>
      <c r="W35">
        <v>0</v>
      </c>
      <c r="X35">
        <v>0</v>
      </c>
      <c r="Y35">
        <v>0</v>
      </c>
      <c r="Z35">
        <v>0</v>
      </c>
      <c r="AA35">
        <v>0</v>
      </c>
      <c r="AB35">
        <v>0</v>
      </c>
      <c r="AE35">
        <v>85.635182999999984</v>
      </c>
      <c r="AG35">
        <v>120.128817</v>
      </c>
      <c r="AI35" s="57">
        <v>0.41618156237242665</v>
      </c>
      <c r="AK35" s="57">
        <v>0.41618156237242659</v>
      </c>
    </row>
    <row r="36" spans="1:37">
      <c r="A36" s="56" t="s">
        <v>89</v>
      </c>
      <c r="B36" s="56" t="s">
        <v>91</v>
      </c>
      <c r="C36" t="s">
        <v>691</v>
      </c>
      <c r="D36" t="s">
        <v>691</v>
      </c>
      <c r="E36">
        <v>0</v>
      </c>
      <c r="F36">
        <v>0</v>
      </c>
      <c r="G36">
        <v>0</v>
      </c>
      <c r="H36">
        <v>0</v>
      </c>
      <c r="I36">
        <v>0</v>
      </c>
      <c r="J36">
        <v>0</v>
      </c>
      <c r="K36">
        <v>0</v>
      </c>
      <c r="L36">
        <v>0</v>
      </c>
      <c r="M36" s="51">
        <v>0</v>
      </c>
      <c r="N36">
        <v>0</v>
      </c>
      <c r="O36">
        <v>0</v>
      </c>
      <c r="P36">
        <v>0</v>
      </c>
      <c r="Q36">
        <v>0</v>
      </c>
      <c r="R36">
        <v>0</v>
      </c>
      <c r="S36">
        <v>0</v>
      </c>
      <c r="T36">
        <v>0</v>
      </c>
      <c r="U36">
        <v>0</v>
      </c>
      <c r="V36">
        <v>0</v>
      </c>
      <c r="W36">
        <v>0</v>
      </c>
      <c r="X36">
        <v>0</v>
      </c>
      <c r="Y36">
        <v>0</v>
      </c>
      <c r="Z36">
        <v>0</v>
      </c>
      <c r="AA36">
        <v>0</v>
      </c>
      <c r="AB36">
        <v>0</v>
      </c>
      <c r="AE36">
        <v>0</v>
      </c>
      <c r="AG36">
        <v>0</v>
      </c>
      <c r="AI36" s="57" t="s">
        <v>691</v>
      </c>
      <c r="AK36" s="57" t="s">
        <v>691</v>
      </c>
    </row>
    <row r="37" spans="1:37">
      <c r="A37" s="56" t="s">
        <v>89</v>
      </c>
      <c r="B37" s="56" t="s">
        <v>92</v>
      </c>
      <c r="C37" t="s">
        <v>691</v>
      </c>
      <c r="D37" t="s">
        <v>691</v>
      </c>
      <c r="E37">
        <v>0</v>
      </c>
      <c r="F37">
        <v>0</v>
      </c>
      <c r="G37">
        <v>0</v>
      </c>
      <c r="H37">
        <v>0</v>
      </c>
      <c r="I37">
        <v>0</v>
      </c>
      <c r="J37">
        <v>0</v>
      </c>
      <c r="K37">
        <v>0</v>
      </c>
      <c r="L37">
        <v>0</v>
      </c>
      <c r="M37" s="51">
        <v>0</v>
      </c>
      <c r="N37">
        <v>0</v>
      </c>
      <c r="O37">
        <v>0</v>
      </c>
      <c r="P37">
        <v>0</v>
      </c>
      <c r="Q37">
        <v>0</v>
      </c>
      <c r="R37">
        <v>0</v>
      </c>
      <c r="S37">
        <v>0</v>
      </c>
      <c r="T37">
        <v>0</v>
      </c>
      <c r="U37">
        <v>0</v>
      </c>
      <c r="V37">
        <v>0</v>
      </c>
      <c r="W37">
        <v>0</v>
      </c>
      <c r="X37">
        <v>0</v>
      </c>
      <c r="Y37">
        <v>0</v>
      </c>
      <c r="Z37">
        <v>0</v>
      </c>
      <c r="AA37">
        <v>0</v>
      </c>
      <c r="AB37">
        <v>0</v>
      </c>
      <c r="AE37">
        <v>0</v>
      </c>
      <c r="AG37">
        <v>0</v>
      </c>
      <c r="AI37" s="57" t="s">
        <v>691</v>
      </c>
      <c r="AK37" s="57" t="s">
        <v>691</v>
      </c>
    </row>
    <row r="38" spans="1:37">
      <c r="A38" s="56" t="s">
        <v>89</v>
      </c>
      <c r="B38" s="56" t="s">
        <v>93</v>
      </c>
      <c r="C38" t="s">
        <v>691</v>
      </c>
      <c r="D38" t="s">
        <v>691</v>
      </c>
      <c r="E38">
        <v>0</v>
      </c>
      <c r="F38">
        <v>0</v>
      </c>
      <c r="G38">
        <v>0</v>
      </c>
      <c r="H38">
        <v>0</v>
      </c>
      <c r="I38">
        <v>0</v>
      </c>
      <c r="J38">
        <v>0</v>
      </c>
      <c r="K38">
        <v>0</v>
      </c>
      <c r="L38">
        <v>0</v>
      </c>
      <c r="M38" s="51">
        <v>0</v>
      </c>
      <c r="N38">
        <v>0</v>
      </c>
      <c r="O38">
        <v>0</v>
      </c>
      <c r="P38">
        <v>0</v>
      </c>
      <c r="Q38">
        <v>0</v>
      </c>
      <c r="R38">
        <v>0</v>
      </c>
      <c r="S38">
        <v>0</v>
      </c>
      <c r="T38">
        <v>0</v>
      </c>
      <c r="U38">
        <v>0</v>
      </c>
      <c r="V38">
        <v>0</v>
      </c>
      <c r="W38">
        <v>0</v>
      </c>
      <c r="X38">
        <v>0</v>
      </c>
      <c r="Y38">
        <v>0</v>
      </c>
      <c r="Z38">
        <v>0</v>
      </c>
      <c r="AA38">
        <v>0</v>
      </c>
      <c r="AB38">
        <v>0</v>
      </c>
      <c r="AE38">
        <v>0</v>
      </c>
      <c r="AG38">
        <v>0</v>
      </c>
      <c r="AI38" s="57" t="s">
        <v>691</v>
      </c>
      <c r="AK38" s="57" t="s">
        <v>691</v>
      </c>
    </row>
    <row r="39" spans="1:37">
      <c r="A39" s="56" t="s">
        <v>89</v>
      </c>
      <c r="B39" s="56" t="s">
        <v>94</v>
      </c>
      <c r="C39" t="s">
        <v>691</v>
      </c>
      <c r="D39" t="s">
        <v>691</v>
      </c>
      <c r="E39">
        <v>0</v>
      </c>
      <c r="F39">
        <v>0</v>
      </c>
      <c r="G39">
        <v>0</v>
      </c>
      <c r="H39">
        <v>0</v>
      </c>
      <c r="I39">
        <v>0</v>
      </c>
      <c r="J39">
        <v>0</v>
      </c>
      <c r="K39">
        <v>0</v>
      </c>
      <c r="L39">
        <v>0</v>
      </c>
      <c r="M39" s="51">
        <v>0</v>
      </c>
      <c r="N39">
        <v>0</v>
      </c>
      <c r="O39">
        <v>0</v>
      </c>
      <c r="P39">
        <v>0</v>
      </c>
      <c r="Q39">
        <v>0</v>
      </c>
      <c r="R39">
        <v>0</v>
      </c>
      <c r="S39">
        <v>0</v>
      </c>
      <c r="T39">
        <v>0</v>
      </c>
      <c r="U39">
        <v>0</v>
      </c>
      <c r="V39">
        <v>0</v>
      </c>
      <c r="W39">
        <v>0</v>
      </c>
      <c r="X39">
        <v>0</v>
      </c>
      <c r="Y39">
        <v>0</v>
      </c>
      <c r="Z39">
        <v>0</v>
      </c>
      <c r="AA39">
        <v>0</v>
      </c>
      <c r="AB39">
        <v>0</v>
      </c>
      <c r="AE39">
        <v>0</v>
      </c>
      <c r="AG39">
        <v>0</v>
      </c>
      <c r="AI39" s="57" t="s">
        <v>691</v>
      </c>
      <c r="AK39" s="57" t="s">
        <v>691</v>
      </c>
    </row>
    <row r="40" spans="1:37">
      <c r="A40" s="56" t="s">
        <v>115</v>
      </c>
      <c r="B40" s="56" t="s">
        <v>116</v>
      </c>
      <c r="C40">
        <v>604.02800000000002</v>
      </c>
      <c r="D40">
        <v>127.554</v>
      </c>
      <c r="E40">
        <v>138.52400000000003</v>
      </c>
      <c r="F40">
        <v>0</v>
      </c>
      <c r="G40">
        <v>13.347100000000001</v>
      </c>
      <c r="H40">
        <v>0</v>
      </c>
      <c r="I40">
        <v>0</v>
      </c>
      <c r="J40">
        <v>2.3866200000000006</v>
      </c>
      <c r="K40">
        <v>0</v>
      </c>
      <c r="L40">
        <v>150.82899999999995</v>
      </c>
      <c r="M40" s="51">
        <v>12.098299999999998</v>
      </c>
      <c r="N40">
        <v>0</v>
      </c>
      <c r="O40">
        <v>0</v>
      </c>
      <c r="P40">
        <v>0</v>
      </c>
      <c r="Q40">
        <v>0</v>
      </c>
      <c r="R40">
        <v>21.9375</v>
      </c>
      <c r="S40">
        <v>0</v>
      </c>
      <c r="T40">
        <v>0</v>
      </c>
      <c r="U40">
        <v>0</v>
      </c>
      <c r="V40">
        <v>0</v>
      </c>
      <c r="W40">
        <v>0</v>
      </c>
      <c r="X40">
        <v>0</v>
      </c>
      <c r="Y40">
        <v>0</v>
      </c>
      <c r="Z40">
        <v>0</v>
      </c>
      <c r="AA40">
        <v>0</v>
      </c>
      <c r="AB40">
        <v>0</v>
      </c>
      <c r="AE40">
        <v>327.02422000000001</v>
      </c>
      <c r="AG40">
        <v>548.76577999999995</v>
      </c>
      <c r="AI40" s="57">
        <v>0.37340483449228701</v>
      </c>
      <c r="AK40" s="57">
        <v>0.37340483449228701</v>
      </c>
    </row>
    <row r="41" spans="1:37">
      <c r="A41" s="56" t="s">
        <v>138</v>
      </c>
      <c r="B41" s="56" t="s">
        <v>141</v>
      </c>
      <c r="C41" t="s">
        <v>691</v>
      </c>
      <c r="D41" t="s">
        <v>691</v>
      </c>
      <c r="E41">
        <v>0</v>
      </c>
      <c r="F41">
        <v>0</v>
      </c>
      <c r="G41">
        <v>0</v>
      </c>
      <c r="H41">
        <v>0</v>
      </c>
      <c r="I41">
        <v>0</v>
      </c>
      <c r="J41">
        <v>0</v>
      </c>
      <c r="K41">
        <v>0</v>
      </c>
      <c r="L41">
        <v>0</v>
      </c>
      <c r="M41" s="51">
        <v>0</v>
      </c>
      <c r="N41">
        <v>0</v>
      </c>
      <c r="O41">
        <v>0</v>
      </c>
      <c r="P41">
        <v>0</v>
      </c>
      <c r="Q41">
        <v>0</v>
      </c>
      <c r="R41">
        <v>0</v>
      </c>
      <c r="S41">
        <v>0</v>
      </c>
      <c r="T41">
        <v>0</v>
      </c>
      <c r="U41">
        <v>0</v>
      </c>
      <c r="V41">
        <v>0</v>
      </c>
      <c r="W41">
        <v>0</v>
      </c>
      <c r="X41">
        <v>0</v>
      </c>
      <c r="Y41">
        <v>0</v>
      </c>
      <c r="Z41">
        <v>0</v>
      </c>
      <c r="AA41">
        <v>0</v>
      </c>
      <c r="AB41">
        <v>0</v>
      </c>
      <c r="AE41">
        <v>0</v>
      </c>
      <c r="AG41">
        <v>0</v>
      </c>
      <c r="AI41" s="57" t="s">
        <v>691</v>
      </c>
      <c r="AK41" s="57" t="s">
        <v>691</v>
      </c>
    </row>
    <row r="42" spans="1:37">
      <c r="A42" s="56" t="s">
        <v>644</v>
      </c>
      <c r="B42" s="56" t="s">
        <v>645</v>
      </c>
      <c r="C42" t="s">
        <v>691</v>
      </c>
      <c r="D42" t="s">
        <v>691</v>
      </c>
      <c r="E42">
        <v>0</v>
      </c>
      <c r="F42">
        <v>0</v>
      </c>
      <c r="G42">
        <v>0</v>
      </c>
      <c r="H42">
        <v>0</v>
      </c>
      <c r="I42">
        <v>0</v>
      </c>
      <c r="J42">
        <v>0</v>
      </c>
      <c r="K42">
        <v>0</v>
      </c>
      <c r="L42">
        <v>0</v>
      </c>
      <c r="M42" s="51">
        <v>0</v>
      </c>
      <c r="N42">
        <v>0</v>
      </c>
      <c r="O42">
        <v>0</v>
      </c>
      <c r="P42">
        <v>0</v>
      </c>
      <c r="Q42">
        <v>0</v>
      </c>
      <c r="R42">
        <v>0</v>
      </c>
      <c r="S42">
        <v>0</v>
      </c>
      <c r="T42">
        <v>0</v>
      </c>
      <c r="U42">
        <v>0</v>
      </c>
      <c r="V42">
        <v>0</v>
      </c>
      <c r="W42">
        <v>0</v>
      </c>
      <c r="X42">
        <v>0</v>
      </c>
      <c r="Y42">
        <v>0</v>
      </c>
      <c r="Z42">
        <v>0</v>
      </c>
      <c r="AA42">
        <v>0</v>
      </c>
      <c r="AB42">
        <v>0</v>
      </c>
      <c r="AE42">
        <v>0</v>
      </c>
      <c r="AG42">
        <v>0</v>
      </c>
      <c r="AI42" s="57" t="s">
        <v>691</v>
      </c>
      <c r="AK42" s="57" t="s">
        <v>691</v>
      </c>
    </row>
    <row r="43" spans="1:37">
      <c r="A43" s="56" t="s">
        <v>666</v>
      </c>
      <c r="B43" s="56" t="s">
        <v>668</v>
      </c>
      <c r="C43" t="s">
        <v>691</v>
      </c>
      <c r="D43" t="s">
        <v>691</v>
      </c>
      <c r="E43">
        <v>0</v>
      </c>
      <c r="F43">
        <v>0</v>
      </c>
      <c r="G43">
        <v>0</v>
      </c>
      <c r="H43">
        <v>0</v>
      </c>
      <c r="I43">
        <v>0</v>
      </c>
      <c r="J43">
        <v>0</v>
      </c>
      <c r="K43">
        <v>0</v>
      </c>
      <c r="L43">
        <v>0</v>
      </c>
      <c r="M43" s="51">
        <v>0</v>
      </c>
      <c r="N43">
        <v>0</v>
      </c>
      <c r="O43">
        <v>0</v>
      </c>
      <c r="P43">
        <v>0</v>
      </c>
      <c r="Q43">
        <v>0</v>
      </c>
      <c r="R43">
        <v>0</v>
      </c>
      <c r="S43">
        <v>0</v>
      </c>
      <c r="T43">
        <v>0</v>
      </c>
      <c r="U43">
        <v>0</v>
      </c>
      <c r="V43">
        <v>0</v>
      </c>
      <c r="W43">
        <v>0</v>
      </c>
      <c r="X43">
        <v>0</v>
      </c>
      <c r="Y43">
        <v>0</v>
      </c>
      <c r="Z43">
        <v>0</v>
      </c>
      <c r="AA43">
        <v>0</v>
      </c>
      <c r="AB43">
        <v>0</v>
      </c>
      <c r="AE43">
        <v>0</v>
      </c>
      <c r="AG43">
        <v>0</v>
      </c>
      <c r="AI43" s="57" t="s">
        <v>691</v>
      </c>
      <c r="AK43" s="57" t="s">
        <v>691</v>
      </c>
    </row>
    <row r="44" spans="1:37">
      <c r="A44" s="56" t="s">
        <v>138</v>
      </c>
      <c r="B44" s="56" t="s">
        <v>142</v>
      </c>
      <c r="C44" t="s">
        <v>691</v>
      </c>
      <c r="D44" t="s">
        <v>691</v>
      </c>
      <c r="E44">
        <v>0</v>
      </c>
      <c r="F44">
        <v>0</v>
      </c>
      <c r="G44">
        <v>0</v>
      </c>
      <c r="H44">
        <v>0</v>
      </c>
      <c r="I44">
        <v>0</v>
      </c>
      <c r="J44">
        <v>0</v>
      </c>
      <c r="K44">
        <v>0</v>
      </c>
      <c r="L44">
        <v>0</v>
      </c>
      <c r="M44" s="51">
        <v>0</v>
      </c>
      <c r="N44">
        <v>0</v>
      </c>
      <c r="O44">
        <v>0</v>
      </c>
      <c r="P44">
        <v>0</v>
      </c>
      <c r="Q44">
        <v>0</v>
      </c>
      <c r="R44">
        <v>0</v>
      </c>
      <c r="S44">
        <v>0</v>
      </c>
      <c r="T44">
        <v>0</v>
      </c>
      <c r="U44">
        <v>0</v>
      </c>
      <c r="V44">
        <v>0</v>
      </c>
      <c r="W44">
        <v>0</v>
      </c>
      <c r="X44">
        <v>0</v>
      </c>
      <c r="Y44">
        <v>0</v>
      </c>
      <c r="Z44">
        <v>0</v>
      </c>
      <c r="AA44">
        <v>0</v>
      </c>
      <c r="AB44">
        <v>0</v>
      </c>
      <c r="AE44">
        <v>0</v>
      </c>
      <c r="AG44">
        <v>0</v>
      </c>
      <c r="AI44" s="57" t="s">
        <v>691</v>
      </c>
      <c r="AK44" s="57" t="s">
        <v>691</v>
      </c>
    </row>
    <row r="45" spans="1:37">
      <c r="A45" s="56" t="s">
        <v>203</v>
      </c>
      <c r="B45" s="56" t="s">
        <v>205</v>
      </c>
      <c r="C45" t="s">
        <v>691</v>
      </c>
      <c r="D45" t="s">
        <v>691</v>
      </c>
      <c r="E45">
        <v>0</v>
      </c>
      <c r="F45">
        <v>0</v>
      </c>
      <c r="G45">
        <v>0</v>
      </c>
      <c r="H45">
        <v>0</v>
      </c>
      <c r="I45">
        <v>0</v>
      </c>
      <c r="J45">
        <v>0</v>
      </c>
      <c r="K45">
        <v>0</v>
      </c>
      <c r="L45">
        <v>0</v>
      </c>
      <c r="M45" s="51">
        <v>0</v>
      </c>
      <c r="N45">
        <v>0</v>
      </c>
      <c r="O45">
        <v>0</v>
      </c>
      <c r="P45">
        <v>0</v>
      </c>
      <c r="Q45">
        <v>0</v>
      </c>
      <c r="R45">
        <v>0</v>
      </c>
      <c r="S45">
        <v>0</v>
      </c>
      <c r="T45">
        <v>0</v>
      </c>
      <c r="U45">
        <v>0</v>
      </c>
      <c r="V45">
        <v>0</v>
      </c>
      <c r="W45">
        <v>0</v>
      </c>
      <c r="X45">
        <v>0</v>
      </c>
      <c r="Y45">
        <v>0</v>
      </c>
      <c r="Z45">
        <v>0</v>
      </c>
      <c r="AA45">
        <v>0</v>
      </c>
      <c r="AB45">
        <v>0</v>
      </c>
      <c r="AE45">
        <v>0</v>
      </c>
      <c r="AG45">
        <v>0</v>
      </c>
      <c r="AI45" s="57" t="s">
        <v>691</v>
      </c>
      <c r="AK45" s="57" t="s">
        <v>691</v>
      </c>
    </row>
    <row r="46" spans="1:37">
      <c r="A46" s="56" t="s">
        <v>138</v>
      </c>
      <c r="B46" s="56" t="s">
        <v>143</v>
      </c>
      <c r="C46" t="s">
        <v>691</v>
      </c>
      <c r="D46" t="s">
        <v>691</v>
      </c>
      <c r="E46">
        <v>0</v>
      </c>
      <c r="F46">
        <v>0</v>
      </c>
      <c r="G46">
        <v>0</v>
      </c>
      <c r="H46">
        <v>0</v>
      </c>
      <c r="I46">
        <v>0</v>
      </c>
      <c r="J46">
        <v>0</v>
      </c>
      <c r="K46">
        <v>0</v>
      </c>
      <c r="L46">
        <v>0</v>
      </c>
      <c r="M46" s="51">
        <v>0</v>
      </c>
      <c r="N46">
        <v>0</v>
      </c>
      <c r="O46">
        <v>0</v>
      </c>
      <c r="P46">
        <v>0</v>
      </c>
      <c r="Q46">
        <v>0</v>
      </c>
      <c r="R46">
        <v>0</v>
      </c>
      <c r="S46">
        <v>0</v>
      </c>
      <c r="T46">
        <v>0</v>
      </c>
      <c r="U46">
        <v>0</v>
      </c>
      <c r="V46">
        <v>0</v>
      </c>
      <c r="W46">
        <v>0</v>
      </c>
      <c r="X46">
        <v>0</v>
      </c>
      <c r="Y46">
        <v>0</v>
      </c>
      <c r="Z46">
        <v>0</v>
      </c>
      <c r="AA46">
        <v>0</v>
      </c>
      <c r="AB46">
        <v>0</v>
      </c>
      <c r="AE46">
        <v>0</v>
      </c>
      <c r="AG46">
        <v>0</v>
      </c>
      <c r="AI46" s="57" t="s">
        <v>691</v>
      </c>
      <c r="AK46" s="57" t="s">
        <v>691</v>
      </c>
    </row>
    <row r="47" spans="1:37">
      <c r="A47" s="56" t="s">
        <v>118</v>
      </c>
      <c r="B47" s="56" t="s">
        <v>119</v>
      </c>
      <c r="C47" t="s">
        <v>691</v>
      </c>
      <c r="D47" t="s">
        <v>691</v>
      </c>
      <c r="E47">
        <v>0</v>
      </c>
      <c r="F47">
        <v>0</v>
      </c>
      <c r="G47">
        <v>0</v>
      </c>
      <c r="H47">
        <v>0</v>
      </c>
      <c r="I47">
        <v>0</v>
      </c>
      <c r="J47">
        <v>0</v>
      </c>
      <c r="K47">
        <v>0</v>
      </c>
      <c r="L47">
        <v>0</v>
      </c>
      <c r="M47" s="51">
        <v>0</v>
      </c>
      <c r="N47">
        <v>0</v>
      </c>
      <c r="O47">
        <v>0</v>
      </c>
      <c r="P47">
        <v>0</v>
      </c>
      <c r="Q47">
        <v>0</v>
      </c>
      <c r="R47">
        <v>0</v>
      </c>
      <c r="S47">
        <v>0</v>
      </c>
      <c r="T47">
        <v>0</v>
      </c>
      <c r="U47">
        <v>0</v>
      </c>
      <c r="V47">
        <v>0</v>
      </c>
      <c r="W47">
        <v>0</v>
      </c>
      <c r="X47">
        <v>0</v>
      </c>
      <c r="Y47">
        <v>0</v>
      </c>
      <c r="Z47">
        <v>0</v>
      </c>
      <c r="AA47">
        <v>0</v>
      </c>
      <c r="AB47">
        <v>0</v>
      </c>
      <c r="AE47">
        <v>0</v>
      </c>
      <c r="AG47">
        <v>0</v>
      </c>
      <c r="AI47" s="57" t="s">
        <v>691</v>
      </c>
      <c r="AK47" s="57" t="s">
        <v>691</v>
      </c>
    </row>
    <row r="48" spans="1:37">
      <c r="A48" s="56" t="s">
        <v>301</v>
      </c>
      <c r="B48" s="56" t="s">
        <v>302</v>
      </c>
      <c r="C48" t="s">
        <v>691</v>
      </c>
      <c r="D48" t="s">
        <v>691</v>
      </c>
      <c r="E48">
        <v>0</v>
      </c>
      <c r="F48">
        <v>0</v>
      </c>
      <c r="G48">
        <v>0</v>
      </c>
      <c r="H48">
        <v>0</v>
      </c>
      <c r="I48">
        <v>0</v>
      </c>
      <c r="J48">
        <v>0</v>
      </c>
      <c r="K48">
        <v>0</v>
      </c>
      <c r="L48">
        <v>0</v>
      </c>
      <c r="M48" s="51">
        <v>0</v>
      </c>
      <c r="N48">
        <v>0</v>
      </c>
      <c r="O48">
        <v>0</v>
      </c>
      <c r="P48">
        <v>0</v>
      </c>
      <c r="Q48">
        <v>0</v>
      </c>
      <c r="R48">
        <v>0</v>
      </c>
      <c r="S48">
        <v>0</v>
      </c>
      <c r="T48">
        <v>0</v>
      </c>
      <c r="U48">
        <v>0</v>
      </c>
      <c r="V48">
        <v>0</v>
      </c>
      <c r="W48">
        <v>0</v>
      </c>
      <c r="X48">
        <v>0</v>
      </c>
      <c r="Y48">
        <v>0</v>
      </c>
      <c r="Z48">
        <v>0</v>
      </c>
      <c r="AA48">
        <v>0</v>
      </c>
      <c r="AB48">
        <v>0</v>
      </c>
      <c r="AE48">
        <v>0</v>
      </c>
      <c r="AG48">
        <v>0</v>
      </c>
      <c r="AI48" s="57" t="s">
        <v>691</v>
      </c>
      <c r="AK48" s="57" t="s">
        <v>691</v>
      </c>
    </row>
    <row r="49" spans="1:37">
      <c r="A49" s="56" t="s">
        <v>120</v>
      </c>
      <c r="B49" s="56" t="s">
        <v>121</v>
      </c>
      <c r="C49" t="s">
        <v>691</v>
      </c>
      <c r="D49" t="s">
        <v>691</v>
      </c>
      <c r="E49">
        <v>0</v>
      </c>
      <c r="F49">
        <v>0</v>
      </c>
      <c r="G49">
        <v>0</v>
      </c>
      <c r="H49">
        <v>0</v>
      </c>
      <c r="I49">
        <v>0</v>
      </c>
      <c r="J49">
        <v>0</v>
      </c>
      <c r="K49">
        <v>0</v>
      </c>
      <c r="L49">
        <v>0</v>
      </c>
      <c r="M49" s="51">
        <v>0</v>
      </c>
      <c r="N49">
        <v>0</v>
      </c>
      <c r="O49">
        <v>0</v>
      </c>
      <c r="P49">
        <v>0</v>
      </c>
      <c r="Q49">
        <v>0</v>
      </c>
      <c r="R49">
        <v>0</v>
      </c>
      <c r="S49">
        <v>0</v>
      </c>
      <c r="T49">
        <v>0</v>
      </c>
      <c r="U49">
        <v>0</v>
      </c>
      <c r="V49">
        <v>0</v>
      </c>
      <c r="W49">
        <v>0</v>
      </c>
      <c r="X49">
        <v>0</v>
      </c>
      <c r="Y49">
        <v>0</v>
      </c>
      <c r="Z49">
        <v>0</v>
      </c>
      <c r="AA49">
        <v>0</v>
      </c>
      <c r="AB49">
        <v>0</v>
      </c>
      <c r="AE49">
        <v>0</v>
      </c>
      <c r="AG49">
        <v>0</v>
      </c>
      <c r="AI49" s="57" t="s">
        <v>691</v>
      </c>
      <c r="AK49" s="57" t="s">
        <v>691</v>
      </c>
    </row>
    <row r="50" spans="1:37">
      <c r="A50" s="56" t="s">
        <v>448</v>
      </c>
      <c r="B50" s="56" t="s">
        <v>449</v>
      </c>
      <c r="C50" t="s">
        <v>691</v>
      </c>
      <c r="D50" t="s">
        <v>691</v>
      </c>
      <c r="E50">
        <v>0</v>
      </c>
      <c r="F50">
        <v>0</v>
      </c>
      <c r="G50">
        <v>0</v>
      </c>
      <c r="H50">
        <v>0</v>
      </c>
      <c r="I50">
        <v>0</v>
      </c>
      <c r="J50">
        <v>0</v>
      </c>
      <c r="K50">
        <v>0</v>
      </c>
      <c r="L50">
        <v>0</v>
      </c>
      <c r="M50" s="51">
        <v>0</v>
      </c>
      <c r="N50">
        <v>0</v>
      </c>
      <c r="O50">
        <v>0</v>
      </c>
      <c r="P50">
        <v>0</v>
      </c>
      <c r="Q50">
        <v>0</v>
      </c>
      <c r="R50">
        <v>0</v>
      </c>
      <c r="S50">
        <v>0</v>
      </c>
      <c r="T50">
        <v>0</v>
      </c>
      <c r="U50">
        <v>0</v>
      </c>
      <c r="V50">
        <v>0</v>
      </c>
      <c r="W50">
        <v>0</v>
      </c>
      <c r="X50">
        <v>0</v>
      </c>
      <c r="Y50">
        <v>0</v>
      </c>
      <c r="Z50">
        <v>0</v>
      </c>
      <c r="AA50">
        <v>0</v>
      </c>
      <c r="AB50">
        <v>0</v>
      </c>
      <c r="AE50">
        <v>0</v>
      </c>
      <c r="AG50">
        <v>0</v>
      </c>
      <c r="AI50" s="57" t="s">
        <v>691</v>
      </c>
      <c r="AK50" s="57" t="s">
        <v>691</v>
      </c>
    </row>
    <row r="51" spans="1:37">
      <c r="A51" s="56" t="s">
        <v>463</v>
      </c>
      <c r="B51" s="56" t="s">
        <v>465</v>
      </c>
      <c r="C51" t="s">
        <v>691</v>
      </c>
      <c r="D51" t="s">
        <v>691</v>
      </c>
      <c r="E51">
        <v>0</v>
      </c>
      <c r="F51">
        <v>0</v>
      </c>
      <c r="G51">
        <v>0</v>
      </c>
      <c r="H51">
        <v>0</v>
      </c>
      <c r="I51">
        <v>0</v>
      </c>
      <c r="J51">
        <v>0</v>
      </c>
      <c r="K51">
        <v>0</v>
      </c>
      <c r="L51">
        <v>0</v>
      </c>
      <c r="M51" s="51">
        <v>0</v>
      </c>
      <c r="N51">
        <v>0</v>
      </c>
      <c r="O51">
        <v>0</v>
      </c>
      <c r="P51">
        <v>0</v>
      </c>
      <c r="Q51">
        <v>0</v>
      </c>
      <c r="R51">
        <v>0</v>
      </c>
      <c r="S51">
        <v>0</v>
      </c>
      <c r="T51">
        <v>0</v>
      </c>
      <c r="U51">
        <v>0</v>
      </c>
      <c r="V51">
        <v>0</v>
      </c>
      <c r="W51">
        <v>0</v>
      </c>
      <c r="X51">
        <v>0</v>
      </c>
      <c r="Y51">
        <v>0</v>
      </c>
      <c r="Z51">
        <v>0</v>
      </c>
      <c r="AA51">
        <v>0</v>
      </c>
      <c r="AB51">
        <v>0</v>
      </c>
      <c r="AE51">
        <v>0</v>
      </c>
      <c r="AG51">
        <v>0</v>
      </c>
      <c r="AI51" s="57" t="s">
        <v>691</v>
      </c>
      <c r="AK51" s="57" t="s">
        <v>691</v>
      </c>
    </row>
    <row r="52" spans="1:37">
      <c r="A52" s="56" t="s">
        <v>463</v>
      </c>
      <c r="B52" s="56" t="s">
        <v>466</v>
      </c>
      <c r="C52" t="s">
        <v>691</v>
      </c>
      <c r="D52" t="s">
        <v>691</v>
      </c>
      <c r="E52">
        <v>0</v>
      </c>
      <c r="F52">
        <v>0</v>
      </c>
      <c r="G52">
        <v>0</v>
      </c>
      <c r="H52">
        <v>0</v>
      </c>
      <c r="I52">
        <v>0</v>
      </c>
      <c r="J52">
        <v>0</v>
      </c>
      <c r="K52">
        <v>0</v>
      </c>
      <c r="L52">
        <v>0</v>
      </c>
      <c r="M52" s="51">
        <v>0</v>
      </c>
      <c r="N52">
        <v>0</v>
      </c>
      <c r="O52">
        <v>0</v>
      </c>
      <c r="P52">
        <v>0</v>
      </c>
      <c r="Q52">
        <v>0</v>
      </c>
      <c r="R52">
        <v>0</v>
      </c>
      <c r="S52">
        <v>0</v>
      </c>
      <c r="T52">
        <v>0</v>
      </c>
      <c r="U52">
        <v>0</v>
      </c>
      <c r="V52">
        <v>0</v>
      </c>
      <c r="W52">
        <v>0</v>
      </c>
      <c r="X52">
        <v>0</v>
      </c>
      <c r="Y52">
        <v>0</v>
      </c>
      <c r="Z52">
        <v>0</v>
      </c>
      <c r="AA52">
        <v>0</v>
      </c>
      <c r="AB52">
        <v>0</v>
      </c>
      <c r="AE52">
        <v>0</v>
      </c>
      <c r="AG52">
        <v>0</v>
      </c>
      <c r="AI52" s="57" t="s">
        <v>691</v>
      </c>
      <c r="AK52" s="57" t="s">
        <v>691</v>
      </c>
    </row>
    <row r="53" spans="1:37">
      <c r="A53" s="56" t="s">
        <v>123</v>
      </c>
      <c r="B53" s="56" t="s">
        <v>124</v>
      </c>
      <c r="C53" t="s">
        <v>691</v>
      </c>
      <c r="D53" t="s">
        <v>691</v>
      </c>
      <c r="E53">
        <v>0</v>
      </c>
      <c r="F53">
        <v>0</v>
      </c>
      <c r="G53">
        <v>0</v>
      </c>
      <c r="H53">
        <v>0</v>
      </c>
      <c r="I53">
        <v>0</v>
      </c>
      <c r="J53">
        <v>0</v>
      </c>
      <c r="K53">
        <v>0</v>
      </c>
      <c r="L53">
        <v>0</v>
      </c>
      <c r="M53" s="51">
        <v>0</v>
      </c>
      <c r="N53">
        <v>0</v>
      </c>
      <c r="O53">
        <v>0</v>
      </c>
      <c r="P53">
        <v>0</v>
      </c>
      <c r="Q53">
        <v>0</v>
      </c>
      <c r="R53">
        <v>0</v>
      </c>
      <c r="S53">
        <v>0</v>
      </c>
      <c r="T53">
        <v>0</v>
      </c>
      <c r="U53">
        <v>0</v>
      </c>
      <c r="V53">
        <v>0</v>
      </c>
      <c r="W53">
        <v>0</v>
      </c>
      <c r="X53">
        <v>0</v>
      </c>
      <c r="Y53">
        <v>0</v>
      </c>
      <c r="Z53">
        <v>0</v>
      </c>
      <c r="AA53">
        <v>0</v>
      </c>
      <c r="AB53">
        <v>0</v>
      </c>
      <c r="AE53">
        <v>0</v>
      </c>
      <c r="AG53">
        <v>0</v>
      </c>
      <c r="AI53" s="57" t="s">
        <v>691</v>
      </c>
      <c r="AK53" s="57" t="s">
        <v>691</v>
      </c>
    </row>
    <row r="54" spans="1:37">
      <c r="A54" s="56" t="s">
        <v>463</v>
      </c>
      <c r="B54" s="56" t="s">
        <v>467</v>
      </c>
      <c r="C54" t="s">
        <v>691</v>
      </c>
      <c r="D54" t="s">
        <v>691</v>
      </c>
      <c r="E54">
        <v>0</v>
      </c>
      <c r="F54">
        <v>0</v>
      </c>
      <c r="G54">
        <v>0</v>
      </c>
      <c r="H54">
        <v>0</v>
      </c>
      <c r="I54">
        <v>0</v>
      </c>
      <c r="J54">
        <v>0</v>
      </c>
      <c r="K54">
        <v>0</v>
      </c>
      <c r="L54">
        <v>0</v>
      </c>
      <c r="M54" s="51">
        <v>0</v>
      </c>
      <c r="N54">
        <v>0</v>
      </c>
      <c r="O54">
        <v>0</v>
      </c>
      <c r="P54">
        <v>0</v>
      </c>
      <c r="Q54">
        <v>0</v>
      </c>
      <c r="R54">
        <v>0</v>
      </c>
      <c r="S54">
        <v>0</v>
      </c>
      <c r="T54">
        <v>0</v>
      </c>
      <c r="U54">
        <v>0</v>
      </c>
      <c r="V54">
        <v>0</v>
      </c>
      <c r="W54">
        <v>0</v>
      </c>
      <c r="X54">
        <v>0</v>
      </c>
      <c r="Y54">
        <v>0</v>
      </c>
      <c r="Z54">
        <v>0</v>
      </c>
      <c r="AA54">
        <v>0</v>
      </c>
      <c r="AB54">
        <v>0</v>
      </c>
      <c r="AE54">
        <v>0</v>
      </c>
      <c r="AG54">
        <v>0</v>
      </c>
      <c r="AI54" s="57" t="s">
        <v>691</v>
      </c>
      <c r="AK54" s="57" t="s">
        <v>691</v>
      </c>
    </row>
    <row r="55" spans="1:37">
      <c r="A55" s="56" t="s">
        <v>138</v>
      </c>
      <c r="B55" s="56" t="s">
        <v>144</v>
      </c>
      <c r="C55" t="s">
        <v>691</v>
      </c>
      <c r="D55" t="s">
        <v>691</v>
      </c>
      <c r="E55">
        <v>0</v>
      </c>
      <c r="F55">
        <v>0</v>
      </c>
      <c r="G55">
        <v>0</v>
      </c>
      <c r="H55">
        <v>0</v>
      </c>
      <c r="I55">
        <v>0</v>
      </c>
      <c r="J55">
        <v>0</v>
      </c>
      <c r="K55">
        <v>0</v>
      </c>
      <c r="L55">
        <v>0</v>
      </c>
      <c r="M55" s="51">
        <v>0</v>
      </c>
      <c r="N55">
        <v>0</v>
      </c>
      <c r="O55">
        <v>0</v>
      </c>
      <c r="P55">
        <v>0</v>
      </c>
      <c r="Q55">
        <v>0</v>
      </c>
      <c r="R55">
        <v>0</v>
      </c>
      <c r="S55">
        <v>0</v>
      </c>
      <c r="T55">
        <v>0</v>
      </c>
      <c r="U55">
        <v>0</v>
      </c>
      <c r="V55">
        <v>0</v>
      </c>
      <c r="W55">
        <v>0</v>
      </c>
      <c r="X55">
        <v>0</v>
      </c>
      <c r="Y55">
        <v>0</v>
      </c>
      <c r="Z55">
        <v>0</v>
      </c>
      <c r="AA55">
        <v>0</v>
      </c>
      <c r="AB55">
        <v>0</v>
      </c>
      <c r="AE55">
        <v>0</v>
      </c>
      <c r="AG55">
        <v>0</v>
      </c>
      <c r="AI55" s="57" t="s">
        <v>691</v>
      </c>
      <c r="AK55" s="57" t="s">
        <v>691</v>
      </c>
    </row>
    <row r="56" spans="1:37">
      <c r="A56" s="56" t="s">
        <v>610</v>
      </c>
      <c r="B56" s="56" t="s">
        <v>612</v>
      </c>
      <c r="C56" t="s">
        <v>691</v>
      </c>
      <c r="D56" t="s">
        <v>691</v>
      </c>
      <c r="E56">
        <v>0</v>
      </c>
      <c r="F56">
        <v>0</v>
      </c>
      <c r="G56">
        <v>0</v>
      </c>
      <c r="H56">
        <v>0</v>
      </c>
      <c r="I56">
        <v>0</v>
      </c>
      <c r="J56">
        <v>0</v>
      </c>
      <c r="K56">
        <v>0</v>
      </c>
      <c r="L56">
        <v>0</v>
      </c>
      <c r="M56" s="51">
        <v>0</v>
      </c>
      <c r="N56">
        <v>0</v>
      </c>
      <c r="O56">
        <v>0</v>
      </c>
      <c r="P56">
        <v>0</v>
      </c>
      <c r="Q56">
        <v>0</v>
      </c>
      <c r="R56">
        <v>0</v>
      </c>
      <c r="S56">
        <v>0</v>
      </c>
      <c r="T56">
        <v>0</v>
      </c>
      <c r="U56">
        <v>0</v>
      </c>
      <c r="V56">
        <v>0</v>
      </c>
      <c r="W56">
        <v>0</v>
      </c>
      <c r="X56">
        <v>0</v>
      </c>
      <c r="Y56">
        <v>0</v>
      </c>
      <c r="Z56">
        <v>0</v>
      </c>
      <c r="AA56">
        <v>0</v>
      </c>
      <c r="AB56">
        <v>0</v>
      </c>
      <c r="AE56">
        <v>0</v>
      </c>
      <c r="AG56">
        <v>0</v>
      </c>
      <c r="AI56" s="57" t="s">
        <v>691</v>
      </c>
      <c r="AK56" s="57" t="s">
        <v>691</v>
      </c>
    </row>
    <row r="57" spans="1:37">
      <c r="A57" s="56" t="s">
        <v>89</v>
      </c>
      <c r="B57" s="56" t="s">
        <v>95</v>
      </c>
      <c r="C57" t="s">
        <v>691</v>
      </c>
      <c r="D57" t="s">
        <v>691</v>
      </c>
      <c r="E57">
        <v>0</v>
      </c>
      <c r="F57">
        <v>0</v>
      </c>
      <c r="G57">
        <v>0</v>
      </c>
      <c r="H57">
        <v>0</v>
      </c>
      <c r="I57">
        <v>0</v>
      </c>
      <c r="J57">
        <v>0</v>
      </c>
      <c r="K57">
        <v>0</v>
      </c>
      <c r="L57">
        <v>0</v>
      </c>
      <c r="M57" s="51">
        <v>0</v>
      </c>
      <c r="N57">
        <v>0</v>
      </c>
      <c r="O57">
        <v>0</v>
      </c>
      <c r="P57">
        <v>0</v>
      </c>
      <c r="Q57">
        <v>0</v>
      </c>
      <c r="R57">
        <v>0</v>
      </c>
      <c r="S57">
        <v>0</v>
      </c>
      <c r="T57">
        <v>0</v>
      </c>
      <c r="U57">
        <v>0</v>
      </c>
      <c r="V57">
        <v>0</v>
      </c>
      <c r="W57">
        <v>0</v>
      </c>
      <c r="X57">
        <v>0</v>
      </c>
      <c r="Y57">
        <v>0</v>
      </c>
      <c r="Z57">
        <v>0</v>
      </c>
      <c r="AA57">
        <v>0</v>
      </c>
      <c r="AB57">
        <v>0</v>
      </c>
      <c r="AE57">
        <v>0</v>
      </c>
      <c r="AG57">
        <v>0</v>
      </c>
      <c r="AI57" s="57" t="s">
        <v>691</v>
      </c>
      <c r="AK57" s="57" t="s">
        <v>691</v>
      </c>
    </row>
    <row r="58" spans="1:37">
      <c r="A58" s="56" t="s">
        <v>138</v>
      </c>
      <c r="B58" s="56" t="s">
        <v>145</v>
      </c>
      <c r="C58" t="s">
        <v>691</v>
      </c>
      <c r="D58" t="s">
        <v>691</v>
      </c>
      <c r="E58">
        <v>0</v>
      </c>
      <c r="F58">
        <v>0</v>
      </c>
      <c r="G58">
        <v>0</v>
      </c>
      <c r="H58">
        <v>0</v>
      </c>
      <c r="I58">
        <v>0</v>
      </c>
      <c r="J58">
        <v>0</v>
      </c>
      <c r="K58">
        <v>0</v>
      </c>
      <c r="L58">
        <v>0</v>
      </c>
      <c r="M58" s="51">
        <v>0</v>
      </c>
      <c r="N58">
        <v>0</v>
      </c>
      <c r="O58">
        <v>0</v>
      </c>
      <c r="P58">
        <v>0</v>
      </c>
      <c r="Q58">
        <v>0</v>
      </c>
      <c r="R58">
        <v>0</v>
      </c>
      <c r="S58">
        <v>0</v>
      </c>
      <c r="T58">
        <v>0</v>
      </c>
      <c r="U58">
        <v>0</v>
      </c>
      <c r="V58">
        <v>0</v>
      </c>
      <c r="W58">
        <v>0</v>
      </c>
      <c r="X58">
        <v>0</v>
      </c>
      <c r="Y58">
        <v>0</v>
      </c>
      <c r="Z58">
        <v>0</v>
      </c>
      <c r="AA58">
        <v>0</v>
      </c>
      <c r="AB58">
        <v>0</v>
      </c>
      <c r="AE58">
        <v>0</v>
      </c>
      <c r="AG58">
        <v>0</v>
      </c>
      <c r="AI58" s="57" t="s">
        <v>691</v>
      </c>
      <c r="AK58" s="57" t="s">
        <v>691</v>
      </c>
    </row>
    <row r="59" spans="1:37">
      <c r="A59" s="56" t="s">
        <v>138</v>
      </c>
      <c r="B59" s="56" t="s">
        <v>146</v>
      </c>
      <c r="C59" t="s">
        <v>691</v>
      </c>
      <c r="D59" t="s">
        <v>691</v>
      </c>
      <c r="E59">
        <v>0</v>
      </c>
      <c r="F59">
        <v>0</v>
      </c>
      <c r="G59">
        <v>0</v>
      </c>
      <c r="H59">
        <v>0</v>
      </c>
      <c r="I59">
        <v>0</v>
      </c>
      <c r="J59">
        <v>0</v>
      </c>
      <c r="K59">
        <v>0</v>
      </c>
      <c r="L59">
        <v>0</v>
      </c>
      <c r="M59" s="51">
        <v>0</v>
      </c>
      <c r="N59">
        <v>0</v>
      </c>
      <c r="O59">
        <v>0</v>
      </c>
      <c r="P59">
        <v>0</v>
      </c>
      <c r="Q59">
        <v>0</v>
      </c>
      <c r="R59">
        <v>0</v>
      </c>
      <c r="S59">
        <v>0</v>
      </c>
      <c r="T59">
        <v>0</v>
      </c>
      <c r="U59">
        <v>0</v>
      </c>
      <c r="V59">
        <v>0</v>
      </c>
      <c r="W59">
        <v>0</v>
      </c>
      <c r="X59">
        <v>0</v>
      </c>
      <c r="Y59">
        <v>0</v>
      </c>
      <c r="Z59">
        <v>0</v>
      </c>
      <c r="AA59">
        <v>0</v>
      </c>
      <c r="AB59">
        <v>0</v>
      </c>
      <c r="AE59">
        <v>0</v>
      </c>
      <c r="AG59">
        <v>0</v>
      </c>
      <c r="AI59" s="57" t="s">
        <v>691</v>
      </c>
      <c r="AK59" s="57" t="s">
        <v>691</v>
      </c>
    </row>
    <row r="60" spans="1:37">
      <c r="A60" s="56" t="s">
        <v>610</v>
      </c>
      <c r="B60" s="56" t="s">
        <v>613</v>
      </c>
      <c r="C60" t="s">
        <v>691</v>
      </c>
      <c r="D60" t="s">
        <v>691</v>
      </c>
      <c r="E60">
        <v>0</v>
      </c>
      <c r="F60">
        <v>0</v>
      </c>
      <c r="G60">
        <v>0</v>
      </c>
      <c r="H60">
        <v>0</v>
      </c>
      <c r="I60">
        <v>0</v>
      </c>
      <c r="J60">
        <v>0</v>
      </c>
      <c r="K60">
        <v>0</v>
      </c>
      <c r="L60">
        <v>0</v>
      </c>
      <c r="M60" s="51">
        <v>0</v>
      </c>
      <c r="N60">
        <v>0</v>
      </c>
      <c r="O60">
        <v>0</v>
      </c>
      <c r="P60">
        <v>0</v>
      </c>
      <c r="Q60">
        <v>0</v>
      </c>
      <c r="R60">
        <v>0</v>
      </c>
      <c r="S60">
        <v>0</v>
      </c>
      <c r="T60">
        <v>0</v>
      </c>
      <c r="U60">
        <v>0</v>
      </c>
      <c r="V60">
        <v>0</v>
      </c>
      <c r="W60">
        <v>0</v>
      </c>
      <c r="X60">
        <v>0</v>
      </c>
      <c r="Y60">
        <v>0</v>
      </c>
      <c r="Z60">
        <v>0</v>
      </c>
      <c r="AA60">
        <v>0</v>
      </c>
      <c r="AB60">
        <v>0</v>
      </c>
      <c r="AE60">
        <v>0</v>
      </c>
      <c r="AG60">
        <v>0</v>
      </c>
      <c r="AI60" s="57" t="s">
        <v>691</v>
      </c>
      <c r="AK60" s="57" t="s">
        <v>691</v>
      </c>
    </row>
    <row r="61" spans="1:37">
      <c r="A61" s="56" t="s">
        <v>138</v>
      </c>
      <c r="B61" s="56" t="s">
        <v>147</v>
      </c>
      <c r="C61" t="s">
        <v>691</v>
      </c>
      <c r="D61" t="s">
        <v>691</v>
      </c>
      <c r="E61">
        <v>0</v>
      </c>
      <c r="F61">
        <v>0</v>
      </c>
      <c r="G61">
        <v>0</v>
      </c>
      <c r="H61">
        <v>0</v>
      </c>
      <c r="I61">
        <v>0</v>
      </c>
      <c r="J61">
        <v>0</v>
      </c>
      <c r="K61">
        <v>0</v>
      </c>
      <c r="L61">
        <v>0</v>
      </c>
      <c r="M61" s="51">
        <v>0</v>
      </c>
      <c r="N61">
        <v>0</v>
      </c>
      <c r="O61">
        <v>0</v>
      </c>
      <c r="P61">
        <v>0</v>
      </c>
      <c r="Q61">
        <v>0</v>
      </c>
      <c r="R61">
        <v>0</v>
      </c>
      <c r="S61">
        <v>0</v>
      </c>
      <c r="T61">
        <v>0</v>
      </c>
      <c r="U61">
        <v>0</v>
      </c>
      <c r="V61">
        <v>0</v>
      </c>
      <c r="W61">
        <v>0</v>
      </c>
      <c r="X61">
        <v>0</v>
      </c>
      <c r="Y61">
        <v>0</v>
      </c>
      <c r="Z61">
        <v>0</v>
      </c>
      <c r="AA61">
        <v>0</v>
      </c>
      <c r="AB61">
        <v>0</v>
      </c>
      <c r="AE61">
        <v>0</v>
      </c>
      <c r="AG61">
        <v>0</v>
      </c>
      <c r="AI61" s="57" t="s">
        <v>691</v>
      </c>
      <c r="AK61" s="57" t="s">
        <v>691</v>
      </c>
    </row>
    <row r="62" spans="1:37">
      <c r="A62" s="56" t="s">
        <v>580</v>
      </c>
      <c r="B62" s="56" t="s">
        <v>582</v>
      </c>
      <c r="C62">
        <v>277.10000000000002</v>
      </c>
      <c r="D62">
        <v>105.5</v>
      </c>
      <c r="E62">
        <v>0</v>
      </c>
      <c r="F62">
        <v>0</v>
      </c>
      <c r="G62">
        <v>0</v>
      </c>
      <c r="H62">
        <v>0.91363000000000016</v>
      </c>
      <c r="I62">
        <v>0</v>
      </c>
      <c r="J62">
        <v>0</v>
      </c>
      <c r="K62">
        <v>0</v>
      </c>
      <c r="L62">
        <v>0</v>
      </c>
      <c r="M62" s="51">
        <v>7.1678700000000006</v>
      </c>
      <c r="N62">
        <v>0</v>
      </c>
      <c r="O62">
        <v>238.065</v>
      </c>
      <c r="P62">
        <v>0</v>
      </c>
      <c r="Q62">
        <v>0</v>
      </c>
      <c r="R62">
        <v>0</v>
      </c>
      <c r="S62">
        <v>0</v>
      </c>
      <c r="T62">
        <v>0</v>
      </c>
      <c r="U62">
        <v>0</v>
      </c>
      <c r="V62">
        <v>0</v>
      </c>
      <c r="W62">
        <v>0</v>
      </c>
      <c r="X62">
        <v>0</v>
      </c>
      <c r="Y62">
        <v>0</v>
      </c>
      <c r="Z62">
        <v>0</v>
      </c>
      <c r="AA62">
        <v>0</v>
      </c>
      <c r="AB62">
        <v>0</v>
      </c>
      <c r="AE62">
        <v>238.97863000000001</v>
      </c>
      <c r="AG62">
        <v>241.12136999999998</v>
      </c>
      <c r="AI62" s="57">
        <v>0.49776844407415133</v>
      </c>
      <c r="AK62" s="57">
        <v>0.49776844407415122</v>
      </c>
    </row>
    <row r="63" spans="1:37">
      <c r="A63" s="56" t="s">
        <v>341</v>
      </c>
      <c r="B63" s="56" t="s">
        <v>343</v>
      </c>
      <c r="C63" t="s">
        <v>691</v>
      </c>
      <c r="D63" t="s">
        <v>691</v>
      </c>
      <c r="E63">
        <v>0</v>
      </c>
      <c r="F63">
        <v>0</v>
      </c>
      <c r="G63">
        <v>0</v>
      </c>
      <c r="H63">
        <v>0</v>
      </c>
      <c r="I63">
        <v>0</v>
      </c>
      <c r="J63">
        <v>0</v>
      </c>
      <c r="K63">
        <v>0</v>
      </c>
      <c r="L63">
        <v>0</v>
      </c>
      <c r="M63" s="51">
        <v>0</v>
      </c>
      <c r="N63">
        <v>0</v>
      </c>
      <c r="O63">
        <v>0</v>
      </c>
      <c r="P63">
        <v>0</v>
      </c>
      <c r="Q63">
        <v>0</v>
      </c>
      <c r="R63">
        <v>0</v>
      </c>
      <c r="S63">
        <v>0</v>
      </c>
      <c r="T63">
        <v>0</v>
      </c>
      <c r="U63">
        <v>0</v>
      </c>
      <c r="V63">
        <v>0</v>
      </c>
      <c r="W63">
        <v>0</v>
      </c>
      <c r="X63">
        <v>0</v>
      </c>
      <c r="Y63">
        <v>0</v>
      </c>
      <c r="Z63">
        <v>0</v>
      </c>
      <c r="AA63">
        <v>0</v>
      </c>
      <c r="AB63">
        <v>0</v>
      </c>
      <c r="AE63">
        <v>0</v>
      </c>
      <c r="AG63">
        <v>0</v>
      </c>
      <c r="AI63" s="57" t="s">
        <v>691</v>
      </c>
      <c r="AK63" s="57" t="s">
        <v>691</v>
      </c>
    </row>
    <row r="64" spans="1:37">
      <c r="A64" s="56" t="s">
        <v>192</v>
      </c>
      <c r="B64" s="56" t="s">
        <v>193</v>
      </c>
      <c r="C64" t="s">
        <v>691</v>
      </c>
      <c r="D64" t="s">
        <v>691</v>
      </c>
      <c r="E64">
        <v>0</v>
      </c>
      <c r="F64">
        <v>0</v>
      </c>
      <c r="G64">
        <v>0</v>
      </c>
      <c r="H64">
        <v>0</v>
      </c>
      <c r="I64">
        <v>0</v>
      </c>
      <c r="J64">
        <v>0</v>
      </c>
      <c r="K64">
        <v>0</v>
      </c>
      <c r="L64">
        <v>0</v>
      </c>
      <c r="M64" s="51">
        <v>0</v>
      </c>
      <c r="N64">
        <v>0</v>
      </c>
      <c r="O64">
        <v>0</v>
      </c>
      <c r="P64">
        <v>0</v>
      </c>
      <c r="Q64">
        <v>0</v>
      </c>
      <c r="R64">
        <v>0</v>
      </c>
      <c r="S64">
        <v>0</v>
      </c>
      <c r="T64">
        <v>0</v>
      </c>
      <c r="U64">
        <v>0</v>
      </c>
      <c r="V64">
        <v>0</v>
      </c>
      <c r="W64">
        <v>0</v>
      </c>
      <c r="X64">
        <v>0</v>
      </c>
      <c r="Y64">
        <v>0</v>
      </c>
      <c r="Z64">
        <v>0</v>
      </c>
      <c r="AA64">
        <v>0</v>
      </c>
      <c r="AB64">
        <v>0</v>
      </c>
      <c r="AE64">
        <v>0</v>
      </c>
      <c r="AG64">
        <v>0</v>
      </c>
      <c r="AI64" s="57" t="s">
        <v>691</v>
      </c>
      <c r="AK64" s="57" t="s">
        <v>691</v>
      </c>
    </row>
    <row r="65" spans="1:37">
      <c r="A65" s="56" t="s">
        <v>200</v>
      </c>
      <c r="B65" s="56" t="s">
        <v>202</v>
      </c>
      <c r="C65" t="s">
        <v>691</v>
      </c>
      <c r="D65" t="s">
        <v>691</v>
      </c>
      <c r="E65">
        <v>0</v>
      </c>
      <c r="F65">
        <v>0</v>
      </c>
      <c r="G65">
        <v>0</v>
      </c>
      <c r="H65">
        <v>0</v>
      </c>
      <c r="I65">
        <v>0</v>
      </c>
      <c r="J65">
        <v>0</v>
      </c>
      <c r="K65">
        <v>0</v>
      </c>
      <c r="L65">
        <v>0</v>
      </c>
      <c r="M65" s="51">
        <v>0</v>
      </c>
      <c r="N65">
        <v>0</v>
      </c>
      <c r="O65">
        <v>0</v>
      </c>
      <c r="P65">
        <v>0</v>
      </c>
      <c r="Q65">
        <v>0</v>
      </c>
      <c r="R65">
        <v>0</v>
      </c>
      <c r="S65">
        <v>0</v>
      </c>
      <c r="T65">
        <v>0</v>
      </c>
      <c r="U65">
        <v>0</v>
      </c>
      <c r="V65">
        <v>0</v>
      </c>
      <c r="W65">
        <v>0</v>
      </c>
      <c r="X65">
        <v>0</v>
      </c>
      <c r="Y65">
        <v>0</v>
      </c>
      <c r="Z65">
        <v>0</v>
      </c>
      <c r="AA65">
        <v>0</v>
      </c>
      <c r="AB65">
        <v>0</v>
      </c>
      <c r="AE65">
        <v>0</v>
      </c>
      <c r="AG65">
        <v>0</v>
      </c>
      <c r="AI65" s="57" t="s">
        <v>691</v>
      </c>
      <c r="AK65" s="57" t="s">
        <v>691</v>
      </c>
    </row>
    <row r="66" spans="1:37">
      <c r="A66" s="56" t="s">
        <v>596</v>
      </c>
      <c r="B66" s="56" t="s">
        <v>597</v>
      </c>
      <c r="C66" t="s">
        <v>691</v>
      </c>
      <c r="D66" t="s">
        <v>691</v>
      </c>
      <c r="E66">
        <v>0</v>
      </c>
      <c r="F66">
        <v>0</v>
      </c>
      <c r="G66">
        <v>0</v>
      </c>
      <c r="H66">
        <v>0</v>
      </c>
      <c r="I66">
        <v>0</v>
      </c>
      <c r="J66">
        <v>0</v>
      </c>
      <c r="K66">
        <v>0</v>
      </c>
      <c r="L66">
        <v>0</v>
      </c>
      <c r="M66" s="51">
        <v>0</v>
      </c>
      <c r="N66">
        <v>0</v>
      </c>
      <c r="O66">
        <v>0</v>
      </c>
      <c r="P66">
        <v>0</v>
      </c>
      <c r="Q66">
        <v>0</v>
      </c>
      <c r="R66">
        <v>0</v>
      </c>
      <c r="S66">
        <v>0</v>
      </c>
      <c r="T66">
        <v>0</v>
      </c>
      <c r="U66">
        <v>0</v>
      </c>
      <c r="V66">
        <v>0</v>
      </c>
      <c r="W66">
        <v>0</v>
      </c>
      <c r="X66">
        <v>0</v>
      </c>
      <c r="Y66">
        <v>0</v>
      </c>
      <c r="Z66">
        <v>0</v>
      </c>
      <c r="AA66">
        <v>0</v>
      </c>
      <c r="AB66">
        <v>0</v>
      </c>
      <c r="AE66">
        <v>0</v>
      </c>
      <c r="AG66">
        <v>0</v>
      </c>
      <c r="AI66" s="57" t="s">
        <v>691</v>
      </c>
      <c r="AK66" s="57" t="s">
        <v>691</v>
      </c>
    </row>
    <row r="67" spans="1:37">
      <c r="A67" s="56" t="s">
        <v>276</v>
      </c>
      <c r="B67" s="56" t="s">
        <v>277</v>
      </c>
      <c r="C67" t="s">
        <v>691</v>
      </c>
      <c r="D67" t="s">
        <v>691</v>
      </c>
      <c r="E67">
        <v>0</v>
      </c>
      <c r="F67">
        <v>0</v>
      </c>
      <c r="G67">
        <v>0</v>
      </c>
      <c r="H67">
        <v>0</v>
      </c>
      <c r="I67">
        <v>0</v>
      </c>
      <c r="J67">
        <v>0</v>
      </c>
      <c r="K67">
        <v>0</v>
      </c>
      <c r="L67">
        <v>0</v>
      </c>
      <c r="M67" s="51">
        <v>0</v>
      </c>
      <c r="N67">
        <v>0</v>
      </c>
      <c r="O67">
        <v>0</v>
      </c>
      <c r="P67">
        <v>0</v>
      </c>
      <c r="Q67">
        <v>0</v>
      </c>
      <c r="R67">
        <v>0</v>
      </c>
      <c r="S67">
        <v>0</v>
      </c>
      <c r="T67">
        <v>0</v>
      </c>
      <c r="U67">
        <v>0</v>
      </c>
      <c r="V67">
        <v>0</v>
      </c>
      <c r="W67">
        <v>0</v>
      </c>
      <c r="X67">
        <v>0</v>
      </c>
      <c r="Y67">
        <v>0</v>
      </c>
      <c r="Z67">
        <v>0</v>
      </c>
      <c r="AA67">
        <v>0</v>
      </c>
      <c r="AB67">
        <v>0</v>
      </c>
      <c r="AE67">
        <v>0</v>
      </c>
      <c r="AG67">
        <v>0</v>
      </c>
      <c r="AI67" s="57" t="s">
        <v>691</v>
      </c>
      <c r="AK67" s="57" t="s">
        <v>691</v>
      </c>
    </row>
    <row r="68" spans="1:37">
      <c r="A68" s="56" t="s">
        <v>194</v>
      </c>
      <c r="B68" s="56" t="s">
        <v>195</v>
      </c>
      <c r="C68">
        <v>89.584999999999994</v>
      </c>
      <c r="D68">
        <v>14.727</v>
      </c>
      <c r="E68">
        <v>43.316500000000005</v>
      </c>
      <c r="F68">
        <v>0</v>
      </c>
      <c r="G68">
        <v>0</v>
      </c>
      <c r="H68">
        <v>0</v>
      </c>
      <c r="I68">
        <v>0</v>
      </c>
      <c r="J68">
        <v>0</v>
      </c>
      <c r="K68">
        <v>0</v>
      </c>
      <c r="L68">
        <v>0</v>
      </c>
      <c r="M68" s="51">
        <v>0</v>
      </c>
      <c r="N68">
        <v>0</v>
      </c>
      <c r="O68">
        <v>0</v>
      </c>
      <c r="P68">
        <v>0</v>
      </c>
      <c r="Q68">
        <v>0</v>
      </c>
      <c r="R68">
        <v>0</v>
      </c>
      <c r="S68">
        <v>0</v>
      </c>
      <c r="T68">
        <v>0</v>
      </c>
      <c r="U68">
        <v>0</v>
      </c>
      <c r="V68">
        <v>0</v>
      </c>
      <c r="W68">
        <v>0</v>
      </c>
      <c r="X68">
        <v>0</v>
      </c>
      <c r="Y68">
        <v>0</v>
      </c>
      <c r="Z68">
        <v>0</v>
      </c>
      <c r="AA68">
        <v>0</v>
      </c>
      <c r="AB68">
        <v>0</v>
      </c>
      <c r="AE68">
        <v>43.316500000000005</v>
      </c>
      <c r="AG68">
        <v>82.342500000000001</v>
      </c>
      <c r="AI68" s="57">
        <v>0.34471466428986386</v>
      </c>
      <c r="AK68" s="57">
        <v>0.34471466428986386</v>
      </c>
    </row>
    <row r="69" spans="1:37">
      <c r="A69" s="56" t="s">
        <v>198</v>
      </c>
      <c r="B69" s="56" t="s">
        <v>199</v>
      </c>
      <c r="C69" t="s">
        <v>691</v>
      </c>
      <c r="D69" t="s">
        <v>691</v>
      </c>
      <c r="E69">
        <v>0</v>
      </c>
      <c r="F69">
        <v>0</v>
      </c>
      <c r="G69">
        <v>0</v>
      </c>
      <c r="H69">
        <v>0</v>
      </c>
      <c r="I69">
        <v>0</v>
      </c>
      <c r="J69">
        <v>0</v>
      </c>
      <c r="K69">
        <v>0</v>
      </c>
      <c r="L69">
        <v>0</v>
      </c>
      <c r="M69" s="51">
        <v>0</v>
      </c>
      <c r="N69">
        <v>0</v>
      </c>
      <c r="O69">
        <v>0</v>
      </c>
      <c r="P69">
        <v>0</v>
      </c>
      <c r="Q69">
        <v>0</v>
      </c>
      <c r="R69">
        <v>0</v>
      </c>
      <c r="S69">
        <v>0</v>
      </c>
      <c r="T69">
        <v>0</v>
      </c>
      <c r="U69">
        <v>0</v>
      </c>
      <c r="V69">
        <v>0</v>
      </c>
      <c r="W69">
        <v>0</v>
      </c>
      <c r="X69">
        <v>0</v>
      </c>
      <c r="Y69">
        <v>0</v>
      </c>
      <c r="Z69">
        <v>0</v>
      </c>
      <c r="AA69">
        <v>0</v>
      </c>
      <c r="AB69">
        <v>0</v>
      </c>
      <c r="AE69">
        <v>0</v>
      </c>
      <c r="AG69">
        <v>0</v>
      </c>
      <c r="AI69" s="57" t="s">
        <v>691</v>
      </c>
      <c r="AK69" s="57" t="s">
        <v>691</v>
      </c>
    </row>
    <row r="70" spans="1:37">
      <c r="A70" s="56" t="s">
        <v>203</v>
      </c>
      <c r="B70" s="56" t="s">
        <v>206</v>
      </c>
      <c r="C70" t="s">
        <v>691</v>
      </c>
      <c r="D70" t="s">
        <v>691</v>
      </c>
      <c r="E70">
        <v>0</v>
      </c>
      <c r="F70">
        <v>0</v>
      </c>
      <c r="G70">
        <v>0</v>
      </c>
      <c r="H70">
        <v>0</v>
      </c>
      <c r="I70">
        <v>0</v>
      </c>
      <c r="J70">
        <v>0</v>
      </c>
      <c r="K70">
        <v>0</v>
      </c>
      <c r="L70">
        <v>0</v>
      </c>
      <c r="M70" s="51">
        <v>0</v>
      </c>
      <c r="N70">
        <v>0</v>
      </c>
      <c r="O70">
        <v>0</v>
      </c>
      <c r="P70">
        <v>0</v>
      </c>
      <c r="Q70">
        <v>0</v>
      </c>
      <c r="R70">
        <v>0</v>
      </c>
      <c r="S70">
        <v>0</v>
      </c>
      <c r="T70">
        <v>0</v>
      </c>
      <c r="U70">
        <v>0</v>
      </c>
      <c r="V70">
        <v>0</v>
      </c>
      <c r="W70">
        <v>0</v>
      </c>
      <c r="X70">
        <v>0</v>
      </c>
      <c r="Y70">
        <v>0</v>
      </c>
      <c r="Z70">
        <v>0</v>
      </c>
      <c r="AA70">
        <v>0</v>
      </c>
      <c r="AB70">
        <v>0</v>
      </c>
      <c r="AE70">
        <v>0</v>
      </c>
      <c r="AG70">
        <v>0</v>
      </c>
      <c r="AI70" s="57" t="s">
        <v>691</v>
      </c>
      <c r="AK70" s="57" t="s">
        <v>691</v>
      </c>
    </row>
    <row r="71" spans="1:37">
      <c r="A71" s="56" t="s">
        <v>209</v>
      </c>
      <c r="B71" s="56" t="s">
        <v>210</v>
      </c>
      <c r="C71">
        <v>224</v>
      </c>
      <c r="D71">
        <v>82</v>
      </c>
      <c r="E71">
        <v>0</v>
      </c>
      <c r="F71">
        <v>0</v>
      </c>
      <c r="G71">
        <v>0.97646000000000011</v>
      </c>
      <c r="H71">
        <v>0</v>
      </c>
      <c r="I71">
        <v>0.80833999999999984</v>
      </c>
      <c r="J71">
        <v>0</v>
      </c>
      <c r="K71">
        <v>0</v>
      </c>
      <c r="L71">
        <v>64.202299999999994</v>
      </c>
      <c r="M71" s="51">
        <v>5.4007399999999999</v>
      </c>
      <c r="N71">
        <v>0</v>
      </c>
      <c r="O71">
        <v>72.258099999999999</v>
      </c>
      <c r="P71">
        <v>0</v>
      </c>
      <c r="Q71">
        <v>0.48823000000000005</v>
      </c>
      <c r="R71">
        <v>20.9939</v>
      </c>
      <c r="S71">
        <v>0</v>
      </c>
      <c r="T71">
        <v>0</v>
      </c>
      <c r="U71">
        <v>0</v>
      </c>
      <c r="V71">
        <v>0</v>
      </c>
      <c r="W71">
        <v>0</v>
      </c>
      <c r="X71">
        <v>0</v>
      </c>
      <c r="Y71">
        <v>11.328950000000001</v>
      </c>
      <c r="Z71">
        <v>0</v>
      </c>
      <c r="AA71">
        <v>0</v>
      </c>
      <c r="AB71">
        <v>0</v>
      </c>
      <c r="AE71">
        <v>171.05627999999996</v>
      </c>
      <c r="AG71">
        <v>177.34372000000005</v>
      </c>
      <c r="AI71" s="57">
        <v>0.49097669345579775</v>
      </c>
      <c r="AK71" s="57">
        <v>0.49097669345579786</v>
      </c>
    </row>
    <row r="72" spans="1:37">
      <c r="A72" s="56" t="s">
        <v>219</v>
      </c>
      <c r="B72" s="56" t="s">
        <v>220</v>
      </c>
      <c r="C72">
        <v>570</v>
      </c>
      <c r="D72">
        <v>180</v>
      </c>
      <c r="E72">
        <v>0</v>
      </c>
      <c r="F72">
        <v>2.3035800000000002</v>
      </c>
      <c r="G72">
        <v>27.086599999999997</v>
      </c>
      <c r="H72">
        <v>0</v>
      </c>
      <c r="I72">
        <v>0.31065500000000001</v>
      </c>
      <c r="J72">
        <v>0</v>
      </c>
      <c r="K72">
        <v>0</v>
      </c>
      <c r="L72">
        <v>282.60399999999998</v>
      </c>
      <c r="M72" s="51">
        <v>9.2209000000000021</v>
      </c>
      <c r="N72">
        <v>0</v>
      </c>
      <c r="O72">
        <v>0</v>
      </c>
      <c r="P72">
        <v>0</v>
      </c>
      <c r="Q72">
        <v>1.35433</v>
      </c>
      <c r="R72">
        <v>0</v>
      </c>
      <c r="S72">
        <v>0</v>
      </c>
      <c r="T72">
        <v>0</v>
      </c>
      <c r="U72">
        <v>0</v>
      </c>
      <c r="V72">
        <v>0</v>
      </c>
      <c r="W72">
        <v>0</v>
      </c>
      <c r="X72">
        <v>0</v>
      </c>
      <c r="Y72">
        <v>0</v>
      </c>
      <c r="Z72">
        <v>0</v>
      </c>
      <c r="AA72">
        <v>0</v>
      </c>
      <c r="AB72">
        <v>0</v>
      </c>
      <c r="AE72">
        <v>313.65916499999997</v>
      </c>
      <c r="AG72">
        <v>381.632835</v>
      </c>
      <c r="AI72" s="57">
        <v>0.45111861635111583</v>
      </c>
      <c r="AK72" s="57">
        <v>0.45111861635111583</v>
      </c>
    </row>
    <row r="73" spans="1:37">
      <c r="A73" s="56" t="s">
        <v>326</v>
      </c>
      <c r="B73" s="56" t="s">
        <v>327</v>
      </c>
      <c r="C73">
        <v>196.934</v>
      </c>
      <c r="D73">
        <v>75.05</v>
      </c>
      <c r="E73">
        <v>0</v>
      </c>
      <c r="F73">
        <v>0</v>
      </c>
      <c r="G73">
        <v>0</v>
      </c>
      <c r="H73">
        <v>0</v>
      </c>
      <c r="I73">
        <v>0</v>
      </c>
      <c r="J73">
        <v>0</v>
      </c>
      <c r="K73">
        <v>0</v>
      </c>
      <c r="L73">
        <v>0</v>
      </c>
      <c r="M73" s="51">
        <v>0</v>
      </c>
      <c r="N73">
        <v>88.85</v>
      </c>
      <c r="O73">
        <v>40.810999999999993</v>
      </c>
      <c r="P73">
        <v>0</v>
      </c>
      <c r="Q73">
        <v>0</v>
      </c>
      <c r="R73">
        <v>0</v>
      </c>
      <c r="S73">
        <v>0</v>
      </c>
      <c r="T73">
        <v>0</v>
      </c>
      <c r="U73">
        <v>0</v>
      </c>
      <c r="V73">
        <v>0</v>
      </c>
      <c r="W73">
        <v>0</v>
      </c>
      <c r="X73">
        <v>0</v>
      </c>
      <c r="Y73">
        <v>0</v>
      </c>
      <c r="Z73">
        <v>0</v>
      </c>
      <c r="AA73">
        <v>0</v>
      </c>
      <c r="AB73">
        <v>0</v>
      </c>
      <c r="AE73">
        <v>129.661</v>
      </c>
      <c r="AG73">
        <v>177.98700000000002</v>
      </c>
      <c r="AI73" s="57">
        <v>0.4214589400873725</v>
      </c>
      <c r="AK73" s="57">
        <v>0.42145894008737256</v>
      </c>
    </row>
    <row r="74" spans="1:37">
      <c r="A74" s="56" t="s">
        <v>635</v>
      </c>
      <c r="B74" s="56" t="s">
        <v>636</v>
      </c>
      <c r="C74" t="s">
        <v>691</v>
      </c>
      <c r="D74" t="s">
        <v>691</v>
      </c>
      <c r="E74">
        <v>0</v>
      </c>
      <c r="F74">
        <v>0</v>
      </c>
      <c r="G74">
        <v>0</v>
      </c>
      <c r="H74">
        <v>0</v>
      </c>
      <c r="I74">
        <v>0</v>
      </c>
      <c r="J74">
        <v>0</v>
      </c>
      <c r="K74">
        <v>0</v>
      </c>
      <c r="L74">
        <v>0</v>
      </c>
      <c r="M74" s="51">
        <v>0</v>
      </c>
      <c r="N74">
        <v>0</v>
      </c>
      <c r="O74">
        <v>0</v>
      </c>
      <c r="P74">
        <v>0</v>
      </c>
      <c r="Q74">
        <v>0</v>
      </c>
      <c r="R74">
        <v>0</v>
      </c>
      <c r="S74">
        <v>0</v>
      </c>
      <c r="T74">
        <v>0</v>
      </c>
      <c r="U74">
        <v>0</v>
      </c>
      <c r="V74">
        <v>0</v>
      </c>
      <c r="W74">
        <v>0</v>
      </c>
      <c r="X74">
        <v>0</v>
      </c>
      <c r="Y74">
        <v>0</v>
      </c>
      <c r="Z74">
        <v>0</v>
      </c>
      <c r="AA74">
        <v>0</v>
      </c>
      <c r="AB74">
        <v>0</v>
      </c>
      <c r="AE74">
        <v>0</v>
      </c>
      <c r="AG74">
        <v>0</v>
      </c>
      <c r="AI74" s="57" t="s">
        <v>691</v>
      </c>
      <c r="AK74" s="57" t="s">
        <v>691</v>
      </c>
    </row>
    <row r="75" spans="1:37">
      <c r="A75" s="56" t="s">
        <v>228</v>
      </c>
      <c r="B75" s="56" t="s">
        <v>229</v>
      </c>
      <c r="C75" t="s">
        <v>691</v>
      </c>
      <c r="D75" t="s">
        <v>691</v>
      </c>
      <c r="E75">
        <v>0</v>
      </c>
      <c r="F75">
        <v>0</v>
      </c>
      <c r="G75">
        <v>0</v>
      </c>
      <c r="H75">
        <v>0</v>
      </c>
      <c r="I75">
        <v>0</v>
      </c>
      <c r="J75">
        <v>0</v>
      </c>
      <c r="K75">
        <v>0</v>
      </c>
      <c r="L75">
        <v>0</v>
      </c>
      <c r="M75" s="51">
        <v>0</v>
      </c>
      <c r="N75">
        <v>0</v>
      </c>
      <c r="O75">
        <v>0</v>
      </c>
      <c r="P75">
        <v>0</v>
      </c>
      <c r="Q75">
        <v>0</v>
      </c>
      <c r="R75">
        <v>0</v>
      </c>
      <c r="S75">
        <v>0</v>
      </c>
      <c r="T75">
        <v>0</v>
      </c>
      <c r="U75">
        <v>0</v>
      </c>
      <c r="V75">
        <v>0</v>
      </c>
      <c r="W75">
        <v>0</v>
      </c>
      <c r="X75">
        <v>0</v>
      </c>
      <c r="Y75">
        <v>0</v>
      </c>
      <c r="Z75">
        <v>0</v>
      </c>
      <c r="AA75">
        <v>0</v>
      </c>
      <c r="AB75">
        <v>0</v>
      </c>
      <c r="AE75">
        <v>0</v>
      </c>
      <c r="AG75">
        <v>0</v>
      </c>
      <c r="AI75" s="57" t="s">
        <v>691</v>
      </c>
      <c r="AK75" s="57" t="s">
        <v>691</v>
      </c>
    </row>
    <row r="76" spans="1:37">
      <c r="A76" s="56" t="s">
        <v>224</v>
      </c>
      <c r="B76" s="56" t="s">
        <v>225</v>
      </c>
      <c r="C76">
        <v>41.935000000000002</v>
      </c>
      <c r="D76">
        <v>7.2709999999999999</v>
      </c>
      <c r="E76">
        <v>0</v>
      </c>
      <c r="F76">
        <v>0</v>
      </c>
      <c r="G76">
        <v>2.0267099999999996</v>
      </c>
      <c r="H76">
        <v>0</v>
      </c>
      <c r="I76">
        <v>0</v>
      </c>
      <c r="J76">
        <v>0</v>
      </c>
      <c r="K76">
        <v>0</v>
      </c>
      <c r="L76">
        <v>10.132899999999999</v>
      </c>
      <c r="M76" s="51">
        <v>0</v>
      </c>
      <c r="N76">
        <v>0</v>
      </c>
      <c r="O76">
        <v>0</v>
      </c>
      <c r="P76">
        <v>0</v>
      </c>
      <c r="Q76">
        <v>0</v>
      </c>
      <c r="R76">
        <v>8.1061999999999976</v>
      </c>
      <c r="S76">
        <v>0</v>
      </c>
      <c r="T76">
        <v>0</v>
      </c>
      <c r="U76">
        <v>0</v>
      </c>
      <c r="V76">
        <v>0</v>
      </c>
      <c r="W76">
        <v>0</v>
      </c>
      <c r="X76">
        <v>0</v>
      </c>
      <c r="Y76">
        <v>0</v>
      </c>
      <c r="Z76">
        <v>0</v>
      </c>
      <c r="AA76">
        <v>0</v>
      </c>
      <c r="AB76">
        <v>0</v>
      </c>
      <c r="AE76">
        <v>20.265809999999995</v>
      </c>
      <c r="AG76">
        <v>44.850189999999998</v>
      </c>
      <c r="AI76" s="57">
        <v>0.31122627311259909</v>
      </c>
      <c r="AK76" s="57">
        <v>0.31122627311259904</v>
      </c>
    </row>
    <row r="77" spans="1:37">
      <c r="A77" s="56" t="s">
        <v>232</v>
      </c>
      <c r="B77" s="56" t="s">
        <v>234</v>
      </c>
      <c r="C77">
        <v>356.642</v>
      </c>
      <c r="D77">
        <v>76.632999999999996</v>
      </c>
      <c r="E77">
        <v>0</v>
      </c>
      <c r="F77">
        <v>0</v>
      </c>
      <c r="G77">
        <v>12.9665</v>
      </c>
      <c r="H77">
        <v>0</v>
      </c>
      <c r="I77">
        <v>0.32355800000000001</v>
      </c>
      <c r="J77">
        <v>0</v>
      </c>
      <c r="K77">
        <v>0</v>
      </c>
      <c r="L77">
        <v>33.938600000000008</v>
      </c>
      <c r="M77" s="51">
        <v>5.5247600000000006</v>
      </c>
      <c r="N77">
        <v>0</v>
      </c>
      <c r="O77">
        <v>19.973800000000004</v>
      </c>
      <c r="P77">
        <v>0</v>
      </c>
      <c r="Q77">
        <v>2.1817800000000003</v>
      </c>
      <c r="R77">
        <v>45.418199999999999</v>
      </c>
      <c r="S77">
        <v>0</v>
      </c>
      <c r="T77">
        <v>0</v>
      </c>
      <c r="U77">
        <v>0</v>
      </c>
      <c r="V77">
        <v>0</v>
      </c>
      <c r="W77">
        <v>0</v>
      </c>
      <c r="X77">
        <v>0</v>
      </c>
      <c r="Y77">
        <v>0</v>
      </c>
      <c r="Z77">
        <v>0</v>
      </c>
      <c r="AA77">
        <v>0</v>
      </c>
      <c r="AB77">
        <v>35.562499999999993</v>
      </c>
      <c r="AE77">
        <v>150.364938</v>
      </c>
      <c r="AG77">
        <v>268.68806199999995</v>
      </c>
      <c r="AI77" s="57">
        <v>0.35882081264183774</v>
      </c>
      <c r="AK77" s="57">
        <v>0.35882081264183768</v>
      </c>
    </row>
    <row r="78" spans="1:37">
      <c r="A78" s="56" t="s">
        <v>431</v>
      </c>
      <c r="B78" s="56" t="s">
        <v>432</v>
      </c>
      <c r="C78" t="s">
        <v>691</v>
      </c>
      <c r="D78" t="s">
        <v>691</v>
      </c>
      <c r="E78">
        <v>0</v>
      </c>
      <c r="F78">
        <v>0</v>
      </c>
      <c r="G78">
        <v>0</v>
      </c>
      <c r="H78">
        <v>0</v>
      </c>
      <c r="I78">
        <v>0</v>
      </c>
      <c r="J78">
        <v>0</v>
      </c>
      <c r="K78">
        <v>0</v>
      </c>
      <c r="L78">
        <v>0</v>
      </c>
      <c r="M78" s="51">
        <v>0</v>
      </c>
      <c r="N78">
        <v>0</v>
      </c>
      <c r="O78">
        <v>0</v>
      </c>
      <c r="P78">
        <v>0</v>
      </c>
      <c r="Q78">
        <v>0</v>
      </c>
      <c r="R78">
        <v>0</v>
      </c>
      <c r="S78">
        <v>0</v>
      </c>
      <c r="T78">
        <v>0</v>
      </c>
      <c r="U78">
        <v>0</v>
      </c>
      <c r="V78">
        <v>0</v>
      </c>
      <c r="W78">
        <v>0</v>
      </c>
      <c r="X78">
        <v>0</v>
      </c>
      <c r="Y78">
        <v>0</v>
      </c>
      <c r="Z78">
        <v>0</v>
      </c>
      <c r="AA78">
        <v>0</v>
      </c>
      <c r="AB78">
        <v>0</v>
      </c>
      <c r="AE78">
        <v>0</v>
      </c>
      <c r="AG78">
        <v>0</v>
      </c>
      <c r="AI78" s="57" t="s">
        <v>691</v>
      </c>
      <c r="AK78" s="57" t="s">
        <v>691</v>
      </c>
    </row>
    <row r="79" spans="1:37">
      <c r="A79" s="56" t="s">
        <v>237</v>
      </c>
      <c r="B79" s="56" t="s">
        <v>238</v>
      </c>
      <c r="C79" t="s">
        <v>691</v>
      </c>
      <c r="D79" t="s">
        <v>691</v>
      </c>
      <c r="E79">
        <v>0</v>
      </c>
      <c r="F79">
        <v>0</v>
      </c>
      <c r="G79">
        <v>0</v>
      </c>
      <c r="H79">
        <v>0</v>
      </c>
      <c r="I79">
        <v>0</v>
      </c>
      <c r="J79">
        <v>0</v>
      </c>
      <c r="K79">
        <v>0</v>
      </c>
      <c r="L79">
        <v>0</v>
      </c>
      <c r="M79" s="51">
        <v>0</v>
      </c>
      <c r="N79">
        <v>0</v>
      </c>
      <c r="O79">
        <v>0</v>
      </c>
      <c r="P79">
        <v>0</v>
      </c>
      <c r="Q79">
        <v>0</v>
      </c>
      <c r="R79">
        <v>0</v>
      </c>
      <c r="S79">
        <v>0</v>
      </c>
      <c r="T79">
        <v>0</v>
      </c>
      <c r="U79">
        <v>0</v>
      </c>
      <c r="V79">
        <v>0</v>
      </c>
      <c r="W79">
        <v>0</v>
      </c>
      <c r="X79">
        <v>0</v>
      </c>
      <c r="Y79">
        <v>0</v>
      </c>
      <c r="Z79">
        <v>0</v>
      </c>
      <c r="AA79">
        <v>0</v>
      </c>
      <c r="AB79">
        <v>0</v>
      </c>
      <c r="AE79">
        <v>0</v>
      </c>
      <c r="AG79">
        <v>0</v>
      </c>
      <c r="AI79" s="57" t="s">
        <v>691</v>
      </c>
      <c r="AK79" s="57" t="s">
        <v>691</v>
      </c>
    </row>
    <row r="80" spans="1:37">
      <c r="A80" s="56" t="s">
        <v>125</v>
      </c>
      <c r="B80" s="56" t="s">
        <v>126</v>
      </c>
      <c r="C80" t="s">
        <v>691</v>
      </c>
      <c r="D80" t="s">
        <v>691</v>
      </c>
      <c r="E80">
        <v>0</v>
      </c>
      <c r="F80">
        <v>0</v>
      </c>
      <c r="G80">
        <v>0</v>
      </c>
      <c r="H80">
        <v>0</v>
      </c>
      <c r="I80">
        <v>0</v>
      </c>
      <c r="J80">
        <v>0</v>
      </c>
      <c r="K80">
        <v>0</v>
      </c>
      <c r="L80">
        <v>0</v>
      </c>
      <c r="M80" s="51">
        <v>0</v>
      </c>
      <c r="N80">
        <v>0</v>
      </c>
      <c r="O80">
        <v>0</v>
      </c>
      <c r="P80">
        <v>0</v>
      </c>
      <c r="Q80">
        <v>0</v>
      </c>
      <c r="R80">
        <v>0</v>
      </c>
      <c r="S80">
        <v>0</v>
      </c>
      <c r="T80">
        <v>0</v>
      </c>
      <c r="U80">
        <v>0</v>
      </c>
      <c r="V80">
        <v>0</v>
      </c>
      <c r="W80">
        <v>0</v>
      </c>
      <c r="X80">
        <v>0</v>
      </c>
      <c r="Y80">
        <v>0</v>
      </c>
      <c r="Z80">
        <v>0</v>
      </c>
      <c r="AA80">
        <v>0</v>
      </c>
      <c r="AB80">
        <v>0</v>
      </c>
      <c r="AE80">
        <v>0</v>
      </c>
      <c r="AG80">
        <v>0</v>
      </c>
      <c r="AI80" s="57" t="s">
        <v>691</v>
      </c>
      <c r="AK80" s="57" t="s">
        <v>691</v>
      </c>
    </row>
    <row r="81" spans="1:37">
      <c r="A81" s="56" t="s">
        <v>431</v>
      </c>
      <c r="B81" s="56" t="s">
        <v>433</v>
      </c>
      <c r="C81" t="s">
        <v>691</v>
      </c>
      <c r="D81" t="s">
        <v>691</v>
      </c>
      <c r="E81">
        <v>0</v>
      </c>
      <c r="F81">
        <v>0</v>
      </c>
      <c r="G81">
        <v>0</v>
      </c>
      <c r="H81">
        <v>0</v>
      </c>
      <c r="I81">
        <v>0</v>
      </c>
      <c r="J81">
        <v>0</v>
      </c>
      <c r="K81">
        <v>0</v>
      </c>
      <c r="L81">
        <v>0</v>
      </c>
      <c r="M81" s="51">
        <v>0</v>
      </c>
      <c r="N81">
        <v>0</v>
      </c>
      <c r="O81">
        <v>0</v>
      </c>
      <c r="P81">
        <v>0</v>
      </c>
      <c r="Q81">
        <v>0</v>
      </c>
      <c r="R81">
        <v>0</v>
      </c>
      <c r="S81">
        <v>0</v>
      </c>
      <c r="T81">
        <v>0</v>
      </c>
      <c r="U81">
        <v>0</v>
      </c>
      <c r="V81">
        <v>0</v>
      </c>
      <c r="W81">
        <v>0</v>
      </c>
      <c r="X81">
        <v>0</v>
      </c>
      <c r="Y81">
        <v>0</v>
      </c>
      <c r="Z81">
        <v>0</v>
      </c>
      <c r="AA81">
        <v>0</v>
      </c>
      <c r="AB81">
        <v>0</v>
      </c>
      <c r="AE81">
        <v>0</v>
      </c>
      <c r="AG81">
        <v>0</v>
      </c>
      <c r="AI81" s="57" t="s">
        <v>691</v>
      </c>
      <c r="AK81" s="57" t="s">
        <v>691</v>
      </c>
    </row>
    <row r="82" spans="1:37">
      <c r="A82" s="56" t="s">
        <v>138</v>
      </c>
      <c r="B82" s="56" t="s">
        <v>148</v>
      </c>
      <c r="C82" t="s">
        <v>691</v>
      </c>
      <c r="D82" t="s">
        <v>691</v>
      </c>
      <c r="E82">
        <v>0</v>
      </c>
      <c r="F82">
        <v>0</v>
      </c>
      <c r="G82">
        <v>0</v>
      </c>
      <c r="H82">
        <v>0</v>
      </c>
      <c r="I82">
        <v>0</v>
      </c>
      <c r="J82">
        <v>0</v>
      </c>
      <c r="K82">
        <v>0</v>
      </c>
      <c r="L82">
        <v>0</v>
      </c>
      <c r="M82" s="51">
        <v>0</v>
      </c>
      <c r="N82">
        <v>0</v>
      </c>
      <c r="O82">
        <v>0</v>
      </c>
      <c r="P82">
        <v>0</v>
      </c>
      <c r="Q82">
        <v>0</v>
      </c>
      <c r="R82">
        <v>0</v>
      </c>
      <c r="S82">
        <v>0</v>
      </c>
      <c r="T82">
        <v>0</v>
      </c>
      <c r="U82">
        <v>0</v>
      </c>
      <c r="V82">
        <v>0</v>
      </c>
      <c r="W82">
        <v>0</v>
      </c>
      <c r="X82">
        <v>0</v>
      </c>
      <c r="Y82">
        <v>0</v>
      </c>
      <c r="Z82">
        <v>0</v>
      </c>
      <c r="AA82">
        <v>0</v>
      </c>
      <c r="AB82">
        <v>0</v>
      </c>
      <c r="AE82">
        <v>0</v>
      </c>
      <c r="AG82">
        <v>0</v>
      </c>
      <c r="AI82" s="57" t="s">
        <v>691</v>
      </c>
      <c r="AK82" s="57" t="s">
        <v>691</v>
      </c>
    </row>
    <row r="83" spans="1:37">
      <c r="A83" s="56" t="s">
        <v>224</v>
      </c>
      <c r="B83" s="56" t="s">
        <v>226</v>
      </c>
      <c r="C83" t="s">
        <v>691</v>
      </c>
      <c r="D83" t="s">
        <v>691</v>
      </c>
      <c r="E83">
        <v>0</v>
      </c>
      <c r="F83">
        <v>0</v>
      </c>
      <c r="G83">
        <v>0</v>
      </c>
      <c r="H83">
        <v>0</v>
      </c>
      <c r="I83">
        <v>0</v>
      </c>
      <c r="J83">
        <v>0</v>
      </c>
      <c r="K83">
        <v>0</v>
      </c>
      <c r="L83">
        <v>0</v>
      </c>
      <c r="M83" s="51">
        <v>0</v>
      </c>
      <c r="N83">
        <v>0</v>
      </c>
      <c r="O83">
        <v>0</v>
      </c>
      <c r="P83">
        <v>0</v>
      </c>
      <c r="Q83">
        <v>0</v>
      </c>
      <c r="R83">
        <v>0</v>
      </c>
      <c r="S83">
        <v>0</v>
      </c>
      <c r="T83">
        <v>0</v>
      </c>
      <c r="U83">
        <v>0</v>
      </c>
      <c r="V83">
        <v>0</v>
      </c>
      <c r="W83">
        <v>0</v>
      </c>
      <c r="X83">
        <v>0</v>
      </c>
      <c r="Y83">
        <v>0</v>
      </c>
      <c r="Z83">
        <v>0</v>
      </c>
      <c r="AA83">
        <v>0</v>
      </c>
      <c r="AB83">
        <v>0</v>
      </c>
      <c r="AE83">
        <v>0</v>
      </c>
      <c r="AG83">
        <v>0</v>
      </c>
      <c r="AI83" s="57" t="s">
        <v>691</v>
      </c>
      <c r="AK83" s="57" t="s">
        <v>691</v>
      </c>
    </row>
    <row r="84" spans="1:37">
      <c r="A84" s="56" t="s">
        <v>352</v>
      </c>
      <c r="B84" s="56" t="s">
        <v>353</v>
      </c>
      <c r="C84" t="s">
        <v>691</v>
      </c>
      <c r="D84" t="s">
        <v>691</v>
      </c>
      <c r="E84">
        <v>0</v>
      </c>
      <c r="F84">
        <v>0</v>
      </c>
      <c r="G84">
        <v>0</v>
      </c>
      <c r="H84">
        <v>0</v>
      </c>
      <c r="I84">
        <v>0</v>
      </c>
      <c r="J84">
        <v>0</v>
      </c>
      <c r="K84">
        <v>0</v>
      </c>
      <c r="L84">
        <v>0</v>
      </c>
      <c r="M84" s="51">
        <v>0</v>
      </c>
      <c r="N84">
        <v>0</v>
      </c>
      <c r="O84">
        <v>0</v>
      </c>
      <c r="P84">
        <v>0</v>
      </c>
      <c r="Q84">
        <v>0</v>
      </c>
      <c r="R84">
        <v>0</v>
      </c>
      <c r="S84">
        <v>0</v>
      </c>
      <c r="T84">
        <v>0</v>
      </c>
      <c r="U84">
        <v>0</v>
      </c>
      <c r="V84">
        <v>0</v>
      </c>
      <c r="W84">
        <v>0</v>
      </c>
      <c r="X84">
        <v>0</v>
      </c>
      <c r="Y84">
        <v>0</v>
      </c>
      <c r="Z84">
        <v>0</v>
      </c>
      <c r="AA84">
        <v>0</v>
      </c>
      <c r="AB84">
        <v>0</v>
      </c>
      <c r="AE84">
        <v>0</v>
      </c>
      <c r="AG84">
        <v>0</v>
      </c>
      <c r="AI84" s="57" t="s">
        <v>691</v>
      </c>
      <c r="AK84" s="57" t="s">
        <v>691</v>
      </c>
    </row>
    <row r="85" spans="1:37">
      <c r="A85" s="56" t="s">
        <v>89</v>
      </c>
      <c r="B85" s="56" t="s">
        <v>96</v>
      </c>
      <c r="C85" t="s">
        <v>691</v>
      </c>
      <c r="D85" t="s">
        <v>691</v>
      </c>
      <c r="E85">
        <v>0</v>
      </c>
      <c r="F85">
        <v>0</v>
      </c>
      <c r="G85">
        <v>0</v>
      </c>
      <c r="H85">
        <v>0</v>
      </c>
      <c r="I85">
        <v>0</v>
      </c>
      <c r="J85">
        <v>0</v>
      </c>
      <c r="K85">
        <v>0</v>
      </c>
      <c r="L85">
        <v>0</v>
      </c>
      <c r="M85" s="51">
        <v>0</v>
      </c>
      <c r="N85">
        <v>0</v>
      </c>
      <c r="O85">
        <v>0</v>
      </c>
      <c r="P85">
        <v>0</v>
      </c>
      <c r="Q85">
        <v>0</v>
      </c>
      <c r="R85">
        <v>0</v>
      </c>
      <c r="S85">
        <v>0</v>
      </c>
      <c r="T85">
        <v>0</v>
      </c>
      <c r="U85">
        <v>0</v>
      </c>
      <c r="V85">
        <v>0</v>
      </c>
      <c r="W85">
        <v>0</v>
      </c>
      <c r="X85">
        <v>0</v>
      </c>
      <c r="Y85">
        <v>0</v>
      </c>
      <c r="Z85">
        <v>0</v>
      </c>
      <c r="AA85">
        <v>0</v>
      </c>
      <c r="AB85">
        <v>0</v>
      </c>
      <c r="AE85">
        <v>0</v>
      </c>
      <c r="AG85">
        <v>0</v>
      </c>
      <c r="AI85" s="57" t="s">
        <v>691</v>
      </c>
      <c r="AK85" s="57" t="s">
        <v>691</v>
      </c>
    </row>
    <row r="86" spans="1:37">
      <c r="A86" s="56" t="s">
        <v>245</v>
      </c>
      <c r="B86" s="56" t="s">
        <v>249</v>
      </c>
      <c r="C86" t="s">
        <v>691</v>
      </c>
      <c r="D86" t="s">
        <v>691</v>
      </c>
      <c r="E86">
        <v>0</v>
      </c>
      <c r="F86">
        <v>0</v>
      </c>
      <c r="G86">
        <v>0</v>
      </c>
      <c r="H86">
        <v>0</v>
      </c>
      <c r="I86">
        <v>0</v>
      </c>
      <c r="J86">
        <v>0</v>
      </c>
      <c r="K86">
        <v>0</v>
      </c>
      <c r="L86">
        <v>0</v>
      </c>
      <c r="M86" s="51">
        <v>0</v>
      </c>
      <c r="N86">
        <v>0</v>
      </c>
      <c r="O86">
        <v>0</v>
      </c>
      <c r="P86">
        <v>0</v>
      </c>
      <c r="Q86">
        <v>0</v>
      </c>
      <c r="R86">
        <v>0</v>
      </c>
      <c r="S86">
        <v>0</v>
      </c>
      <c r="T86">
        <v>0</v>
      </c>
      <c r="U86">
        <v>0</v>
      </c>
      <c r="V86">
        <v>0</v>
      </c>
      <c r="W86">
        <v>0</v>
      </c>
      <c r="X86">
        <v>0</v>
      </c>
      <c r="Y86">
        <v>0</v>
      </c>
      <c r="Z86">
        <v>0</v>
      </c>
      <c r="AA86">
        <v>0</v>
      </c>
      <c r="AB86">
        <v>0</v>
      </c>
      <c r="AE86">
        <v>0</v>
      </c>
      <c r="AG86">
        <v>0</v>
      </c>
      <c r="AI86" s="57" t="s">
        <v>691</v>
      </c>
      <c r="AK86" s="57" t="s">
        <v>691</v>
      </c>
    </row>
    <row r="87" spans="1:37">
      <c r="A87" s="56" t="s">
        <v>211</v>
      </c>
      <c r="B87" s="56" t="s">
        <v>213</v>
      </c>
      <c r="C87" t="s">
        <v>691</v>
      </c>
      <c r="D87" t="s">
        <v>691</v>
      </c>
      <c r="E87">
        <v>0</v>
      </c>
      <c r="F87">
        <v>0</v>
      </c>
      <c r="G87">
        <v>0</v>
      </c>
      <c r="H87">
        <v>0</v>
      </c>
      <c r="I87">
        <v>0</v>
      </c>
      <c r="J87">
        <v>0</v>
      </c>
      <c r="K87">
        <v>0</v>
      </c>
      <c r="L87">
        <v>0</v>
      </c>
      <c r="M87" s="51">
        <v>0</v>
      </c>
      <c r="N87">
        <v>0</v>
      </c>
      <c r="O87">
        <v>0</v>
      </c>
      <c r="P87">
        <v>0</v>
      </c>
      <c r="Q87">
        <v>0</v>
      </c>
      <c r="R87">
        <v>0</v>
      </c>
      <c r="S87">
        <v>0</v>
      </c>
      <c r="T87">
        <v>0</v>
      </c>
      <c r="U87">
        <v>0</v>
      </c>
      <c r="V87">
        <v>0</v>
      </c>
      <c r="W87">
        <v>0</v>
      </c>
      <c r="X87">
        <v>0</v>
      </c>
      <c r="Y87">
        <v>0</v>
      </c>
      <c r="Z87">
        <v>0</v>
      </c>
      <c r="AA87">
        <v>0</v>
      </c>
      <c r="AB87">
        <v>0</v>
      </c>
      <c r="AE87">
        <v>0</v>
      </c>
      <c r="AG87">
        <v>0</v>
      </c>
      <c r="AI87" s="57" t="s">
        <v>691</v>
      </c>
      <c r="AK87" s="57" t="s">
        <v>691</v>
      </c>
    </row>
    <row r="88" spans="1:37">
      <c r="A88" s="56" t="s">
        <v>115</v>
      </c>
      <c r="B88" s="56" t="s">
        <v>117</v>
      </c>
      <c r="C88" t="s">
        <v>691</v>
      </c>
      <c r="D88" t="s">
        <v>691</v>
      </c>
      <c r="E88">
        <v>0</v>
      </c>
      <c r="F88">
        <v>0</v>
      </c>
      <c r="G88">
        <v>0</v>
      </c>
      <c r="H88">
        <v>0</v>
      </c>
      <c r="I88">
        <v>0</v>
      </c>
      <c r="J88">
        <v>0</v>
      </c>
      <c r="K88">
        <v>0</v>
      </c>
      <c r="L88">
        <v>0</v>
      </c>
      <c r="M88" s="51">
        <v>0</v>
      </c>
      <c r="N88">
        <v>0</v>
      </c>
      <c r="O88">
        <v>0</v>
      </c>
      <c r="P88">
        <v>0</v>
      </c>
      <c r="Q88">
        <v>0</v>
      </c>
      <c r="R88">
        <v>0</v>
      </c>
      <c r="S88">
        <v>0</v>
      </c>
      <c r="T88">
        <v>0</v>
      </c>
      <c r="U88">
        <v>0</v>
      </c>
      <c r="V88">
        <v>0</v>
      </c>
      <c r="W88">
        <v>0</v>
      </c>
      <c r="X88">
        <v>0</v>
      </c>
      <c r="Y88">
        <v>0</v>
      </c>
      <c r="Z88">
        <v>0</v>
      </c>
      <c r="AA88">
        <v>0</v>
      </c>
      <c r="AB88">
        <v>0</v>
      </c>
      <c r="AE88">
        <v>0</v>
      </c>
      <c r="AG88">
        <v>0</v>
      </c>
      <c r="AI88" s="57" t="s">
        <v>691</v>
      </c>
      <c r="AK88" s="57" t="s">
        <v>691</v>
      </c>
    </row>
    <row r="89" spans="1:37">
      <c r="A89" s="56" t="s">
        <v>383</v>
      </c>
      <c r="B89" s="56" t="s">
        <v>385</v>
      </c>
      <c r="C89" t="s">
        <v>691</v>
      </c>
      <c r="D89" t="s">
        <v>691</v>
      </c>
      <c r="E89">
        <v>0</v>
      </c>
      <c r="F89">
        <v>0</v>
      </c>
      <c r="G89">
        <v>0</v>
      </c>
      <c r="H89">
        <v>0</v>
      </c>
      <c r="I89">
        <v>0</v>
      </c>
      <c r="J89">
        <v>0</v>
      </c>
      <c r="K89">
        <v>0</v>
      </c>
      <c r="L89">
        <v>0</v>
      </c>
      <c r="M89" s="51">
        <v>0</v>
      </c>
      <c r="N89">
        <v>0</v>
      </c>
      <c r="O89">
        <v>0</v>
      </c>
      <c r="P89">
        <v>0</v>
      </c>
      <c r="Q89">
        <v>0</v>
      </c>
      <c r="R89">
        <v>0</v>
      </c>
      <c r="S89">
        <v>0</v>
      </c>
      <c r="T89">
        <v>0</v>
      </c>
      <c r="U89">
        <v>0</v>
      </c>
      <c r="V89">
        <v>0</v>
      </c>
      <c r="W89">
        <v>0</v>
      </c>
      <c r="X89">
        <v>0</v>
      </c>
      <c r="Y89">
        <v>0</v>
      </c>
      <c r="Z89">
        <v>0</v>
      </c>
      <c r="AA89">
        <v>0</v>
      </c>
      <c r="AB89">
        <v>0</v>
      </c>
      <c r="AE89">
        <v>0</v>
      </c>
      <c r="AG89">
        <v>0</v>
      </c>
      <c r="AI89" s="57" t="s">
        <v>691</v>
      </c>
      <c r="AK89" s="57" t="s">
        <v>691</v>
      </c>
    </row>
    <row r="90" spans="1:37">
      <c r="A90" s="56" t="s">
        <v>651</v>
      </c>
      <c r="B90" s="56" t="s">
        <v>652</v>
      </c>
      <c r="C90" t="s">
        <v>691</v>
      </c>
      <c r="D90" t="s">
        <v>691</v>
      </c>
      <c r="E90">
        <v>0</v>
      </c>
      <c r="F90">
        <v>0</v>
      </c>
      <c r="G90">
        <v>0</v>
      </c>
      <c r="H90">
        <v>0</v>
      </c>
      <c r="I90">
        <v>0</v>
      </c>
      <c r="J90">
        <v>0</v>
      </c>
      <c r="K90">
        <v>0</v>
      </c>
      <c r="L90">
        <v>0</v>
      </c>
      <c r="M90" s="51">
        <v>0</v>
      </c>
      <c r="N90">
        <v>0</v>
      </c>
      <c r="O90">
        <v>0</v>
      </c>
      <c r="P90">
        <v>0</v>
      </c>
      <c r="Q90">
        <v>0</v>
      </c>
      <c r="R90">
        <v>0</v>
      </c>
      <c r="S90">
        <v>0</v>
      </c>
      <c r="T90">
        <v>0</v>
      </c>
      <c r="U90">
        <v>0</v>
      </c>
      <c r="V90">
        <v>0</v>
      </c>
      <c r="W90">
        <v>0</v>
      </c>
      <c r="X90">
        <v>0</v>
      </c>
      <c r="Y90">
        <v>0</v>
      </c>
      <c r="Z90">
        <v>0</v>
      </c>
      <c r="AA90">
        <v>0</v>
      </c>
      <c r="AB90">
        <v>0</v>
      </c>
      <c r="AE90">
        <v>0</v>
      </c>
      <c r="AG90">
        <v>0</v>
      </c>
      <c r="AI90" s="57" t="s">
        <v>691</v>
      </c>
      <c r="AK90" s="57" t="s">
        <v>691</v>
      </c>
    </row>
    <row r="91" spans="1:37">
      <c r="A91" s="56" t="s">
        <v>600</v>
      </c>
      <c r="B91" s="56" t="s">
        <v>601</v>
      </c>
      <c r="C91" t="s">
        <v>691</v>
      </c>
      <c r="D91" t="s">
        <v>691</v>
      </c>
      <c r="E91">
        <v>0</v>
      </c>
      <c r="F91">
        <v>0</v>
      </c>
      <c r="G91">
        <v>0</v>
      </c>
      <c r="H91">
        <v>0</v>
      </c>
      <c r="I91">
        <v>0</v>
      </c>
      <c r="J91">
        <v>0</v>
      </c>
      <c r="K91">
        <v>0</v>
      </c>
      <c r="L91">
        <v>0</v>
      </c>
      <c r="M91" s="51">
        <v>0</v>
      </c>
      <c r="N91">
        <v>0</v>
      </c>
      <c r="O91">
        <v>0</v>
      </c>
      <c r="P91">
        <v>0</v>
      </c>
      <c r="Q91">
        <v>0</v>
      </c>
      <c r="R91">
        <v>0</v>
      </c>
      <c r="S91">
        <v>0</v>
      </c>
      <c r="T91">
        <v>0</v>
      </c>
      <c r="U91">
        <v>0</v>
      </c>
      <c r="V91">
        <v>0</v>
      </c>
      <c r="W91">
        <v>0</v>
      </c>
      <c r="X91">
        <v>0</v>
      </c>
      <c r="Y91">
        <v>0</v>
      </c>
      <c r="Z91">
        <v>0</v>
      </c>
      <c r="AA91">
        <v>0</v>
      </c>
      <c r="AB91">
        <v>0</v>
      </c>
      <c r="AE91">
        <v>0</v>
      </c>
      <c r="AG91">
        <v>0</v>
      </c>
      <c r="AI91" s="57" t="s">
        <v>691</v>
      </c>
      <c r="AK91" s="57" t="s">
        <v>691</v>
      </c>
    </row>
    <row r="92" spans="1:37">
      <c r="A92" s="56" t="s">
        <v>365</v>
      </c>
      <c r="B92" s="56" t="s">
        <v>366</v>
      </c>
      <c r="C92" t="s">
        <v>691</v>
      </c>
      <c r="D92" t="s">
        <v>691</v>
      </c>
      <c r="E92">
        <v>0</v>
      </c>
      <c r="F92">
        <v>0</v>
      </c>
      <c r="G92">
        <v>0</v>
      </c>
      <c r="H92">
        <v>0</v>
      </c>
      <c r="I92">
        <v>0</v>
      </c>
      <c r="J92">
        <v>0</v>
      </c>
      <c r="K92">
        <v>0</v>
      </c>
      <c r="L92">
        <v>0</v>
      </c>
      <c r="M92" s="51">
        <v>0</v>
      </c>
      <c r="N92">
        <v>0</v>
      </c>
      <c r="O92">
        <v>0</v>
      </c>
      <c r="P92">
        <v>0</v>
      </c>
      <c r="Q92">
        <v>0</v>
      </c>
      <c r="R92">
        <v>0</v>
      </c>
      <c r="S92">
        <v>0</v>
      </c>
      <c r="T92">
        <v>0</v>
      </c>
      <c r="U92">
        <v>0</v>
      </c>
      <c r="V92">
        <v>0</v>
      </c>
      <c r="W92">
        <v>0</v>
      </c>
      <c r="X92">
        <v>0</v>
      </c>
      <c r="Y92">
        <v>0</v>
      </c>
      <c r="Z92">
        <v>0</v>
      </c>
      <c r="AA92">
        <v>0</v>
      </c>
      <c r="AB92">
        <v>0</v>
      </c>
      <c r="AE92">
        <v>0</v>
      </c>
      <c r="AG92">
        <v>0</v>
      </c>
      <c r="AI92" s="57" t="s">
        <v>691</v>
      </c>
      <c r="AK92" s="57" t="s">
        <v>691</v>
      </c>
    </row>
    <row r="93" spans="1:37">
      <c r="A93" s="56" t="s">
        <v>211</v>
      </c>
      <c r="B93" s="56" t="s">
        <v>214</v>
      </c>
      <c r="C93" t="s">
        <v>691</v>
      </c>
      <c r="D93" t="s">
        <v>691</v>
      </c>
      <c r="E93">
        <v>0</v>
      </c>
      <c r="F93">
        <v>0</v>
      </c>
      <c r="G93">
        <v>0</v>
      </c>
      <c r="H93">
        <v>0</v>
      </c>
      <c r="I93">
        <v>0</v>
      </c>
      <c r="J93">
        <v>0</v>
      </c>
      <c r="K93">
        <v>0</v>
      </c>
      <c r="L93">
        <v>0</v>
      </c>
      <c r="M93" s="51">
        <v>0</v>
      </c>
      <c r="N93">
        <v>0</v>
      </c>
      <c r="O93">
        <v>0</v>
      </c>
      <c r="P93">
        <v>0</v>
      </c>
      <c r="Q93">
        <v>0</v>
      </c>
      <c r="R93">
        <v>0</v>
      </c>
      <c r="S93">
        <v>0</v>
      </c>
      <c r="T93">
        <v>0</v>
      </c>
      <c r="U93">
        <v>0</v>
      </c>
      <c r="V93">
        <v>0</v>
      </c>
      <c r="W93">
        <v>0</v>
      </c>
      <c r="X93">
        <v>0</v>
      </c>
      <c r="Y93">
        <v>0</v>
      </c>
      <c r="Z93">
        <v>0</v>
      </c>
      <c r="AA93">
        <v>0</v>
      </c>
      <c r="AB93">
        <v>0</v>
      </c>
      <c r="AE93">
        <v>0</v>
      </c>
      <c r="AG93">
        <v>0</v>
      </c>
      <c r="AI93" s="57" t="s">
        <v>691</v>
      </c>
      <c r="AK93" s="57" t="s">
        <v>691</v>
      </c>
    </row>
    <row r="94" spans="1:37">
      <c r="A94" s="56" t="s">
        <v>372</v>
      </c>
      <c r="B94" s="56" t="s">
        <v>373</v>
      </c>
      <c r="C94" t="s">
        <v>691</v>
      </c>
      <c r="D94" t="s">
        <v>691</v>
      </c>
      <c r="E94">
        <v>0</v>
      </c>
      <c r="F94">
        <v>0</v>
      </c>
      <c r="G94">
        <v>0</v>
      </c>
      <c r="H94">
        <v>0</v>
      </c>
      <c r="I94">
        <v>0</v>
      </c>
      <c r="J94">
        <v>0</v>
      </c>
      <c r="K94">
        <v>0</v>
      </c>
      <c r="L94">
        <v>0</v>
      </c>
      <c r="M94" s="51">
        <v>0</v>
      </c>
      <c r="N94">
        <v>0</v>
      </c>
      <c r="O94">
        <v>0</v>
      </c>
      <c r="P94">
        <v>0</v>
      </c>
      <c r="Q94">
        <v>0</v>
      </c>
      <c r="R94">
        <v>0</v>
      </c>
      <c r="S94">
        <v>0</v>
      </c>
      <c r="T94">
        <v>0</v>
      </c>
      <c r="U94">
        <v>0</v>
      </c>
      <c r="V94">
        <v>0</v>
      </c>
      <c r="W94">
        <v>0</v>
      </c>
      <c r="X94">
        <v>0</v>
      </c>
      <c r="Y94">
        <v>0</v>
      </c>
      <c r="Z94">
        <v>0</v>
      </c>
      <c r="AA94">
        <v>0</v>
      </c>
      <c r="AB94">
        <v>0</v>
      </c>
      <c r="AE94">
        <v>0</v>
      </c>
      <c r="AG94">
        <v>0</v>
      </c>
      <c r="AI94" s="57" t="s">
        <v>691</v>
      </c>
      <c r="AK94" s="57" t="s">
        <v>691</v>
      </c>
    </row>
    <row r="95" spans="1:37">
      <c r="A95" s="56" t="s">
        <v>640</v>
      </c>
      <c r="B95" s="56" t="s">
        <v>642</v>
      </c>
      <c r="C95" t="s">
        <v>691</v>
      </c>
      <c r="D95" t="s">
        <v>691</v>
      </c>
      <c r="E95">
        <v>0</v>
      </c>
      <c r="F95">
        <v>0</v>
      </c>
      <c r="G95">
        <v>0</v>
      </c>
      <c r="H95">
        <v>0</v>
      </c>
      <c r="I95">
        <v>0</v>
      </c>
      <c r="J95">
        <v>0</v>
      </c>
      <c r="K95">
        <v>0</v>
      </c>
      <c r="L95">
        <v>0</v>
      </c>
      <c r="M95" s="51">
        <v>0</v>
      </c>
      <c r="N95">
        <v>0</v>
      </c>
      <c r="O95">
        <v>0</v>
      </c>
      <c r="P95">
        <v>0</v>
      </c>
      <c r="Q95">
        <v>0</v>
      </c>
      <c r="R95">
        <v>0</v>
      </c>
      <c r="S95">
        <v>0</v>
      </c>
      <c r="T95">
        <v>0</v>
      </c>
      <c r="U95">
        <v>0</v>
      </c>
      <c r="V95">
        <v>0</v>
      </c>
      <c r="W95">
        <v>0</v>
      </c>
      <c r="X95">
        <v>0</v>
      </c>
      <c r="Y95">
        <v>0</v>
      </c>
      <c r="Z95">
        <v>0</v>
      </c>
      <c r="AA95">
        <v>0</v>
      </c>
      <c r="AB95">
        <v>0</v>
      </c>
      <c r="AE95">
        <v>0</v>
      </c>
      <c r="AG95">
        <v>0</v>
      </c>
      <c r="AI95" s="57" t="s">
        <v>691</v>
      </c>
      <c r="AK95" s="57" t="s">
        <v>691</v>
      </c>
    </row>
    <row r="96" spans="1:37">
      <c r="A96" s="56" t="s">
        <v>245</v>
      </c>
      <c r="B96" s="38" t="s">
        <v>248</v>
      </c>
      <c r="C96" t="s">
        <v>691</v>
      </c>
      <c r="D96" t="s">
        <v>691</v>
      </c>
      <c r="E96">
        <v>0</v>
      </c>
      <c r="F96">
        <v>0</v>
      </c>
      <c r="G96">
        <v>0</v>
      </c>
      <c r="H96">
        <v>0</v>
      </c>
      <c r="I96">
        <v>0</v>
      </c>
      <c r="J96">
        <v>0</v>
      </c>
      <c r="K96">
        <v>0</v>
      </c>
      <c r="L96">
        <v>0</v>
      </c>
      <c r="M96" s="51">
        <v>0</v>
      </c>
      <c r="N96">
        <v>0</v>
      </c>
      <c r="O96">
        <v>0</v>
      </c>
      <c r="P96">
        <v>0</v>
      </c>
      <c r="Q96">
        <v>0</v>
      </c>
      <c r="R96">
        <v>0</v>
      </c>
      <c r="S96">
        <v>0</v>
      </c>
      <c r="T96">
        <v>0</v>
      </c>
      <c r="U96">
        <v>0</v>
      </c>
      <c r="V96">
        <v>0</v>
      </c>
      <c r="W96">
        <v>0</v>
      </c>
      <c r="X96">
        <v>0</v>
      </c>
      <c r="Y96">
        <v>0</v>
      </c>
      <c r="Z96">
        <v>0</v>
      </c>
      <c r="AA96">
        <v>0</v>
      </c>
      <c r="AB96">
        <v>0</v>
      </c>
      <c r="AE96">
        <v>0</v>
      </c>
      <c r="AG96">
        <v>0</v>
      </c>
      <c r="AI96" s="57" t="s">
        <v>691</v>
      </c>
      <c r="AK96" s="57" t="s">
        <v>691</v>
      </c>
    </row>
    <row r="97" spans="1:37">
      <c r="A97" s="56" t="s">
        <v>254</v>
      </c>
      <c r="B97" s="56" t="s">
        <v>255</v>
      </c>
      <c r="C97" t="s">
        <v>691</v>
      </c>
      <c r="D97" t="s">
        <v>691</v>
      </c>
      <c r="E97">
        <v>0</v>
      </c>
      <c r="F97">
        <v>0</v>
      </c>
      <c r="G97">
        <v>0</v>
      </c>
      <c r="H97">
        <v>0</v>
      </c>
      <c r="I97">
        <v>0</v>
      </c>
      <c r="J97">
        <v>0</v>
      </c>
      <c r="K97">
        <v>0</v>
      </c>
      <c r="L97">
        <v>0</v>
      </c>
      <c r="M97" s="51">
        <v>0</v>
      </c>
      <c r="N97">
        <v>0</v>
      </c>
      <c r="O97">
        <v>0</v>
      </c>
      <c r="P97">
        <v>0</v>
      </c>
      <c r="Q97">
        <v>0</v>
      </c>
      <c r="R97">
        <v>0</v>
      </c>
      <c r="S97">
        <v>0</v>
      </c>
      <c r="T97">
        <v>0</v>
      </c>
      <c r="U97">
        <v>0</v>
      </c>
      <c r="V97">
        <v>0</v>
      </c>
      <c r="W97">
        <v>0</v>
      </c>
      <c r="X97">
        <v>0</v>
      </c>
      <c r="Y97">
        <v>0</v>
      </c>
      <c r="Z97">
        <v>0</v>
      </c>
      <c r="AA97">
        <v>0</v>
      </c>
      <c r="AB97">
        <v>0</v>
      </c>
      <c r="AE97">
        <v>0</v>
      </c>
      <c r="AG97">
        <v>0</v>
      </c>
      <c r="AI97" s="57" t="s">
        <v>691</v>
      </c>
      <c r="AK97" s="57" t="s">
        <v>691</v>
      </c>
    </row>
    <row r="98" spans="1:37">
      <c r="A98" s="56" t="s">
        <v>431</v>
      </c>
      <c r="B98" s="56" t="s">
        <v>434</v>
      </c>
      <c r="C98" t="s">
        <v>691</v>
      </c>
      <c r="D98" t="s">
        <v>691</v>
      </c>
      <c r="E98">
        <v>0</v>
      </c>
      <c r="F98">
        <v>0</v>
      </c>
      <c r="G98">
        <v>0</v>
      </c>
      <c r="H98">
        <v>0</v>
      </c>
      <c r="I98">
        <v>0</v>
      </c>
      <c r="J98">
        <v>0</v>
      </c>
      <c r="K98">
        <v>0</v>
      </c>
      <c r="L98">
        <v>0</v>
      </c>
      <c r="M98" s="51">
        <v>0</v>
      </c>
      <c r="N98">
        <v>0</v>
      </c>
      <c r="O98">
        <v>0</v>
      </c>
      <c r="P98">
        <v>0</v>
      </c>
      <c r="Q98">
        <v>0</v>
      </c>
      <c r="R98">
        <v>0</v>
      </c>
      <c r="S98">
        <v>0</v>
      </c>
      <c r="T98">
        <v>0</v>
      </c>
      <c r="U98">
        <v>0</v>
      </c>
      <c r="V98">
        <v>0</v>
      </c>
      <c r="W98">
        <v>0</v>
      </c>
      <c r="X98">
        <v>0</v>
      </c>
      <c r="Y98">
        <v>0</v>
      </c>
      <c r="Z98">
        <v>0</v>
      </c>
      <c r="AA98">
        <v>0</v>
      </c>
      <c r="AB98">
        <v>0</v>
      </c>
      <c r="AE98">
        <v>0</v>
      </c>
      <c r="AG98">
        <v>0</v>
      </c>
      <c r="AI98" s="57" t="s">
        <v>691</v>
      </c>
      <c r="AK98" s="57" t="s">
        <v>691</v>
      </c>
    </row>
    <row r="99" spans="1:37">
      <c r="A99" s="56" t="s">
        <v>610</v>
      </c>
      <c r="B99" s="56" t="s">
        <v>614</v>
      </c>
      <c r="C99" t="s">
        <v>691</v>
      </c>
      <c r="D99" t="s">
        <v>691</v>
      </c>
      <c r="E99">
        <v>0</v>
      </c>
      <c r="F99">
        <v>0</v>
      </c>
      <c r="G99">
        <v>0</v>
      </c>
      <c r="H99">
        <v>0</v>
      </c>
      <c r="I99">
        <v>0</v>
      </c>
      <c r="J99">
        <v>0</v>
      </c>
      <c r="K99">
        <v>0</v>
      </c>
      <c r="L99">
        <v>0</v>
      </c>
      <c r="M99" s="51">
        <v>0</v>
      </c>
      <c r="N99">
        <v>0</v>
      </c>
      <c r="O99">
        <v>0</v>
      </c>
      <c r="P99">
        <v>0</v>
      </c>
      <c r="Q99">
        <v>0</v>
      </c>
      <c r="R99">
        <v>0</v>
      </c>
      <c r="S99">
        <v>0</v>
      </c>
      <c r="T99">
        <v>0</v>
      </c>
      <c r="U99">
        <v>0</v>
      </c>
      <c r="V99">
        <v>0</v>
      </c>
      <c r="W99">
        <v>0</v>
      </c>
      <c r="X99">
        <v>0</v>
      </c>
      <c r="Y99">
        <v>0</v>
      </c>
      <c r="Z99">
        <v>0</v>
      </c>
      <c r="AA99">
        <v>0</v>
      </c>
      <c r="AB99">
        <v>0</v>
      </c>
      <c r="AE99">
        <v>0</v>
      </c>
      <c r="AG99">
        <v>0</v>
      </c>
      <c r="AI99" s="57" t="s">
        <v>691</v>
      </c>
      <c r="AK99" s="57" t="s">
        <v>691</v>
      </c>
    </row>
    <row r="100" spans="1:37">
      <c r="A100" s="56" t="s">
        <v>232</v>
      </c>
      <c r="B100" s="56" t="s">
        <v>235</v>
      </c>
      <c r="C100" t="s">
        <v>691</v>
      </c>
      <c r="D100" t="s">
        <v>691</v>
      </c>
      <c r="E100">
        <v>0</v>
      </c>
      <c r="F100">
        <v>0</v>
      </c>
      <c r="G100">
        <v>0</v>
      </c>
      <c r="H100">
        <v>0</v>
      </c>
      <c r="I100">
        <v>0</v>
      </c>
      <c r="J100">
        <v>0</v>
      </c>
      <c r="K100">
        <v>0</v>
      </c>
      <c r="L100">
        <v>0</v>
      </c>
      <c r="M100" s="51">
        <v>0</v>
      </c>
      <c r="N100">
        <v>0</v>
      </c>
      <c r="O100">
        <v>0</v>
      </c>
      <c r="P100">
        <v>0</v>
      </c>
      <c r="Q100">
        <v>0</v>
      </c>
      <c r="R100">
        <v>0</v>
      </c>
      <c r="S100">
        <v>0</v>
      </c>
      <c r="T100">
        <v>0</v>
      </c>
      <c r="U100">
        <v>0</v>
      </c>
      <c r="V100">
        <v>0</v>
      </c>
      <c r="W100">
        <v>0</v>
      </c>
      <c r="X100">
        <v>0</v>
      </c>
      <c r="Y100">
        <v>0</v>
      </c>
      <c r="Z100">
        <v>0</v>
      </c>
      <c r="AA100">
        <v>0</v>
      </c>
      <c r="AB100">
        <v>0</v>
      </c>
      <c r="AE100">
        <v>0</v>
      </c>
      <c r="AG100">
        <v>0</v>
      </c>
      <c r="AI100" s="57" t="s">
        <v>691</v>
      </c>
      <c r="AK100" s="57" t="s">
        <v>691</v>
      </c>
    </row>
    <row r="101" spans="1:37">
      <c r="A101" s="56" t="s">
        <v>610</v>
      </c>
      <c r="B101" s="56" t="s">
        <v>615</v>
      </c>
      <c r="C101" t="s">
        <v>691</v>
      </c>
      <c r="D101" t="s">
        <v>691</v>
      </c>
      <c r="E101">
        <v>0</v>
      </c>
      <c r="F101">
        <v>0</v>
      </c>
      <c r="G101">
        <v>0</v>
      </c>
      <c r="H101">
        <v>0</v>
      </c>
      <c r="I101">
        <v>0</v>
      </c>
      <c r="J101">
        <v>0</v>
      </c>
      <c r="K101">
        <v>0</v>
      </c>
      <c r="L101">
        <v>0</v>
      </c>
      <c r="M101" s="51">
        <v>0</v>
      </c>
      <c r="N101">
        <v>0</v>
      </c>
      <c r="O101">
        <v>0</v>
      </c>
      <c r="P101">
        <v>0</v>
      </c>
      <c r="Q101">
        <v>0</v>
      </c>
      <c r="R101">
        <v>0</v>
      </c>
      <c r="S101">
        <v>0</v>
      </c>
      <c r="T101">
        <v>0</v>
      </c>
      <c r="U101">
        <v>0</v>
      </c>
      <c r="V101">
        <v>0</v>
      </c>
      <c r="W101">
        <v>0</v>
      </c>
      <c r="X101">
        <v>0</v>
      </c>
      <c r="Y101">
        <v>0</v>
      </c>
      <c r="Z101">
        <v>0</v>
      </c>
      <c r="AA101">
        <v>0</v>
      </c>
      <c r="AB101">
        <v>0</v>
      </c>
      <c r="AE101">
        <v>0</v>
      </c>
      <c r="AG101">
        <v>0</v>
      </c>
      <c r="AI101" s="57" t="s">
        <v>691</v>
      </c>
      <c r="AK101" s="57" t="s">
        <v>691</v>
      </c>
    </row>
    <row r="102" spans="1:37">
      <c r="A102" s="56" t="s">
        <v>352</v>
      </c>
      <c r="B102" s="56" t="s">
        <v>354</v>
      </c>
      <c r="C102" t="s">
        <v>691</v>
      </c>
      <c r="D102" t="s">
        <v>691</v>
      </c>
      <c r="E102">
        <v>0</v>
      </c>
      <c r="F102">
        <v>0</v>
      </c>
      <c r="G102">
        <v>0</v>
      </c>
      <c r="H102">
        <v>0</v>
      </c>
      <c r="I102">
        <v>0</v>
      </c>
      <c r="J102">
        <v>0</v>
      </c>
      <c r="K102">
        <v>0</v>
      </c>
      <c r="L102">
        <v>0</v>
      </c>
      <c r="M102" s="51">
        <v>0</v>
      </c>
      <c r="N102">
        <v>0</v>
      </c>
      <c r="O102">
        <v>0</v>
      </c>
      <c r="P102">
        <v>0</v>
      </c>
      <c r="Q102">
        <v>0</v>
      </c>
      <c r="R102">
        <v>0</v>
      </c>
      <c r="S102">
        <v>0</v>
      </c>
      <c r="T102">
        <v>0</v>
      </c>
      <c r="U102">
        <v>0</v>
      </c>
      <c r="V102">
        <v>0</v>
      </c>
      <c r="W102">
        <v>0</v>
      </c>
      <c r="X102">
        <v>0</v>
      </c>
      <c r="Y102">
        <v>0</v>
      </c>
      <c r="Z102">
        <v>0</v>
      </c>
      <c r="AA102">
        <v>0</v>
      </c>
      <c r="AB102">
        <v>0</v>
      </c>
      <c r="AE102">
        <v>0</v>
      </c>
      <c r="AG102">
        <v>0</v>
      </c>
      <c r="AI102" s="57" t="s">
        <v>691</v>
      </c>
      <c r="AK102" s="57" t="s">
        <v>691</v>
      </c>
    </row>
    <row r="103" spans="1:37">
      <c r="A103" s="56" t="s">
        <v>635</v>
      </c>
      <c r="B103" s="56" t="s">
        <v>637</v>
      </c>
      <c r="C103" t="s">
        <v>691</v>
      </c>
      <c r="D103" t="s">
        <v>691</v>
      </c>
      <c r="E103">
        <v>0</v>
      </c>
      <c r="F103">
        <v>0</v>
      </c>
      <c r="G103">
        <v>0</v>
      </c>
      <c r="H103">
        <v>0</v>
      </c>
      <c r="I103">
        <v>0</v>
      </c>
      <c r="J103">
        <v>0</v>
      </c>
      <c r="K103">
        <v>0</v>
      </c>
      <c r="L103">
        <v>0</v>
      </c>
      <c r="M103" s="51">
        <v>0</v>
      </c>
      <c r="N103">
        <v>0</v>
      </c>
      <c r="O103">
        <v>0</v>
      </c>
      <c r="P103">
        <v>0</v>
      </c>
      <c r="Q103">
        <v>0</v>
      </c>
      <c r="R103">
        <v>0</v>
      </c>
      <c r="S103">
        <v>0</v>
      </c>
      <c r="T103">
        <v>0</v>
      </c>
      <c r="U103">
        <v>0</v>
      </c>
      <c r="V103">
        <v>0</v>
      </c>
      <c r="W103">
        <v>0</v>
      </c>
      <c r="X103">
        <v>0</v>
      </c>
      <c r="Y103">
        <v>0</v>
      </c>
      <c r="Z103">
        <v>0</v>
      </c>
      <c r="AA103">
        <v>0</v>
      </c>
      <c r="AB103">
        <v>0</v>
      </c>
      <c r="AE103">
        <v>0</v>
      </c>
      <c r="AG103">
        <v>0</v>
      </c>
      <c r="AI103" s="57" t="s">
        <v>691</v>
      </c>
      <c r="AK103" s="57" t="s">
        <v>691</v>
      </c>
    </row>
    <row r="104" spans="1:37">
      <c r="A104" s="56" t="s">
        <v>306</v>
      </c>
      <c r="B104" s="56" t="s">
        <v>309</v>
      </c>
      <c r="C104" t="s">
        <v>691</v>
      </c>
      <c r="D104" t="s">
        <v>691</v>
      </c>
      <c r="E104">
        <v>0</v>
      </c>
      <c r="F104">
        <v>0</v>
      </c>
      <c r="G104">
        <v>0</v>
      </c>
      <c r="H104">
        <v>0</v>
      </c>
      <c r="I104">
        <v>0</v>
      </c>
      <c r="J104">
        <v>0</v>
      </c>
      <c r="K104">
        <v>0</v>
      </c>
      <c r="L104">
        <v>0</v>
      </c>
      <c r="M104" s="51">
        <v>0</v>
      </c>
      <c r="N104">
        <v>0</v>
      </c>
      <c r="O104">
        <v>0</v>
      </c>
      <c r="P104">
        <v>0</v>
      </c>
      <c r="Q104">
        <v>0</v>
      </c>
      <c r="R104">
        <v>0</v>
      </c>
      <c r="S104">
        <v>0</v>
      </c>
      <c r="T104">
        <v>0</v>
      </c>
      <c r="U104">
        <v>0</v>
      </c>
      <c r="V104">
        <v>0</v>
      </c>
      <c r="W104">
        <v>0</v>
      </c>
      <c r="X104">
        <v>0</v>
      </c>
      <c r="Y104">
        <v>0</v>
      </c>
      <c r="Z104">
        <v>0</v>
      </c>
      <c r="AA104">
        <v>0</v>
      </c>
      <c r="AB104">
        <v>0</v>
      </c>
      <c r="AE104">
        <v>0</v>
      </c>
      <c r="AG104">
        <v>0</v>
      </c>
      <c r="AI104" s="57" t="s">
        <v>691</v>
      </c>
      <c r="AK104" s="57" t="s">
        <v>691</v>
      </c>
    </row>
    <row r="105" spans="1:37">
      <c r="A105" s="56" t="s">
        <v>341</v>
      </c>
      <c r="B105" s="56" t="s">
        <v>344</v>
      </c>
      <c r="C105" t="s">
        <v>691</v>
      </c>
      <c r="D105" t="s">
        <v>691</v>
      </c>
      <c r="E105">
        <v>0</v>
      </c>
      <c r="F105">
        <v>0</v>
      </c>
      <c r="G105">
        <v>0</v>
      </c>
      <c r="H105">
        <v>0</v>
      </c>
      <c r="I105">
        <v>0</v>
      </c>
      <c r="J105">
        <v>0</v>
      </c>
      <c r="K105">
        <v>0</v>
      </c>
      <c r="L105">
        <v>0</v>
      </c>
      <c r="M105" s="51">
        <v>0</v>
      </c>
      <c r="N105">
        <v>0</v>
      </c>
      <c r="O105">
        <v>0</v>
      </c>
      <c r="P105">
        <v>0</v>
      </c>
      <c r="Q105">
        <v>0</v>
      </c>
      <c r="R105">
        <v>0</v>
      </c>
      <c r="S105">
        <v>0</v>
      </c>
      <c r="T105">
        <v>0</v>
      </c>
      <c r="U105">
        <v>0</v>
      </c>
      <c r="V105">
        <v>0</v>
      </c>
      <c r="W105">
        <v>0</v>
      </c>
      <c r="X105">
        <v>0</v>
      </c>
      <c r="Y105">
        <v>0</v>
      </c>
      <c r="Z105">
        <v>0</v>
      </c>
      <c r="AA105">
        <v>0</v>
      </c>
      <c r="AB105">
        <v>0</v>
      </c>
      <c r="AE105">
        <v>0</v>
      </c>
      <c r="AG105">
        <v>0</v>
      </c>
      <c r="AI105" s="57" t="s">
        <v>691</v>
      </c>
      <c r="AK105" s="57" t="s">
        <v>691</v>
      </c>
    </row>
    <row r="106" spans="1:37">
      <c r="A106" s="56" t="s">
        <v>600</v>
      </c>
      <c r="B106" s="56" t="s">
        <v>602</v>
      </c>
      <c r="C106" t="s">
        <v>691</v>
      </c>
      <c r="D106" t="s">
        <v>691</v>
      </c>
      <c r="E106">
        <v>0</v>
      </c>
      <c r="F106">
        <v>0</v>
      </c>
      <c r="G106">
        <v>0</v>
      </c>
      <c r="H106">
        <v>0</v>
      </c>
      <c r="I106">
        <v>0</v>
      </c>
      <c r="J106">
        <v>0</v>
      </c>
      <c r="K106">
        <v>0</v>
      </c>
      <c r="L106">
        <v>0</v>
      </c>
      <c r="M106" s="51">
        <v>0</v>
      </c>
      <c r="N106">
        <v>0</v>
      </c>
      <c r="O106">
        <v>0</v>
      </c>
      <c r="P106">
        <v>0</v>
      </c>
      <c r="Q106">
        <v>0</v>
      </c>
      <c r="R106">
        <v>0</v>
      </c>
      <c r="S106">
        <v>0</v>
      </c>
      <c r="T106">
        <v>0</v>
      </c>
      <c r="U106">
        <v>0</v>
      </c>
      <c r="V106">
        <v>0</v>
      </c>
      <c r="W106">
        <v>0</v>
      </c>
      <c r="X106">
        <v>0</v>
      </c>
      <c r="Y106">
        <v>0</v>
      </c>
      <c r="Z106">
        <v>0</v>
      </c>
      <c r="AA106">
        <v>0</v>
      </c>
      <c r="AB106">
        <v>0</v>
      </c>
      <c r="AE106">
        <v>0</v>
      </c>
      <c r="AG106">
        <v>0</v>
      </c>
      <c r="AI106" s="57" t="s">
        <v>691</v>
      </c>
      <c r="AK106" s="57" t="s">
        <v>691</v>
      </c>
    </row>
    <row r="107" spans="1:37">
      <c r="A107" s="56" t="s">
        <v>610</v>
      </c>
      <c r="B107" s="56" t="s">
        <v>616</v>
      </c>
      <c r="C107" t="s">
        <v>691</v>
      </c>
      <c r="D107" t="s">
        <v>691</v>
      </c>
      <c r="E107">
        <v>0</v>
      </c>
      <c r="F107">
        <v>0</v>
      </c>
      <c r="G107">
        <v>0</v>
      </c>
      <c r="H107">
        <v>0</v>
      </c>
      <c r="I107">
        <v>0</v>
      </c>
      <c r="J107">
        <v>0</v>
      </c>
      <c r="K107">
        <v>0</v>
      </c>
      <c r="L107">
        <v>0</v>
      </c>
      <c r="M107" s="51">
        <v>0</v>
      </c>
      <c r="N107">
        <v>0</v>
      </c>
      <c r="O107">
        <v>0</v>
      </c>
      <c r="P107">
        <v>0</v>
      </c>
      <c r="Q107">
        <v>0</v>
      </c>
      <c r="R107">
        <v>0</v>
      </c>
      <c r="S107">
        <v>0</v>
      </c>
      <c r="T107">
        <v>0</v>
      </c>
      <c r="U107">
        <v>0</v>
      </c>
      <c r="V107">
        <v>0</v>
      </c>
      <c r="W107">
        <v>0</v>
      </c>
      <c r="X107">
        <v>0</v>
      </c>
      <c r="Y107">
        <v>0</v>
      </c>
      <c r="Z107">
        <v>0</v>
      </c>
      <c r="AA107">
        <v>0</v>
      </c>
      <c r="AB107">
        <v>0</v>
      </c>
      <c r="AE107">
        <v>0</v>
      </c>
      <c r="AG107">
        <v>0</v>
      </c>
      <c r="AI107" s="57" t="s">
        <v>691</v>
      </c>
      <c r="AK107" s="57" t="s">
        <v>691</v>
      </c>
    </row>
    <row r="108" spans="1:37">
      <c r="A108" s="56" t="s">
        <v>284</v>
      </c>
      <c r="B108" s="56" t="s">
        <v>285</v>
      </c>
      <c r="C108" t="s">
        <v>691</v>
      </c>
      <c r="D108" t="s">
        <v>691</v>
      </c>
      <c r="E108">
        <v>0</v>
      </c>
      <c r="F108">
        <v>0</v>
      </c>
      <c r="G108">
        <v>0</v>
      </c>
      <c r="H108">
        <v>0</v>
      </c>
      <c r="I108">
        <v>0</v>
      </c>
      <c r="J108">
        <v>0</v>
      </c>
      <c r="K108">
        <v>0</v>
      </c>
      <c r="L108">
        <v>0</v>
      </c>
      <c r="M108" s="51">
        <v>0</v>
      </c>
      <c r="N108">
        <v>0</v>
      </c>
      <c r="O108">
        <v>0</v>
      </c>
      <c r="P108">
        <v>0</v>
      </c>
      <c r="Q108">
        <v>0</v>
      </c>
      <c r="R108">
        <v>0</v>
      </c>
      <c r="S108">
        <v>0</v>
      </c>
      <c r="T108">
        <v>0</v>
      </c>
      <c r="U108">
        <v>0</v>
      </c>
      <c r="V108">
        <v>0</v>
      </c>
      <c r="W108">
        <v>0</v>
      </c>
      <c r="X108">
        <v>0</v>
      </c>
      <c r="Y108">
        <v>0</v>
      </c>
      <c r="Z108">
        <v>0</v>
      </c>
      <c r="AA108">
        <v>0</v>
      </c>
      <c r="AB108">
        <v>0</v>
      </c>
      <c r="AE108">
        <v>0</v>
      </c>
      <c r="AG108">
        <v>0</v>
      </c>
      <c r="AI108" s="57" t="s">
        <v>691</v>
      </c>
      <c r="AK108" s="57" t="s">
        <v>691</v>
      </c>
    </row>
    <row r="109" spans="1:37">
      <c r="A109" s="56" t="s">
        <v>580</v>
      </c>
      <c r="B109" s="56" t="s">
        <v>583</v>
      </c>
      <c r="C109" t="s">
        <v>691</v>
      </c>
      <c r="D109" t="s">
        <v>691</v>
      </c>
      <c r="E109">
        <v>0</v>
      </c>
      <c r="F109">
        <v>0</v>
      </c>
      <c r="G109">
        <v>0</v>
      </c>
      <c r="H109">
        <v>0</v>
      </c>
      <c r="I109">
        <v>0</v>
      </c>
      <c r="J109">
        <v>0</v>
      </c>
      <c r="K109">
        <v>0</v>
      </c>
      <c r="L109">
        <v>0</v>
      </c>
      <c r="M109" s="51">
        <v>0</v>
      </c>
      <c r="N109">
        <v>0</v>
      </c>
      <c r="O109">
        <v>0</v>
      </c>
      <c r="P109">
        <v>0</v>
      </c>
      <c r="Q109">
        <v>0</v>
      </c>
      <c r="R109">
        <v>0</v>
      </c>
      <c r="S109">
        <v>0</v>
      </c>
      <c r="T109">
        <v>0</v>
      </c>
      <c r="U109">
        <v>0</v>
      </c>
      <c r="V109">
        <v>0</v>
      </c>
      <c r="W109">
        <v>0</v>
      </c>
      <c r="X109">
        <v>0</v>
      </c>
      <c r="Y109">
        <v>0</v>
      </c>
      <c r="Z109">
        <v>0</v>
      </c>
      <c r="AA109">
        <v>0</v>
      </c>
      <c r="AB109">
        <v>0</v>
      </c>
      <c r="AE109">
        <v>0</v>
      </c>
      <c r="AG109">
        <v>0</v>
      </c>
      <c r="AI109" s="57" t="s">
        <v>691</v>
      </c>
      <c r="AK109" s="57" t="s">
        <v>691</v>
      </c>
    </row>
    <row r="110" spans="1:37">
      <c r="A110" s="56" t="s">
        <v>264</v>
      </c>
      <c r="B110" s="56" t="s">
        <v>265</v>
      </c>
      <c r="C110">
        <v>171</v>
      </c>
      <c r="D110">
        <v>31.7</v>
      </c>
      <c r="E110">
        <v>0</v>
      </c>
      <c r="F110">
        <v>0</v>
      </c>
      <c r="G110">
        <v>0</v>
      </c>
      <c r="H110">
        <v>0</v>
      </c>
      <c r="I110">
        <v>0</v>
      </c>
      <c r="J110">
        <v>0</v>
      </c>
      <c r="K110">
        <v>0</v>
      </c>
      <c r="L110">
        <v>0</v>
      </c>
      <c r="M110" s="51">
        <v>0.18089599999999995</v>
      </c>
      <c r="N110">
        <v>0</v>
      </c>
      <c r="O110">
        <v>0</v>
      </c>
      <c r="P110">
        <v>0</v>
      </c>
      <c r="Q110">
        <v>0</v>
      </c>
      <c r="R110">
        <v>30.489499999999992</v>
      </c>
      <c r="S110">
        <v>0</v>
      </c>
      <c r="T110">
        <v>0</v>
      </c>
      <c r="U110">
        <v>31.628500000000003</v>
      </c>
      <c r="V110">
        <v>0</v>
      </c>
      <c r="W110">
        <v>0</v>
      </c>
      <c r="X110">
        <v>0</v>
      </c>
      <c r="Y110">
        <v>0</v>
      </c>
      <c r="Z110">
        <v>0</v>
      </c>
      <c r="AA110">
        <v>0</v>
      </c>
      <c r="AB110">
        <v>0</v>
      </c>
      <c r="AE110">
        <v>62.118000000000002</v>
      </c>
      <c r="AG110">
        <v>140.48199999999997</v>
      </c>
      <c r="AI110" s="57">
        <v>0.30660414610069109</v>
      </c>
      <c r="AK110" s="57">
        <v>0.30660414610069109</v>
      </c>
    </row>
    <row r="111" spans="1:37">
      <c r="A111" s="56" t="s">
        <v>561</v>
      </c>
      <c r="B111" s="56" t="s">
        <v>562</v>
      </c>
      <c r="C111" t="s">
        <v>691</v>
      </c>
      <c r="D111" t="s">
        <v>691</v>
      </c>
      <c r="E111">
        <v>0</v>
      </c>
      <c r="F111">
        <v>0</v>
      </c>
      <c r="G111">
        <v>0</v>
      </c>
      <c r="H111">
        <v>0</v>
      </c>
      <c r="I111">
        <v>0</v>
      </c>
      <c r="J111">
        <v>0</v>
      </c>
      <c r="K111">
        <v>0</v>
      </c>
      <c r="L111">
        <v>0</v>
      </c>
      <c r="M111" s="51">
        <v>0</v>
      </c>
      <c r="N111">
        <v>0</v>
      </c>
      <c r="O111">
        <v>0</v>
      </c>
      <c r="P111">
        <v>0</v>
      </c>
      <c r="Q111">
        <v>0</v>
      </c>
      <c r="R111">
        <v>0</v>
      </c>
      <c r="S111">
        <v>0</v>
      </c>
      <c r="T111">
        <v>0</v>
      </c>
      <c r="U111">
        <v>0</v>
      </c>
      <c r="V111">
        <v>0</v>
      </c>
      <c r="W111">
        <v>0</v>
      </c>
      <c r="X111">
        <v>0</v>
      </c>
      <c r="Y111">
        <v>0</v>
      </c>
      <c r="Z111">
        <v>0</v>
      </c>
      <c r="AA111">
        <v>0</v>
      </c>
      <c r="AB111">
        <v>0</v>
      </c>
      <c r="AE111">
        <v>0</v>
      </c>
      <c r="AG111">
        <v>0</v>
      </c>
      <c r="AI111" s="57" t="s">
        <v>691</v>
      </c>
      <c r="AK111" s="57" t="s">
        <v>691</v>
      </c>
    </row>
    <row r="112" spans="1:37">
      <c r="A112" s="56" t="s">
        <v>266</v>
      </c>
      <c r="B112" s="56" t="s">
        <v>267</v>
      </c>
      <c r="C112">
        <v>212.8</v>
      </c>
      <c r="D112">
        <v>69.2</v>
      </c>
      <c r="E112">
        <v>0</v>
      </c>
      <c r="F112">
        <v>0</v>
      </c>
      <c r="G112">
        <v>51.599999999999994</v>
      </c>
      <c r="H112">
        <v>0</v>
      </c>
      <c r="I112">
        <v>0</v>
      </c>
      <c r="J112">
        <v>0</v>
      </c>
      <c r="K112">
        <v>0</v>
      </c>
      <c r="L112">
        <v>21.199999999999996</v>
      </c>
      <c r="M112" s="51">
        <v>5.9258999999999986</v>
      </c>
      <c r="N112">
        <v>0</v>
      </c>
      <c r="O112">
        <v>40.599999999999994</v>
      </c>
      <c r="P112">
        <v>0</v>
      </c>
      <c r="Q112">
        <v>0</v>
      </c>
      <c r="R112">
        <v>3.5999999999999996</v>
      </c>
      <c r="S112">
        <v>0</v>
      </c>
      <c r="T112">
        <v>0</v>
      </c>
      <c r="U112">
        <v>0</v>
      </c>
      <c r="V112">
        <v>0</v>
      </c>
      <c r="W112">
        <v>0</v>
      </c>
      <c r="X112">
        <v>0</v>
      </c>
      <c r="Y112">
        <v>0</v>
      </c>
      <c r="Z112">
        <v>0</v>
      </c>
      <c r="AA112">
        <v>0</v>
      </c>
      <c r="AB112">
        <v>0.90000000000000013</v>
      </c>
      <c r="AE112">
        <v>117.89999999999998</v>
      </c>
      <c r="AG112">
        <v>244.20000000000005</v>
      </c>
      <c r="AI112" s="57">
        <v>0.32560066280033118</v>
      </c>
      <c r="AK112" s="57">
        <v>0.32560066280033134</v>
      </c>
    </row>
    <row r="113" spans="1:37">
      <c r="A113" s="56" t="s">
        <v>268</v>
      </c>
      <c r="B113" s="56" t="s">
        <v>269</v>
      </c>
      <c r="C113">
        <v>940.07</v>
      </c>
      <c r="D113">
        <v>602.35</v>
      </c>
      <c r="E113">
        <v>0</v>
      </c>
      <c r="F113">
        <v>0</v>
      </c>
      <c r="G113">
        <v>0</v>
      </c>
      <c r="H113">
        <v>0.25</v>
      </c>
      <c r="I113">
        <v>0</v>
      </c>
      <c r="J113">
        <v>0</v>
      </c>
      <c r="K113">
        <v>0</v>
      </c>
      <c r="L113">
        <v>63.31</v>
      </c>
      <c r="M113" s="51">
        <v>13.21</v>
      </c>
      <c r="N113">
        <v>825.33</v>
      </c>
      <c r="O113">
        <v>0</v>
      </c>
      <c r="P113">
        <v>0</v>
      </c>
      <c r="Q113">
        <v>0</v>
      </c>
      <c r="R113">
        <v>0</v>
      </c>
      <c r="S113">
        <v>0</v>
      </c>
      <c r="T113">
        <v>0</v>
      </c>
      <c r="U113">
        <v>0</v>
      </c>
      <c r="V113">
        <v>0</v>
      </c>
      <c r="W113">
        <v>0</v>
      </c>
      <c r="X113">
        <v>0</v>
      </c>
      <c r="Y113">
        <v>0</v>
      </c>
      <c r="Z113">
        <v>0</v>
      </c>
      <c r="AA113">
        <v>0</v>
      </c>
      <c r="AB113">
        <v>0</v>
      </c>
      <c r="AE113">
        <v>888.89</v>
      </c>
      <c r="AG113">
        <v>819.63</v>
      </c>
      <c r="AI113" s="57">
        <v>0.52026900475265148</v>
      </c>
      <c r="AK113" s="57">
        <v>0.52026900475265137</v>
      </c>
    </row>
    <row r="114" spans="1:37">
      <c r="A114" s="56" t="s">
        <v>268</v>
      </c>
      <c r="B114" s="56" t="s">
        <v>270</v>
      </c>
      <c r="C114">
        <v>114.6</v>
      </c>
      <c r="D114">
        <v>13.17</v>
      </c>
      <c r="E114">
        <v>0</v>
      </c>
      <c r="F114">
        <v>0</v>
      </c>
      <c r="G114">
        <v>0</v>
      </c>
      <c r="H114">
        <v>0</v>
      </c>
      <c r="I114">
        <v>0</v>
      </c>
      <c r="J114">
        <v>0</v>
      </c>
      <c r="K114">
        <v>0</v>
      </c>
      <c r="L114">
        <v>33.140000000000015</v>
      </c>
      <c r="M114" s="51">
        <v>0</v>
      </c>
      <c r="N114">
        <v>0</v>
      </c>
      <c r="O114">
        <v>0</v>
      </c>
      <c r="P114">
        <v>0</v>
      </c>
      <c r="Q114">
        <v>0</v>
      </c>
      <c r="R114">
        <v>0</v>
      </c>
      <c r="S114">
        <v>0</v>
      </c>
      <c r="T114">
        <v>0</v>
      </c>
      <c r="U114">
        <v>0</v>
      </c>
      <c r="V114">
        <v>0</v>
      </c>
      <c r="W114">
        <v>0</v>
      </c>
      <c r="X114">
        <v>0</v>
      </c>
      <c r="Y114">
        <v>0</v>
      </c>
      <c r="Z114">
        <v>0</v>
      </c>
      <c r="AA114">
        <v>0</v>
      </c>
      <c r="AB114">
        <v>0</v>
      </c>
      <c r="AE114">
        <v>33.140000000000015</v>
      </c>
      <c r="AG114">
        <v>110.57</v>
      </c>
      <c r="AI114" s="57">
        <v>0.23060329830909476</v>
      </c>
      <c r="AK114" s="57">
        <v>0.23060329830909479</v>
      </c>
    </row>
    <row r="115" spans="1:37">
      <c r="A115" s="56" t="s">
        <v>271</v>
      </c>
      <c r="B115" s="56" t="s">
        <v>272</v>
      </c>
      <c r="C115" t="s">
        <v>691</v>
      </c>
      <c r="D115" t="s">
        <v>691</v>
      </c>
      <c r="E115">
        <v>0</v>
      </c>
      <c r="F115">
        <v>0</v>
      </c>
      <c r="G115">
        <v>0</v>
      </c>
      <c r="H115">
        <v>0</v>
      </c>
      <c r="I115">
        <v>0</v>
      </c>
      <c r="J115">
        <v>0</v>
      </c>
      <c r="K115">
        <v>0</v>
      </c>
      <c r="L115">
        <v>0</v>
      </c>
      <c r="M115" s="51">
        <v>0</v>
      </c>
      <c r="N115">
        <v>0</v>
      </c>
      <c r="O115">
        <v>0</v>
      </c>
      <c r="P115">
        <v>0</v>
      </c>
      <c r="Q115">
        <v>0</v>
      </c>
      <c r="R115">
        <v>0</v>
      </c>
      <c r="S115">
        <v>0</v>
      </c>
      <c r="T115">
        <v>0</v>
      </c>
      <c r="U115">
        <v>0</v>
      </c>
      <c r="V115">
        <v>0</v>
      </c>
      <c r="W115">
        <v>0</v>
      </c>
      <c r="X115">
        <v>0</v>
      </c>
      <c r="Y115">
        <v>0</v>
      </c>
      <c r="Z115">
        <v>0</v>
      </c>
      <c r="AA115">
        <v>0</v>
      </c>
      <c r="AB115">
        <v>0</v>
      </c>
      <c r="AE115">
        <v>0</v>
      </c>
      <c r="AG115">
        <v>0</v>
      </c>
      <c r="AI115" s="57" t="s">
        <v>691</v>
      </c>
      <c r="AK115" s="57" t="s">
        <v>691</v>
      </c>
    </row>
    <row r="116" spans="1:37">
      <c r="A116" s="56" t="s">
        <v>274</v>
      </c>
      <c r="B116" s="56" t="s">
        <v>275</v>
      </c>
      <c r="C116" t="s">
        <v>691</v>
      </c>
      <c r="D116" t="s">
        <v>691</v>
      </c>
      <c r="E116">
        <v>0</v>
      </c>
      <c r="F116">
        <v>0</v>
      </c>
      <c r="G116">
        <v>0</v>
      </c>
      <c r="H116">
        <v>0</v>
      </c>
      <c r="I116">
        <v>0</v>
      </c>
      <c r="J116">
        <v>0</v>
      </c>
      <c r="K116">
        <v>0</v>
      </c>
      <c r="L116">
        <v>0</v>
      </c>
      <c r="M116" s="51">
        <v>0</v>
      </c>
      <c r="N116">
        <v>0</v>
      </c>
      <c r="O116">
        <v>0</v>
      </c>
      <c r="P116">
        <v>0</v>
      </c>
      <c r="Q116">
        <v>0</v>
      </c>
      <c r="R116">
        <v>0</v>
      </c>
      <c r="S116">
        <v>0</v>
      </c>
      <c r="T116">
        <v>0</v>
      </c>
      <c r="U116">
        <v>0</v>
      </c>
      <c r="V116">
        <v>0</v>
      </c>
      <c r="W116">
        <v>0</v>
      </c>
      <c r="X116">
        <v>0</v>
      </c>
      <c r="Y116">
        <v>0</v>
      </c>
      <c r="Z116">
        <v>0</v>
      </c>
      <c r="AA116">
        <v>0</v>
      </c>
      <c r="AB116">
        <v>0</v>
      </c>
      <c r="AE116">
        <v>0</v>
      </c>
      <c r="AG116">
        <v>0</v>
      </c>
      <c r="AI116" s="57" t="s">
        <v>691</v>
      </c>
      <c r="AK116" s="57" t="s">
        <v>691</v>
      </c>
    </row>
    <row r="117" spans="1:37">
      <c r="A117" s="56" t="s">
        <v>276</v>
      </c>
      <c r="B117" s="56" t="s">
        <v>278</v>
      </c>
      <c r="C117" t="s">
        <v>691</v>
      </c>
      <c r="D117" t="s">
        <v>691</v>
      </c>
      <c r="E117">
        <v>0</v>
      </c>
      <c r="F117">
        <v>0</v>
      </c>
      <c r="G117">
        <v>0</v>
      </c>
      <c r="H117">
        <v>0</v>
      </c>
      <c r="I117">
        <v>0</v>
      </c>
      <c r="J117">
        <v>0</v>
      </c>
      <c r="K117">
        <v>0</v>
      </c>
      <c r="L117">
        <v>0</v>
      </c>
      <c r="M117" s="51">
        <v>0</v>
      </c>
      <c r="N117">
        <v>0</v>
      </c>
      <c r="O117">
        <v>0</v>
      </c>
      <c r="P117">
        <v>0</v>
      </c>
      <c r="Q117">
        <v>0</v>
      </c>
      <c r="R117">
        <v>0</v>
      </c>
      <c r="S117">
        <v>0</v>
      </c>
      <c r="T117">
        <v>0</v>
      </c>
      <c r="U117">
        <v>0</v>
      </c>
      <c r="V117">
        <v>0</v>
      </c>
      <c r="W117">
        <v>0</v>
      </c>
      <c r="X117">
        <v>0</v>
      </c>
      <c r="Y117">
        <v>0</v>
      </c>
      <c r="Z117">
        <v>0</v>
      </c>
      <c r="AA117">
        <v>0</v>
      </c>
      <c r="AB117">
        <v>0</v>
      </c>
      <c r="AE117">
        <v>0</v>
      </c>
      <c r="AG117">
        <v>0</v>
      </c>
      <c r="AI117" s="57" t="s">
        <v>691</v>
      </c>
      <c r="AK117" s="57" t="s">
        <v>691</v>
      </c>
    </row>
    <row r="118" spans="1:37">
      <c r="A118" s="56" t="s">
        <v>395</v>
      </c>
      <c r="B118" s="56" t="s">
        <v>396</v>
      </c>
      <c r="C118" t="s">
        <v>691</v>
      </c>
      <c r="D118" t="s">
        <v>691</v>
      </c>
      <c r="E118">
        <v>0</v>
      </c>
      <c r="F118">
        <v>0</v>
      </c>
      <c r="G118">
        <v>0</v>
      </c>
      <c r="H118">
        <v>0</v>
      </c>
      <c r="I118">
        <v>0</v>
      </c>
      <c r="J118">
        <v>0</v>
      </c>
      <c r="K118">
        <v>0</v>
      </c>
      <c r="L118">
        <v>0</v>
      </c>
      <c r="M118" s="51">
        <v>0</v>
      </c>
      <c r="N118">
        <v>0</v>
      </c>
      <c r="O118">
        <v>0</v>
      </c>
      <c r="P118">
        <v>0</v>
      </c>
      <c r="Q118">
        <v>0</v>
      </c>
      <c r="R118">
        <v>0</v>
      </c>
      <c r="S118">
        <v>0</v>
      </c>
      <c r="T118">
        <v>0</v>
      </c>
      <c r="U118">
        <v>0</v>
      </c>
      <c r="V118">
        <v>0</v>
      </c>
      <c r="W118">
        <v>0</v>
      </c>
      <c r="X118">
        <v>0</v>
      </c>
      <c r="Y118">
        <v>0</v>
      </c>
      <c r="Z118">
        <v>0</v>
      </c>
      <c r="AA118">
        <v>0</v>
      </c>
      <c r="AB118">
        <v>0</v>
      </c>
      <c r="AE118">
        <v>0</v>
      </c>
      <c r="AG118">
        <v>0</v>
      </c>
      <c r="AI118" s="57" t="s">
        <v>691</v>
      </c>
      <c r="AK118" s="57" t="s">
        <v>691</v>
      </c>
    </row>
    <row r="119" spans="1:37">
      <c r="A119" s="56" t="s">
        <v>404</v>
      </c>
      <c r="B119" s="56" t="s">
        <v>405</v>
      </c>
      <c r="C119" t="s">
        <v>691</v>
      </c>
      <c r="D119" t="s">
        <v>691</v>
      </c>
      <c r="E119">
        <v>0</v>
      </c>
      <c r="F119">
        <v>0</v>
      </c>
      <c r="G119">
        <v>0</v>
      </c>
      <c r="H119">
        <v>0</v>
      </c>
      <c r="I119">
        <v>0</v>
      </c>
      <c r="J119">
        <v>0</v>
      </c>
      <c r="K119">
        <v>0</v>
      </c>
      <c r="L119">
        <v>0</v>
      </c>
      <c r="M119" s="51">
        <v>0</v>
      </c>
      <c r="N119">
        <v>0</v>
      </c>
      <c r="O119">
        <v>0</v>
      </c>
      <c r="P119">
        <v>0</v>
      </c>
      <c r="Q119">
        <v>0</v>
      </c>
      <c r="R119">
        <v>0</v>
      </c>
      <c r="S119">
        <v>0</v>
      </c>
      <c r="T119">
        <v>0</v>
      </c>
      <c r="U119">
        <v>0</v>
      </c>
      <c r="V119">
        <v>0</v>
      </c>
      <c r="W119">
        <v>0</v>
      </c>
      <c r="X119">
        <v>0</v>
      </c>
      <c r="Y119">
        <v>0</v>
      </c>
      <c r="Z119">
        <v>0</v>
      </c>
      <c r="AA119">
        <v>0</v>
      </c>
      <c r="AB119">
        <v>0</v>
      </c>
      <c r="AE119">
        <v>0</v>
      </c>
      <c r="AG119">
        <v>0</v>
      </c>
      <c r="AI119" s="57" t="s">
        <v>691</v>
      </c>
      <c r="AK119" s="57" t="s">
        <v>691</v>
      </c>
    </row>
    <row r="120" spans="1:37">
      <c r="A120" s="56" t="s">
        <v>280</v>
      </c>
      <c r="B120" s="56" t="s">
        <v>281</v>
      </c>
      <c r="C120">
        <v>364.08800000000002</v>
      </c>
      <c r="D120">
        <v>69.287999999999997</v>
      </c>
      <c r="E120">
        <v>121.58700000000002</v>
      </c>
      <c r="F120">
        <v>0</v>
      </c>
      <c r="G120">
        <v>0</v>
      </c>
      <c r="H120">
        <v>0</v>
      </c>
      <c r="I120">
        <v>0.70875999999999983</v>
      </c>
      <c r="J120">
        <v>0</v>
      </c>
      <c r="K120">
        <v>0</v>
      </c>
      <c r="L120">
        <v>36.666600000000003</v>
      </c>
      <c r="M120" s="51">
        <v>7.0344999999999995</v>
      </c>
      <c r="N120">
        <v>0</v>
      </c>
      <c r="O120">
        <v>0</v>
      </c>
      <c r="P120">
        <v>0</v>
      </c>
      <c r="Q120">
        <v>0</v>
      </c>
      <c r="R120">
        <v>0</v>
      </c>
      <c r="S120">
        <v>0</v>
      </c>
      <c r="T120">
        <v>0</v>
      </c>
      <c r="U120">
        <v>0</v>
      </c>
      <c r="V120">
        <v>0</v>
      </c>
      <c r="W120">
        <v>0</v>
      </c>
      <c r="X120">
        <v>0</v>
      </c>
      <c r="Y120">
        <v>0</v>
      </c>
      <c r="Z120">
        <v>0</v>
      </c>
      <c r="AA120">
        <v>0</v>
      </c>
      <c r="AB120">
        <v>0</v>
      </c>
      <c r="AE120">
        <v>158.96236000000002</v>
      </c>
      <c r="AG120">
        <v>275.43164000000002</v>
      </c>
      <c r="AI120" s="57">
        <v>0.36594050562392666</v>
      </c>
      <c r="AK120" s="57">
        <v>0.36594050562392672</v>
      </c>
    </row>
    <row r="121" spans="1:37">
      <c r="A121" s="56" t="s">
        <v>429</v>
      </c>
      <c r="B121" s="56" t="s">
        <v>430</v>
      </c>
      <c r="C121" t="s">
        <v>691</v>
      </c>
      <c r="D121" t="s">
        <v>691</v>
      </c>
      <c r="E121">
        <v>0</v>
      </c>
      <c r="F121">
        <v>0</v>
      </c>
      <c r="G121">
        <v>0</v>
      </c>
      <c r="H121">
        <v>0</v>
      </c>
      <c r="I121">
        <v>0</v>
      </c>
      <c r="J121">
        <v>0</v>
      </c>
      <c r="K121">
        <v>0</v>
      </c>
      <c r="L121">
        <v>0</v>
      </c>
      <c r="M121" s="51">
        <v>0</v>
      </c>
      <c r="N121">
        <v>0</v>
      </c>
      <c r="O121">
        <v>0</v>
      </c>
      <c r="P121">
        <v>0</v>
      </c>
      <c r="Q121">
        <v>0</v>
      </c>
      <c r="R121">
        <v>0</v>
      </c>
      <c r="S121">
        <v>0</v>
      </c>
      <c r="T121">
        <v>0</v>
      </c>
      <c r="U121">
        <v>0</v>
      </c>
      <c r="V121">
        <v>0</v>
      </c>
      <c r="W121">
        <v>0</v>
      </c>
      <c r="X121">
        <v>0</v>
      </c>
      <c r="Y121">
        <v>0</v>
      </c>
      <c r="Z121">
        <v>0</v>
      </c>
      <c r="AA121">
        <v>0</v>
      </c>
      <c r="AB121">
        <v>0</v>
      </c>
      <c r="AE121">
        <v>0</v>
      </c>
      <c r="AG121">
        <v>0</v>
      </c>
      <c r="AI121" s="57" t="s">
        <v>691</v>
      </c>
      <c r="AK121" s="57" t="s">
        <v>691</v>
      </c>
    </row>
    <row r="122" spans="1:37">
      <c r="A122" s="56" t="s">
        <v>666</v>
      </c>
      <c r="B122" s="56" t="s">
        <v>669</v>
      </c>
      <c r="C122" t="s">
        <v>691</v>
      </c>
      <c r="D122" t="s">
        <v>691</v>
      </c>
      <c r="E122">
        <v>0</v>
      </c>
      <c r="F122">
        <v>0</v>
      </c>
      <c r="G122">
        <v>0</v>
      </c>
      <c r="H122">
        <v>0</v>
      </c>
      <c r="I122">
        <v>0</v>
      </c>
      <c r="J122">
        <v>0</v>
      </c>
      <c r="K122">
        <v>0</v>
      </c>
      <c r="L122">
        <v>0</v>
      </c>
      <c r="M122" s="51">
        <v>0</v>
      </c>
      <c r="N122">
        <v>0</v>
      </c>
      <c r="O122">
        <v>0</v>
      </c>
      <c r="P122">
        <v>0</v>
      </c>
      <c r="Q122">
        <v>0</v>
      </c>
      <c r="R122">
        <v>0</v>
      </c>
      <c r="S122">
        <v>0</v>
      </c>
      <c r="T122">
        <v>0</v>
      </c>
      <c r="U122">
        <v>0</v>
      </c>
      <c r="V122">
        <v>0</v>
      </c>
      <c r="W122">
        <v>0</v>
      </c>
      <c r="X122">
        <v>0</v>
      </c>
      <c r="Y122">
        <v>0</v>
      </c>
      <c r="Z122">
        <v>0</v>
      </c>
      <c r="AA122">
        <v>0</v>
      </c>
      <c r="AB122">
        <v>0</v>
      </c>
      <c r="AE122">
        <v>0</v>
      </c>
      <c r="AG122">
        <v>0</v>
      </c>
      <c r="AI122" s="57" t="s">
        <v>691</v>
      </c>
      <c r="AK122" s="57" t="s">
        <v>691</v>
      </c>
    </row>
    <row r="123" spans="1:37">
      <c r="A123" s="56" t="s">
        <v>580</v>
      </c>
      <c r="B123" s="56" t="s">
        <v>584</v>
      </c>
      <c r="C123" t="s">
        <v>691</v>
      </c>
      <c r="D123" t="s">
        <v>691</v>
      </c>
      <c r="E123">
        <v>0</v>
      </c>
      <c r="F123">
        <v>0</v>
      </c>
      <c r="G123">
        <v>0</v>
      </c>
      <c r="H123">
        <v>0</v>
      </c>
      <c r="I123">
        <v>0</v>
      </c>
      <c r="J123">
        <v>0</v>
      </c>
      <c r="K123">
        <v>0</v>
      </c>
      <c r="L123">
        <v>0</v>
      </c>
      <c r="M123" s="51">
        <v>0</v>
      </c>
      <c r="N123">
        <v>0</v>
      </c>
      <c r="O123">
        <v>0</v>
      </c>
      <c r="P123">
        <v>0</v>
      </c>
      <c r="Q123">
        <v>0</v>
      </c>
      <c r="R123">
        <v>0</v>
      </c>
      <c r="S123">
        <v>0</v>
      </c>
      <c r="T123">
        <v>0</v>
      </c>
      <c r="U123">
        <v>0</v>
      </c>
      <c r="V123">
        <v>0</v>
      </c>
      <c r="W123">
        <v>0</v>
      </c>
      <c r="X123">
        <v>0</v>
      </c>
      <c r="Y123">
        <v>0</v>
      </c>
      <c r="Z123">
        <v>0</v>
      </c>
      <c r="AA123">
        <v>0</v>
      </c>
      <c r="AB123">
        <v>0</v>
      </c>
      <c r="AE123">
        <v>0</v>
      </c>
      <c r="AG123">
        <v>0</v>
      </c>
      <c r="AI123" s="57" t="s">
        <v>691</v>
      </c>
      <c r="AK123" s="57" t="s">
        <v>691</v>
      </c>
    </row>
    <row r="124" spans="1:37">
      <c r="A124" s="56" t="s">
        <v>453</v>
      </c>
      <c r="B124" s="56" t="s">
        <v>454</v>
      </c>
      <c r="C124" t="s">
        <v>691</v>
      </c>
      <c r="D124" t="s">
        <v>691</v>
      </c>
      <c r="E124">
        <v>0</v>
      </c>
      <c r="F124">
        <v>0</v>
      </c>
      <c r="G124">
        <v>0</v>
      </c>
      <c r="H124">
        <v>0</v>
      </c>
      <c r="I124">
        <v>0</v>
      </c>
      <c r="J124">
        <v>0</v>
      </c>
      <c r="K124">
        <v>0</v>
      </c>
      <c r="L124">
        <v>0</v>
      </c>
      <c r="M124" s="51">
        <v>0</v>
      </c>
      <c r="N124">
        <v>0</v>
      </c>
      <c r="O124">
        <v>0</v>
      </c>
      <c r="P124">
        <v>0</v>
      </c>
      <c r="Q124">
        <v>0</v>
      </c>
      <c r="R124">
        <v>0</v>
      </c>
      <c r="S124">
        <v>0</v>
      </c>
      <c r="T124">
        <v>0</v>
      </c>
      <c r="U124">
        <v>0</v>
      </c>
      <c r="V124">
        <v>0</v>
      </c>
      <c r="W124">
        <v>0</v>
      </c>
      <c r="X124">
        <v>0</v>
      </c>
      <c r="Y124">
        <v>0</v>
      </c>
      <c r="Z124">
        <v>0</v>
      </c>
      <c r="AA124">
        <v>0</v>
      </c>
      <c r="AB124">
        <v>0</v>
      </c>
      <c r="AE124">
        <v>0</v>
      </c>
      <c r="AG124">
        <v>0</v>
      </c>
      <c r="AI124" s="57" t="s">
        <v>691</v>
      </c>
      <c r="AK124" s="57" t="s">
        <v>691</v>
      </c>
    </row>
    <row r="125" spans="1:37">
      <c r="A125" s="56" t="s">
        <v>211</v>
      </c>
      <c r="B125" s="56" t="s">
        <v>215</v>
      </c>
      <c r="C125" t="s">
        <v>691</v>
      </c>
      <c r="D125" t="s">
        <v>691</v>
      </c>
      <c r="E125">
        <v>0</v>
      </c>
      <c r="F125">
        <v>0</v>
      </c>
      <c r="G125">
        <v>0</v>
      </c>
      <c r="H125">
        <v>0</v>
      </c>
      <c r="I125">
        <v>0</v>
      </c>
      <c r="J125">
        <v>0</v>
      </c>
      <c r="K125">
        <v>0</v>
      </c>
      <c r="L125">
        <v>0</v>
      </c>
      <c r="M125" s="51">
        <v>0</v>
      </c>
      <c r="N125">
        <v>0</v>
      </c>
      <c r="O125">
        <v>0</v>
      </c>
      <c r="P125">
        <v>0</v>
      </c>
      <c r="Q125">
        <v>0</v>
      </c>
      <c r="R125">
        <v>0</v>
      </c>
      <c r="S125">
        <v>0</v>
      </c>
      <c r="T125">
        <v>0</v>
      </c>
      <c r="U125">
        <v>0</v>
      </c>
      <c r="V125">
        <v>0</v>
      </c>
      <c r="W125">
        <v>0</v>
      </c>
      <c r="X125">
        <v>0</v>
      </c>
      <c r="Y125">
        <v>0</v>
      </c>
      <c r="Z125">
        <v>0</v>
      </c>
      <c r="AA125">
        <v>0</v>
      </c>
      <c r="AB125">
        <v>0</v>
      </c>
      <c r="AE125">
        <v>0</v>
      </c>
      <c r="AG125">
        <v>0</v>
      </c>
      <c r="AI125" s="57" t="s">
        <v>691</v>
      </c>
      <c r="AK125" s="57" t="s">
        <v>691</v>
      </c>
    </row>
    <row r="126" spans="1:37">
      <c r="A126" s="56" t="s">
        <v>284</v>
      </c>
      <c r="B126" s="56" t="s">
        <v>286</v>
      </c>
      <c r="C126">
        <v>53.5</v>
      </c>
      <c r="D126">
        <v>10</v>
      </c>
      <c r="E126">
        <v>0</v>
      </c>
      <c r="F126">
        <v>0</v>
      </c>
      <c r="G126">
        <v>3.9961899999999986</v>
      </c>
      <c r="H126">
        <v>0</v>
      </c>
      <c r="I126">
        <v>0</v>
      </c>
      <c r="J126">
        <v>0</v>
      </c>
      <c r="K126">
        <v>0</v>
      </c>
      <c r="L126">
        <v>3.9961899999999986</v>
      </c>
      <c r="M126" s="51">
        <v>0.8188899999999999</v>
      </c>
      <c r="N126">
        <v>0</v>
      </c>
      <c r="O126">
        <v>0</v>
      </c>
      <c r="P126">
        <v>0</v>
      </c>
      <c r="Q126">
        <v>3.9961899999999986</v>
      </c>
      <c r="R126">
        <v>8.0250999999999983</v>
      </c>
      <c r="S126">
        <v>0</v>
      </c>
      <c r="T126">
        <v>0</v>
      </c>
      <c r="U126">
        <v>0</v>
      </c>
      <c r="V126">
        <v>0</v>
      </c>
      <c r="W126">
        <v>0</v>
      </c>
      <c r="X126">
        <v>0</v>
      </c>
      <c r="Y126">
        <v>0</v>
      </c>
      <c r="Z126">
        <v>0</v>
      </c>
      <c r="AA126">
        <v>0</v>
      </c>
      <c r="AB126">
        <v>0</v>
      </c>
      <c r="AE126">
        <v>20.013669999999994</v>
      </c>
      <c r="AG126">
        <v>41.086330000000011</v>
      </c>
      <c r="AI126" s="57">
        <v>0.32755597381342039</v>
      </c>
      <c r="AK126" s="57">
        <v>0.3275559738134205</v>
      </c>
    </row>
    <row r="127" spans="1:37">
      <c r="A127" s="56" t="s">
        <v>89</v>
      </c>
      <c r="B127" s="56" t="s">
        <v>97</v>
      </c>
      <c r="C127" t="s">
        <v>691</v>
      </c>
      <c r="D127" t="s">
        <v>691</v>
      </c>
      <c r="E127">
        <v>0</v>
      </c>
      <c r="F127">
        <v>0</v>
      </c>
      <c r="G127">
        <v>0</v>
      </c>
      <c r="H127">
        <v>0</v>
      </c>
      <c r="I127">
        <v>0</v>
      </c>
      <c r="J127">
        <v>0</v>
      </c>
      <c r="K127">
        <v>0</v>
      </c>
      <c r="L127">
        <v>0</v>
      </c>
      <c r="M127" s="51">
        <v>0</v>
      </c>
      <c r="N127">
        <v>0</v>
      </c>
      <c r="O127">
        <v>0</v>
      </c>
      <c r="P127">
        <v>0</v>
      </c>
      <c r="Q127">
        <v>0</v>
      </c>
      <c r="R127">
        <v>0</v>
      </c>
      <c r="S127">
        <v>0</v>
      </c>
      <c r="T127">
        <v>0</v>
      </c>
      <c r="U127">
        <v>0</v>
      </c>
      <c r="V127">
        <v>0</v>
      </c>
      <c r="W127">
        <v>0</v>
      </c>
      <c r="X127">
        <v>0</v>
      </c>
      <c r="Y127">
        <v>0</v>
      </c>
      <c r="Z127">
        <v>0</v>
      </c>
      <c r="AA127">
        <v>0</v>
      </c>
      <c r="AB127">
        <v>0</v>
      </c>
      <c r="AE127">
        <v>0</v>
      </c>
      <c r="AG127">
        <v>0</v>
      </c>
      <c r="AI127" s="57" t="s">
        <v>691</v>
      </c>
      <c r="AK127" s="57" t="s">
        <v>691</v>
      </c>
    </row>
    <row r="128" spans="1:37">
      <c r="A128" s="56" t="s">
        <v>657</v>
      </c>
      <c r="B128" s="56" t="s">
        <v>658</v>
      </c>
      <c r="C128">
        <v>522.56500000000005</v>
      </c>
      <c r="D128">
        <v>222.67</v>
      </c>
      <c r="E128">
        <v>195.5</v>
      </c>
      <c r="F128">
        <v>0</v>
      </c>
      <c r="G128">
        <v>0</v>
      </c>
      <c r="H128">
        <v>0</v>
      </c>
      <c r="I128">
        <v>0.6100000000000001</v>
      </c>
      <c r="J128">
        <v>0</v>
      </c>
      <c r="K128">
        <v>1.0959999999999999</v>
      </c>
      <c r="L128">
        <v>16.8</v>
      </c>
      <c r="M128" s="51">
        <v>17.16</v>
      </c>
      <c r="N128">
        <v>19.600000000000001</v>
      </c>
      <c r="O128">
        <v>0</v>
      </c>
      <c r="P128">
        <v>0</v>
      </c>
      <c r="Q128">
        <v>0</v>
      </c>
      <c r="R128">
        <v>0</v>
      </c>
      <c r="S128">
        <v>0</v>
      </c>
      <c r="T128">
        <v>0</v>
      </c>
      <c r="U128">
        <v>0</v>
      </c>
      <c r="V128">
        <v>9.9972600000000009E-2</v>
      </c>
      <c r="W128">
        <v>250.3</v>
      </c>
      <c r="X128">
        <v>8.41</v>
      </c>
      <c r="Y128">
        <v>0</v>
      </c>
      <c r="Z128">
        <v>0</v>
      </c>
      <c r="AA128">
        <v>0</v>
      </c>
      <c r="AB128">
        <v>0</v>
      </c>
      <c r="AE128">
        <v>492.41597260000003</v>
      </c>
      <c r="AG128">
        <v>426.87402739999993</v>
      </c>
      <c r="AI128" s="57">
        <v>0.53564813345081541</v>
      </c>
      <c r="AK128" s="57">
        <v>0.53564813345081541</v>
      </c>
    </row>
    <row r="129" spans="1:37">
      <c r="A129" s="56" t="s">
        <v>259</v>
      </c>
      <c r="B129" s="56" t="s">
        <v>260</v>
      </c>
      <c r="C129" t="s">
        <v>691</v>
      </c>
      <c r="D129" t="s">
        <v>691</v>
      </c>
      <c r="E129">
        <v>0</v>
      </c>
      <c r="F129">
        <v>0</v>
      </c>
      <c r="G129">
        <v>0</v>
      </c>
      <c r="H129">
        <v>0</v>
      </c>
      <c r="I129">
        <v>0</v>
      </c>
      <c r="J129">
        <v>0</v>
      </c>
      <c r="K129">
        <v>0</v>
      </c>
      <c r="L129">
        <v>0</v>
      </c>
      <c r="M129" s="51">
        <v>0</v>
      </c>
      <c r="N129">
        <v>0</v>
      </c>
      <c r="O129">
        <v>0</v>
      </c>
      <c r="P129">
        <v>0</v>
      </c>
      <c r="Q129">
        <v>0</v>
      </c>
      <c r="R129">
        <v>0</v>
      </c>
      <c r="S129">
        <v>0</v>
      </c>
      <c r="T129">
        <v>0</v>
      </c>
      <c r="U129">
        <v>0</v>
      </c>
      <c r="V129">
        <v>0</v>
      </c>
      <c r="W129">
        <v>0</v>
      </c>
      <c r="X129">
        <v>0</v>
      </c>
      <c r="Y129">
        <v>0</v>
      </c>
      <c r="Z129">
        <v>0</v>
      </c>
      <c r="AA129">
        <v>0</v>
      </c>
      <c r="AB129">
        <v>0</v>
      </c>
      <c r="AE129">
        <v>0</v>
      </c>
      <c r="AG129">
        <v>0</v>
      </c>
      <c r="AI129" s="57" t="s">
        <v>691</v>
      </c>
      <c r="AK129" s="57" t="s">
        <v>691</v>
      </c>
    </row>
    <row r="130" spans="1:37">
      <c r="A130" s="56" t="s">
        <v>254</v>
      </c>
      <c r="B130" s="56" t="s">
        <v>256</v>
      </c>
      <c r="C130" t="s">
        <v>691</v>
      </c>
      <c r="D130" t="s">
        <v>691</v>
      </c>
      <c r="E130">
        <v>0</v>
      </c>
      <c r="F130">
        <v>0</v>
      </c>
      <c r="G130">
        <v>0</v>
      </c>
      <c r="H130">
        <v>0</v>
      </c>
      <c r="I130">
        <v>0</v>
      </c>
      <c r="J130">
        <v>0</v>
      </c>
      <c r="K130">
        <v>0</v>
      </c>
      <c r="L130">
        <v>0</v>
      </c>
      <c r="M130" s="51">
        <v>0</v>
      </c>
      <c r="N130">
        <v>0</v>
      </c>
      <c r="O130">
        <v>0</v>
      </c>
      <c r="P130">
        <v>0</v>
      </c>
      <c r="Q130">
        <v>0</v>
      </c>
      <c r="R130">
        <v>0</v>
      </c>
      <c r="S130">
        <v>0</v>
      </c>
      <c r="T130">
        <v>0</v>
      </c>
      <c r="U130">
        <v>0</v>
      </c>
      <c r="V130">
        <v>0</v>
      </c>
      <c r="W130">
        <v>0</v>
      </c>
      <c r="X130">
        <v>0</v>
      </c>
      <c r="Y130">
        <v>0</v>
      </c>
      <c r="Z130">
        <v>0</v>
      </c>
      <c r="AA130">
        <v>0</v>
      </c>
      <c r="AB130">
        <v>0</v>
      </c>
      <c r="AE130">
        <v>0</v>
      </c>
      <c r="AG130">
        <v>0</v>
      </c>
      <c r="AI130" s="57" t="s">
        <v>691</v>
      </c>
      <c r="AK130" s="57" t="s">
        <v>691</v>
      </c>
    </row>
    <row r="131" spans="1:37">
      <c r="A131" s="56" t="s">
        <v>254</v>
      </c>
      <c r="B131" s="56" t="s">
        <v>257</v>
      </c>
      <c r="C131" t="s">
        <v>691</v>
      </c>
      <c r="D131" t="s">
        <v>691</v>
      </c>
      <c r="E131">
        <v>0</v>
      </c>
      <c r="F131">
        <v>0</v>
      </c>
      <c r="G131">
        <v>0</v>
      </c>
      <c r="H131">
        <v>0</v>
      </c>
      <c r="I131">
        <v>0</v>
      </c>
      <c r="J131">
        <v>0</v>
      </c>
      <c r="K131">
        <v>0</v>
      </c>
      <c r="L131">
        <v>0</v>
      </c>
      <c r="M131" s="51">
        <v>0</v>
      </c>
      <c r="N131">
        <v>0</v>
      </c>
      <c r="O131">
        <v>0</v>
      </c>
      <c r="P131">
        <v>0</v>
      </c>
      <c r="Q131">
        <v>0</v>
      </c>
      <c r="R131">
        <v>0</v>
      </c>
      <c r="S131">
        <v>0</v>
      </c>
      <c r="T131">
        <v>0</v>
      </c>
      <c r="U131">
        <v>0</v>
      </c>
      <c r="V131">
        <v>0</v>
      </c>
      <c r="W131">
        <v>0</v>
      </c>
      <c r="X131">
        <v>0</v>
      </c>
      <c r="Y131">
        <v>0</v>
      </c>
      <c r="Z131">
        <v>0</v>
      </c>
      <c r="AA131">
        <v>0</v>
      </c>
      <c r="AB131">
        <v>0</v>
      </c>
      <c r="AE131">
        <v>0</v>
      </c>
      <c r="AG131">
        <v>0</v>
      </c>
      <c r="AI131" s="57" t="s">
        <v>691</v>
      </c>
      <c r="AK131" s="57" t="s">
        <v>691</v>
      </c>
    </row>
    <row r="132" spans="1:37">
      <c r="A132" s="56" t="s">
        <v>290</v>
      </c>
      <c r="B132" s="56" t="s">
        <v>291</v>
      </c>
      <c r="C132" t="s">
        <v>691</v>
      </c>
      <c r="D132" t="s">
        <v>691</v>
      </c>
      <c r="E132">
        <v>0</v>
      </c>
      <c r="F132">
        <v>0</v>
      </c>
      <c r="G132">
        <v>0</v>
      </c>
      <c r="H132">
        <v>0</v>
      </c>
      <c r="I132">
        <v>0</v>
      </c>
      <c r="J132">
        <v>0</v>
      </c>
      <c r="K132">
        <v>0</v>
      </c>
      <c r="L132">
        <v>0</v>
      </c>
      <c r="M132" s="51">
        <v>0</v>
      </c>
      <c r="N132">
        <v>0</v>
      </c>
      <c r="O132">
        <v>0</v>
      </c>
      <c r="P132">
        <v>0</v>
      </c>
      <c r="Q132">
        <v>0</v>
      </c>
      <c r="R132">
        <v>0</v>
      </c>
      <c r="S132">
        <v>0</v>
      </c>
      <c r="T132">
        <v>0</v>
      </c>
      <c r="U132">
        <v>0</v>
      </c>
      <c r="V132">
        <v>0</v>
      </c>
      <c r="W132">
        <v>0</v>
      </c>
      <c r="X132">
        <v>0</v>
      </c>
      <c r="Y132">
        <v>0</v>
      </c>
      <c r="Z132">
        <v>0</v>
      </c>
      <c r="AA132">
        <v>0</v>
      </c>
      <c r="AB132">
        <v>0</v>
      </c>
      <c r="AE132">
        <v>0</v>
      </c>
      <c r="AG132">
        <v>0</v>
      </c>
      <c r="AI132" s="57" t="s">
        <v>691</v>
      </c>
      <c r="AK132" s="57" t="s">
        <v>691</v>
      </c>
    </row>
    <row r="133" spans="1:37">
      <c r="A133" s="56" t="s">
        <v>657</v>
      </c>
      <c r="B133" s="56" t="s">
        <v>659</v>
      </c>
      <c r="C133" t="s">
        <v>691</v>
      </c>
      <c r="D133" t="s">
        <v>691</v>
      </c>
      <c r="E133">
        <v>0</v>
      </c>
      <c r="F133">
        <v>0</v>
      </c>
      <c r="G133">
        <v>0</v>
      </c>
      <c r="H133">
        <v>0</v>
      </c>
      <c r="I133">
        <v>0</v>
      </c>
      <c r="J133">
        <v>0</v>
      </c>
      <c r="K133">
        <v>0</v>
      </c>
      <c r="L133">
        <v>0</v>
      </c>
      <c r="M133" s="51">
        <v>0</v>
      </c>
      <c r="N133">
        <v>0</v>
      </c>
      <c r="O133">
        <v>0</v>
      </c>
      <c r="P133">
        <v>0</v>
      </c>
      <c r="Q133">
        <v>0</v>
      </c>
      <c r="R133">
        <v>0</v>
      </c>
      <c r="S133">
        <v>0</v>
      </c>
      <c r="T133">
        <v>0</v>
      </c>
      <c r="U133">
        <v>0</v>
      </c>
      <c r="V133">
        <v>0</v>
      </c>
      <c r="W133">
        <v>0</v>
      </c>
      <c r="X133">
        <v>0</v>
      </c>
      <c r="Y133">
        <v>0</v>
      </c>
      <c r="Z133">
        <v>0</v>
      </c>
      <c r="AA133">
        <v>0</v>
      </c>
      <c r="AB133">
        <v>0</v>
      </c>
      <c r="AE133">
        <v>0</v>
      </c>
      <c r="AG133">
        <v>0</v>
      </c>
      <c r="AI133" s="57" t="s">
        <v>691</v>
      </c>
      <c r="AK133" s="57" t="s">
        <v>691</v>
      </c>
    </row>
    <row r="134" spans="1:37">
      <c r="A134" s="56" t="s">
        <v>610</v>
      </c>
      <c r="B134" s="56" t="s">
        <v>617</v>
      </c>
      <c r="C134">
        <v>12.266999999999999</v>
      </c>
      <c r="D134">
        <v>1.5049999999999999</v>
      </c>
      <c r="E134">
        <v>0</v>
      </c>
      <c r="F134">
        <v>0</v>
      </c>
      <c r="G134">
        <v>0</v>
      </c>
      <c r="H134">
        <v>0</v>
      </c>
      <c r="I134">
        <v>0</v>
      </c>
      <c r="J134">
        <v>0</v>
      </c>
      <c r="K134">
        <v>0</v>
      </c>
      <c r="L134">
        <v>0</v>
      </c>
      <c r="M134" s="51">
        <v>0</v>
      </c>
      <c r="N134">
        <v>0</v>
      </c>
      <c r="O134">
        <v>0</v>
      </c>
      <c r="P134">
        <v>0</v>
      </c>
      <c r="Q134">
        <v>0</v>
      </c>
      <c r="R134">
        <v>3.3763000000000005</v>
      </c>
      <c r="S134">
        <v>0</v>
      </c>
      <c r="T134">
        <v>0</v>
      </c>
      <c r="U134">
        <v>0</v>
      </c>
      <c r="V134">
        <v>0</v>
      </c>
      <c r="W134">
        <v>0</v>
      </c>
      <c r="X134">
        <v>0</v>
      </c>
      <c r="Y134">
        <v>0</v>
      </c>
      <c r="Z134">
        <v>0</v>
      </c>
      <c r="AA134">
        <v>0</v>
      </c>
      <c r="AB134">
        <v>0</v>
      </c>
      <c r="AE134">
        <v>3.3763000000000005</v>
      </c>
      <c r="AG134">
        <v>10.559699999999999</v>
      </c>
      <c r="AI134" s="57">
        <v>0.24227181400688869</v>
      </c>
      <c r="AK134" s="57">
        <v>0.24227181400688869</v>
      </c>
    </row>
    <row r="135" spans="1:37">
      <c r="A135" s="56" t="s">
        <v>564</v>
      </c>
      <c r="B135" s="56" t="s">
        <v>566</v>
      </c>
      <c r="C135" t="s">
        <v>691</v>
      </c>
      <c r="D135" t="s">
        <v>691</v>
      </c>
      <c r="E135">
        <v>0</v>
      </c>
      <c r="F135">
        <v>0</v>
      </c>
      <c r="G135">
        <v>0</v>
      </c>
      <c r="H135">
        <v>0</v>
      </c>
      <c r="I135">
        <v>0</v>
      </c>
      <c r="J135">
        <v>0</v>
      </c>
      <c r="K135">
        <v>0</v>
      </c>
      <c r="L135">
        <v>0</v>
      </c>
      <c r="M135" s="51">
        <v>0</v>
      </c>
      <c r="N135">
        <v>0</v>
      </c>
      <c r="O135">
        <v>0</v>
      </c>
      <c r="P135">
        <v>0</v>
      </c>
      <c r="Q135">
        <v>0</v>
      </c>
      <c r="R135">
        <v>0</v>
      </c>
      <c r="S135">
        <v>0</v>
      </c>
      <c r="T135">
        <v>0</v>
      </c>
      <c r="U135">
        <v>0</v>
      </c>
      <c r="V135">
        <v>0</v>
      </c>
      <c r="W135">
        <v>0</v>
      </c>
      <c r="X135">
        <v>0</v>
      </c>
      <c r="Y135">
        <v>0</v>
      </c>
      <c r="Z135">
        <v>0</v>
      </c>
      <c r="AA135">
        <v>0</v>
      </c>
      <c r="AB135">
        <v>0</v>
      </c>
      <c r="AE135">
        <v>0</v>
      </c>
      <c r="AG135">
        <v>0</v>
      </c>
      <c r="AI135" s="57" t="s">
        <v>691</v>
      </c>
      <c r="AK135" s="57" t="s">
        <v>691</v>
      </c>
    </row>
    <row r="136" spans="1:37">
      <c r="A136" s="56" t="s">
        <v>596</v>
      </c>
      <c r="B136" s="56" t="s">
        <v>598</v>
      </c>
      <c r="C136" t="s">
        <v>691</v>
      </c>
      <c r="D136" t="s">
        <v>691</v>
      </c>
      <c r="E136">
        <v>0</v>
      </c>
      <c r="F136">
        <v>0</v>
      </c>
      <c r="G136">
        <v>0</v>
      </c>
      <c r="H136">
        <v>0</v>
      </c>
      <c r="I136">
        <v>0</v>
      </c>
      <c r="J136">
        <v>0</v>
      </c>
      <c r="K136">
        <v>0</v>
      </c>
      <c r="L136">
        <v>0</v>
      </c>
      <c r="M136" s="51">
        <v>0</v>
      </c>
      <c r="N136">
        <v>0</v>
      </c>
      <c r="O136">
        <v>0</v>
      </c>
      <c r="P136">
        <v>0</v>
      </c>
      <c r="Q136">
        <v>0</v>
      </c>
      <c r="R136">
        <v>0</v>
      </c>
      <c r="S136">
        <v>0</v>
      </c>
      <c r="T136">
        <v>0</v>
      </c>
      <c r="U136">
        <v>0</v>
      </c>
      <c r="V136">
        <v>0</v>
      </c>
      <c r="W136">
        <v>0</v>
      </c>
      <c r="X136">
        <v>0</v>
      </c>
      <c r="Y136">
        <v>0</v>
      </c>
      <c r="Z136">
        <v>0</v>
      </c>
      <c r="AA136">
        <v>0</v>
      </c>
      <c r="AB136">
        <v>0</v>
      </c>
      <c r="AE136">
        <v>0</v>
      </c>
      <c r="AG136">
        <v>0</v>
      </c>
      <c r="AI136" s="57" t="s">
        <v>691</v>
      </c>
      <c r="AK136" s="57" t="s">
        <v>691</v>
      </c>
    </row>
    <row r="137" spans="1:37">
      <c r="A137" s="56" t="s">
        <v>341</v>
      </c>
      <c r="B137" s="56" t="s">
        <v>345</v>
      </c>
      <c r="C137" t="s">
        <v>691</v>
      </c>
      <c r="D137" t="s">
        <v>691</v>
      </c>
      <c r="E137">
        <v>0</v>
      </c>
      <c r="F137">
        <v>0</v>
      </c>
      <c r="G137">
        <v>0</v>
      </c>
      <c r="H137">
        <v>0</v>
      </c>
      <c r="I137">
        <v>0</v>
      </c>
      <c r="J137">
        <v>0</v>
      </c>
      <c r="K137">
        <v>0</v>
      </c>
      <c r="L137">
        <v>0</v>
      </c>
      <c r="M137" s="51">
        <v>0</v>
      </c>
      <c r="N137">
        <v>0</v>
      </c>
      <c r="O137">
        <v>0</v>
      </c>
      <c r="P137">
        <v>0</v>
      </c>
      <c r="Q137">
        <v>0</v>
      </c>
      <c r="R137">
        <v>0</v>
      </c>
      <c r="S137">
        <v>0</v>
      </c>
      <c r="T137">
        <v>0</v>
      </c>
      <c r="U137">
        <v>0</v>
      </c>
      <c r="V137">
        <v>0</v>
      </c>
      <c r="W137">
        <v>0</v>
      </c>
      <c r="X137">
        <v>0</v>
      </c>
      <c r="Y137">
        <v>0</v>
      </c>
      <c r="Z137">
        <v>0</v>
      </c>
      <c r="AA137">
        <v>0</v>
      </c>
      <c r="AB137">
        <v>0</v>
      </c>
      <c r="AE137">
        <v>0</v>
      </c>
      <c r="AG137">
        <v>0</v>
      </c>
      <c r="AI137" s="57" t="s">
        <v>691</v>
      </c>
      <c r="AK137" s="57" t="s">
        <v>691</v>
      </c>
    </row>
    <row r="138" spans="1:37">
      <c r="A138" s="56" t="s">
        <v>527</v>
      </c>
      <c r="B138" s="56" t="s">
        <v>528</v>
      </c>
      <c r="C138" t="s">
        <v>691</v>
      </c>
      <c r="D138" t="s">
        <v>691</v>
      </c>
      <c r="E138">
        <v>0</v>
      </c>
      <c r="F138">
        <v>0</v>
      </c>
      <c r="G138">
        <v>0</v>
      </c>
      <c r="H138">
        <v>0</v>
      </c>
      <c r="I138">
        <v>0</v>
      </c>
      <c r="J138">
        <v>0</v>
      </c>
      <c r="K138">
        <v>0</v>
      </c>
      <c r="L138">
        <v>0</v>
      </c>
      <c r="M138" s="51">
        <v>0</v>
      </c>
      <c r="N138">
        <v>0</v>
      </c>
      <c r="O138">
        <v>0</v>
      </c>
      <c r="P138">
        <v>0</v>
      </c>
      <c r="Q138">
        <v>0</v>
      </c>
      <c r="R138">
        <v>0</v>
      </c>
      <c r="S138">
        <v>0</v>
      </c>
      <c r="T138">
        <v>0</v>
      </c>
      <c r="U138">
        <v>0</v>
      </c>
      <c r="V138">
        <v>0</v>
      </c>
      <c r="W138">
        <v>0</v>
      </c>
      <c r="X138">
        <v>0</v>
      </c>
      <c r="Y138">
        <v>0</v>
      </c>
      <c r="Z138">
        <v>0</v>
      </c>
      <c r="AA138">
        <v>0</v>
      </c>
      <c r="AB138">
        <v>0</v>
      </c>
      <c r="AE138">
        <v>0</v>
      </c>
      <c r="AG138">
        <v>0</v>
      </c>
      <c r="AI138" s="57" t="s">
        <v>691</v>
      </c>
      <c r="AK138" s="57" t="s">
        <v>691</v>
      </c>
    </row>
    <row r="139" spans="1:37">
      <c r="A139" s="56" t="s">
        <v>610</v>
      </c>
      <c r="B139" s="56" t="s">
        <v>618</v>
      </c>
      <c r="C139">
        <v>130.34399999999999</v>
      </c>
      <c r="D139">
        <v>25.824000000000002</v>
      </c>
      <c r="E139">
        <v>0</v>
      </c>
      <c r="F139">
        <v>1.3973399999999998</v>
      </c>
      <c r="G139">
        <v>24.673199999999994</v>
      </c>
      <c r="H139">
        <v>0</v>
      </c>
      <c r="I139">
        <v>0</v>
      </c>
      <c r="J139">
        <v>0</v>
      </c>
      <c r="K139">
        <v>0</v>
      </c>
      <c r="L139">
        <v>15.561200000000003</v>
      </c>
      <c r="M139" s="51">
        <v>0</v>
      </c>
      <c r="N139">
        <v>0</v>
      </c>
      <c r="O139">
        <v>0</v>
      </c>
      <c r="P139">
        <v>0</v>
      </c>
      <c r="Q139">
        <v>9.0915999999999997</v>
      </c>
      <c r="R139">
        <v>0</v>
      </c>
      <c r="S139">
        <v>0</v>
      </c>
      <c r="T139">
        <v>0</v>
      </c>
      <c r="U139">
        <v>0</v>
      </c>
      <c r="V139">
        <v>0</v>
      </c>
      <c r="W139">
        <v>0</v>
      </c>
      <c r="X139">
        <v>0</v>
      </c>
      <c r="Y139">
        <v>0</v>
      </c>
      <c r="Z139">
        <v>0</v>
      </c>
      <c r="AA139">
        <v>0</v>
      </c>
      <c r="AB139">
        <v>0.49033099999999996</v>
      </c>
      <c r="AE139">
        <v>51.213670999999991</v>
      </c>
      <c r="AG139">
        <v>99.569328999999982</v>
      </c>
      <c r="AI139" s="57">
        <v>0.33965149254226279</v>
      </c>
      <c r="AK139" s="57">
        <v>0.33965149254226273</v>
      </c>
    </row>
    <row r="140" spans="1:37">
      <c r="A140" s="56" t="s">
        <v>666</v>
      </c>
      <c r="B140" s="56" t="s">
        <v>670</v>
      </c>
      <c r="C140" t="s">
        <v>691</v>
      </c>
      <c r="D140" t="s">
        <v>691</v>
      </c>
      <c r="E140">
        <v>0</v>
      </c>
      <c r="F140">
        <v>0</v>
      </c>
      <c r="G140">
        <v>0</v>
      </c>
      <c r="H140">
        <v>0</v>
      </c>
      <c r="I140">
        <v>0</v>
      </c>
      <c r="J140">
        <v>0</v>
      </c>
      <c r="K140">
        <v>0</v>
      </c>
      <c r="L140">
        <v>0</v>
      </c>
      <c r="M140" s="51">
        <v>0</v>
      </c>
      <c r="N140">
        <v>0</v>
      </c>
      <c r="O140">
        <v>0</v>
      </c>
      <c r="P140">
        <v>0</v>
      </c>
      <c r="Q140">
        <v>0</v>
      </c>
      <c r="R140">
        <v>0</v>
      </c>
      <c r="S140">
        <v>0</v>
      </c>
      <c r="T140">
        <v>0</v>
      </c>
      <c r="U140">
        <v>0</v>
      </c>
      <c r="V140">
        <v>0</v>
      </c>
      <c r="W140">
        <v>0</v>
      </c>
      <c r="X140">
        <v>0</v>
      </c>
      <c r="Y140">
        <v>0</v>
      </c>
      <c r="Z140">
        <v>0</v>
      </c>
      <c r="AA140">
        <v>0</v>
      </c>
      <c r="AB140">
        <v>0</v>
      </c>
      <c r="AE140">
        <v>0</v>
      </c>
      <c r="AG140">
        <v>0</v>
      </c>
      <c r="AI140" s="57" t="s">
        <v>691</v>
      </c>
      <c r="AK140" s="57" t="s">
        <v>691</v>
      </c>
    </row>
    <row r="141" spans="1:37">
      <c r="A141" s="56" t="s">
        <v>133</v>
      </c>
      <c r="B141" s="56" t="s">
        <v>134</v>
      </c>
      <c r="C141" t="s">
        <v>691</v>
      </c>
      <c r="D141" t="s">
        <v>691</v>
      </c>
      <c r="E141">
        <v>0</v>
      </c>
      <c r="F141">
        <v>0</v>
      </c>
      <c r="G141">
        <v>0</v>
      </c>
      <c r="H141">
        <v>0</v>
      </c>
      <c r="I141">
        <v>0</v>
      </c>
      <c r="J141">
        <v>0</v>
      </c>
      <c r="K141">
        <v>0</v>
      </c>
      <c r="L141">
        <v>0</v>
      </c>
      <c r="M141" s="51">
        <v>0</v>
      </c>
      <c r="N141">
        <v>0</v>
      </c>
      <c r="O141">
        <v>0</v>
      </c>
      <c r="P141">
        <v>0</v>
      </c>
      <c r="Q141">
        <v>0</v>
      </c>
      <c r="R141">
        <v>0</v>
      </c>
      <c r="S141">
        <v>0</v>
      </c>
      <c r="T141">
        <v>0</v>
      </c>
      <c r="U141">
        <v>0</v>
      </c>
      <c r="V141">
        <v>0</v>
      </c>
      <c r="W141">
        <v>0</v>
      </c>
      <c r="X141">
        <v>0</v>
      </c>
      <c r="Y141">
        <v>0</v>
      </c>
      <c r="Z141">
        <v>0</v>
      </c>
      <c r="AA141">
        <v>0</v>
      </c>
      <c r="AB141">
        <v>0</v>
      </c>
      <c r="AE141">
        <v>0</v>
      </c>
      <c r="AG141">
        <v>0</v>
      </c>
      <c r="AI141" s="57" t="s">
        <v>691</v>
      </c>
      <c r="AK141" s="57" t="s">
        <v>691</v>
      </c>
    </row>
    <row r="142" spans="1:37">
      <c r="A142" s="56" t="s">
        <v>331</v>
      </c>
      <c r="B142" s="56" t="s">
        <v>332</v>
      </c>
      <c r="C142" t="s">
        <v>691</v>
      </c>
      <c r="D142" t="s">
        <v>691</v>
      </c>
      <c r="E142">
        <v>0</v>
      </c>
      <c r="F142">
        <v>0</v>
      </c>
      <c r="G142">
        <v>0</v>
      </c>
      <c r="H142">
        <v>0</v>
      </c>
      <c r="I142">
        <v>0</v>
      </c>
      <c r="J142">
        <v>0</v>
      </c>
      <c r="K142">
        <v>0</v>
      </c>
      <c r="L142">
        <v>0</v>
      </c>
      <c r="M142" s="51">
        <v>0</v>
      </c>
      <c r="N142">
        <v>0</v>
      </c>
      <c r="O142">
        <v>0</v>
      </c>
      <c r="P142">
        <v>0</v>
      </c>
      <c r="Q142">
        <v>0</v>
      </c>
      <c r="R142">
        <v>0</v>
      </c>
      <c r="S142">
        <v>0</v>
      </c>
      <c r="T142">
        <v>0</v>
      </c>
      <c r="U142">
        <v>0</v>
      </c>
      <c r="V142">
        <v>0</v>
      </c>
      <c r="W142">
        <v>0</v>
      </c>
      <c r="X142">
        <v>0</v>
      </c>
      <c r="Y142">
        <v>0</v>
      </c>
      <c r="Z142">
        <v>0</v>
      </c>
      <c r="AA142">
        <v>0</v>
      </c>
      <c r="AB142">
        <v>0</v>
      </c>
      <c r="AE142">
        <v>0</v>
      </c>
      <c r="AG142">
        <v>0</v>
      </c>
      <c r="AI142" s="57" t="s">
        <v>691</v>
      </c>
      <c r="AK142" s="57" t="s">
        <v>691</v>
      </c>
    </row>
    <row r="143" spans="1:37">
      <c r="A143" s="56" t="s">
        <v>331</v>
      </c>
      <c r="B143" s="56" t="s">
        <v>333</v>
      </c>
      <c r="C143" t="s">
        <v>691</v>
      </c>
      <c r="D143" t="s">
        <v>691</v>
      </c>
      <c r="E143">
        <v>0</v>
      </c>
      <c r="F143">
        <v>0</v>
      </c>
      <c r="G143">
        <v>0</v>
      </c>
      <c r="H143">
        <v>0</v>
      </c>
      <c r="I143">
        <v>0</v>
      </c>
      <c r="J143">
        <v>0</v>
      </c>
      <c r="K143">
        <v>0</v>
      </c>
      <c r="L143">
        <v>0</v>
      </c>
      <c r="M143" s="51">
        <v>0</v>
      </c>
      <c r="N143">
        <v>0</v>
      </c>
      <c r="O143">
        <v>0</v>
      </c>
      <c r="P143">
        <v>0</v>
      </c>
      <c r="Q143">
        <v>0</v>
      </c>
      <c r="R143">
        <v>0</v>
      </c>
      <c r="S143">
        <v>0</v>
      </c>
      <c r="T143">
        <v>0</v>
      </c>
      <c r="U143">
        <v>0</v>
      </c>
      <c r="V143">
        <v>0</v>
      </c>
      <c r="W143">
        <v>0</v>
      </c>
      <c r="X143">
        <v>0</v>
      </c>
      <c r="Y143">
        <v>0</v>
      </c>
      <c r="Z143">
        <v>0</v>
      </c>
      <c r="AA143">
        <v>0</v>
      </c>
      <c r="AB143">
        <v>0</v>
      </c>
      <c r="AE143">
        <v>0</v>
      </c>
      <c r="AG143">
        <v>0</v>
      </c>
      <c r="AI143" s="57" t="s">
        <v>691</v>
      </c>
      <c r="AK143" s="57" t="s">
        <v>691</v>
      </c>
    </row>
    <row r="144" spans="1:37">
      <c r="A144" s="56" t="s">
        <v>331</v>
      </c>
      <c r="B144" s="56" t="s">
        <v>334</v>
      </c>
      <c r="C144" t="s">
        <v>691</v>
      </c>
      <c r="D144" t="s">
        <v>691</v>
      </c>
      <c r="E144">
        <v>0</v>
      </c>
      <c r="F144">
        <v>0</v>
      </c>
      <c r="G144">
        <v>0</v>
      </c>
      <c r="H144">
        <v>0</v>
      </c>
      <c r="I144">
        <v>0</v>
      </c>
      <c r="J144">
        <v>0</v>
      </c>
      <c r="K144">
        <v>0</v>
      </c>
      <c r="L144">
        <v>0</v>
      </c>
      <c r="M144" s="51">
        <v>0</v>
      </c>
      <c r="N144">
        <v>0</v>
      </c>
      <c r="O144">
        <v>0</v>
      </c>
      <c r="P144">
        <v>0</v>
      </c>
      <c r="Q144">
        <v>0</v>
      </c>
      <c r="R144">
        <v>0</v>
      </c>
      <c r="S144">
        <v>0</v>
      </c>
      <c r="T144">
        <v>0</v>
      </c>
      <c r="U144">
        <v>0</v>
      </c>
      <c r="V144">
        <v>0</v>
      </c>
      <c r="W144">
        <v>0</v>
      </c>
      <c r="X144">
        <v>0</v>
      </c>
      <c r="Y144">
        <v>0</v>
      </c>
      <c r="Z144">
        <v>0</v>
      </c>
      <c r="AA144">
        <v>0</v>
      </c>
      <c r="AB144">
        <v>0</v>
      </c>
      <c r="AE144">
        <v>0</v>
      </c>
      <c r="AG144">
        <v>0</v>
      </c>
      <c r="AI144" s="57" t="s">
        <v>691</v>
      </c>
      <c r="AK144" s="57" t="s">
        <v>691</v>
      </c>
    </row>
    <row r="145" spans="1:37">
      <c r="A145" s="56" t="s">
        <v>383</v>
      </c>
      <c r="B145" s="56" t="s">
        <v>386</v>
      </c>
      <c r="C145" t="s">
        <v>691</v>
      </c>
      <c r="D145" t="s">
        <v>691</v>
      </c>
      <c r="E145">
        <v>0</v>
      </c>
      <c r="F145">
        <v>0</v>
      </c>
      <c r="G145">
        <v>0</v>
      </c>
      <c r="H145">
        <v>0</v>
      </c>
      <c r="I145">
        <v>0</v>
      </c>
      <c r="J145">
        <v>0</v>
      </c>
      <c r="K145">
        <v>0</v>
      </c>
      <c r="L145">
        <v>0</v>
      </c>
      <c r="M145" s="51">
        <v>0</v>
      </c>
      <c r="N145">
        <v>0</v>
      </c>
      <c r="O145">
        <v>0</v>
      </c>
      <c r="P145">
        <v>0</v>
      </c>
      <c r="Q145">
        <v>0</v>
      </c>
      <c r="R145">
        <v>0</v>
      </c>
      <c r="S145">
        <v>0</v>
      </c>
      <c r="T145">
        <v>0</v>
      </c>
      <c r="U145">
        <v>0</v>
      </c>
      <c r="V145">
        <v>0</v>
      </c>
      <c r="W145">
        <v>0</v>
      </c>
      <c r="X145">
        <v>0</v>
      </c>
      <c r="Y145">
        <v>0</v>
      </c>
      <c r="Z145">
        <v>0</v>
      </c>
      <c r="AA145">
        <v>0</v>
      </c>
      <c r="AB145">
        <v>0</v>
      </c>
      <c r="AE145">
        <v>0</v>
      </c>
      <c r="AG145">
        <v>0</v>
      </c>
      <c r="AI145" s="57" t="s">
        <v>691</v>
      </c>
      <c r="AK145" s="57" t="s">
        <v>691</v>
      </c>
    </row>
    <row r="146" spans="1:37">
      <c r="A146" s="56" t="s">
        <v>138</v>
      </c>
      <c r="B146" s="56" t="s">
        <v>149</v>
      </c>
      <c r="C146" t="s">
        <v>691</v>
      </c>
      <c r="D146" t="s">
        <v>691</v>
      </c>
      <c r="E146">
        <v>0</v>
      </c>
      <c r="F146">
        <v>0</v>
      </c>
      <c r="G146">
        <v>0</v>
      </c>
      <c r="H146">
        <v>0</v>
      </c>
      <c r="I146">
        <v>0</v>
      </c>
      <c r="J146">
        <v>0</v>
      </c>
      <c r="K146">
        <v>0</v>
      </c>
      <c r="L146">
        <v>0</v>
      </c>
      <c r="M146" s="51">
        <v>0</v>
      </c>
      <c r="N146">
        <v>0</v>
      </c>
      <c r="O146">
        <v>0</v>
      </c>
      <c r="P146">
        <v>0</v>
      </c>
      <c r="Q146">
        <v>0</v>
      </c>
      <c r="R146">
        <v>0</v>
      </c>
      <c r="S146">
        <v>0</v>
      </c>
      <c r="T146">
        <v>0</v>
      </c>
      <c r="U146">
        <v>0</v>
      </c>
      <c r="V146">
        <v>0</v>
      </c>
      <c r="W146">
        <v>0</v>
      </c>
      <c r="X146">
        <v>0</v>
      </c>
      <c r="Y146">
        <v>0</v>
      </c>
      <c r="Z146">
        <v>0</v>
      </c>
      <c r="AA146">
        <v>0</v>
      </c>
      <c r="AB146">
        <v>0</v>
      </c>
      <c r="AE146">
        <v>0</v>
      </c>
      <c r="AG146">
        <v>0</v>
      </c>
      <c r="AI146" s="57" t="s">
        <v>691</v>
      </c>
      <c r="AK146" s="57" t="s">
        <v>691</v>
      </c>
    </row>
    <row r="147" spans="1:37">
      <c r="A147" s="56" t="s">
        <v>219</v>
      </c>
      <c r="B147" s="56" t="s">
        <v>221</v>
      </c>
      <c r="C147" t="s">
        <v>691</v>
      </c>
      <c r="D147" t="s">
        <v>691</v>
      </c>
      <c r="E147">
        <v>0</v>
      </c>
      <c r="F147">
        <v>0</v>
      </c>
      <c r="G147">
        <v>0</v>
      </c>
      <c r="H147">
        <v>0</v>
      </c>
      <c r="I147">
        <v>0</v>
      </c>
      <c r="J147">
        <v>0</v>
      </c>
      <c r="K147">
        <v>0</v>
      </c>
      <c r="L147">
        <v>0</v>
      </c>
      <c r="M147" s="51">
        <v>0</v>
      </c>
      <c r="N147">
        <v>0</v>
      </c>
      <c r="O147">
        <v>0</v>
      </c>
      <c r="P147">
        <v>0</v>
      </c>
      <c r="Q147">
        <v>0</v>
      </c>
      <c r="R147">
        <v>0</v>
      </c>
      <c r="S147">
        <v>0</v>
      </c>
      <c r="T147">
        <v>0</v>
      </c>
      <c r="U147">
        <v>0</v>
      </c>
      <c r="V147">
        <v>0</v>
      </c>
      <c r="W147">
        <v>0</v>
      </c>
      <c r="X147">
        <v>0</v>
      </c>
      <c r="Y147">
        <v>0</v>
      </c>
      <c r="Z147">
        <v>0</v>
      </c>
      <c r="AA147">
        <v>0</v>
      </c>
      <c r="AB147">
        <v>0</v>
      </c>
      <c r="AE147">
        <v>0</v>
      </c>
      <c r="AG147">
        <v>0</v>
      </c>
      <c r="AI147" s="57" t="s">
        <v>691</v>
      </c>
      <c r="AK147" s="57" t="s">
        <v>691</v>
      </c>
    </row>
    <row r="148" spans="1:37">
      <c r="A148" s="56" t="s">
        <v>610</v>
      </c>
      <c r="B148" s="56" t="s">
        <v>619</v>
      </c>
      <c r="C148" t="s">
        <v>691</v>
      </c>
      <c r="D148" t="s">
        <v>691</v>
      </c>
      <c r="E148">
        <v>0</v>
      </c>
      <c r="F148">
        <v>0</v>
      </c>
      <c r="G148">
        <v>0</v>
      </c>
      <c r="H148">
        <v>0</v>
      </c>
      <c r="I148">
        <v>0</v>
      </c>
      <c r="J148">
        <v>0</v>
      </c>
      <c r="K148">
        <v>0</v>
      </c>
      <c r="L148">
        <v>0</v>
      </c>
      <c r="M148" s="51">
        <v>0</v>
      </c>
      <c r="N148">
        <v>0</v>
      </c>
      <c r="O148">
        <v>0</v>
      </c>
      <c r="P148">
        <v>0</v>
      </c>
      <c r="Q148">
        <v>0</v>
      </c>
      <c r="R148">
        <v>0</v>
      </c>
      <c r="S148">
        <v>0</v>
      </c>
      <c r="T148">
        <v>0</v>
      </c>
      <c r="U148">
        <v>0</v>
      </c>
      <c r="V148">
        <v>0</v>
      </c>
      <c r="W148">
        <v>0</v>
      </c>
      <c r="X148">
        <v>0</v>
      </c>
      <c r="Y148">
        <v>0</v>
      </c>
      <c r="Z148">
        <v>0</v>
      </c>
      <c r="AA148">
        <v>0</v>
      </c>
      <c r="AB148">
        <v>0</v>
      </c>
      <c r="AE148">
        <v>0</v>
      </c>
      <c r="AG148">
        <v>0</v>
      </c>
      <c r="AI148" s="57" t="s">
        <v>691</v>
      </c>
      <c r="AK148" s="57" t="s">
        <v>691</v>
      </c>
    </row>
    <row r="149" spans="1:37">
      <c r="A149" s="56" t="s">
        <v>271</v>
      </c>
      <c r="B149" s="56" t="s">
        <v>273</v>
      </c>
      <c r="C149" t="s">
        <v>691</v>
      </c>
      <c r="D149" t="s">
        <v>691</v>
      </c>
      <c r="E149">
        <v>0</v>
      </c>
      <c r="F149">
        <v>0</v>
      </c>
      <c r="G149">
        <v>0</v>
      </c>
      <c r="H149">
        <v>0</v>
      </c>
      <c r="I149">
        <v>0</v>
      </c>
      <c r="J149">
        <v>0</v>
      </c>
      <c r="K149">
        <v>0</v>
      </c>
      <c r="L149">
        <v>0</v>
      </c>
      <c r="M149" s="51">
        <v>0</v>
      </c>
      <c r="N149">
        <v>0</v>
      </c>
      <c r="O149">
        <v>0</v>
      </c>
      <c r="P149">
        <v>0</v>
      </c>
      <c r="Q149">
        <v>0</v>
      </c>
      <c r="R149">
        <v>0</v>
      </c>
      <c r="S149">
        <v>0</v>
      </c>
      <c r="T149">
        <v>0</v>
      </c>
      <c r="U149">
        <v>0</v>
      </c>
      <c r="V149">
        <v>0</v>
      </c>
      <c r="W149">
        <v>0</v>
      </c>
      <c r="X149">
        <v>0</v>
      </c>
      <c r="Y149">
        <v>0</v>
      </c>
      <c r="Z149">
        <v>0</v>
      </c>
      <c r="AA149">
        <v>0</v>
      </c>
      <c r="AB149">
        <v>0</v>
      </c>
      <c r="AE149">
        <v>0</v>
      </c>
      <c r="AG149">
        <v>0</v>
      </c>
      <c r="AI149" s="57" t="s">
        <v>691</v>
      </c>
      <c r="AK149" s="57" t="s">
        <v>691</v>
      </c>
    </row>
    <row r="150" spans="1:37">
      <c r="A150" s="56" t="s">
        <v>292</v>
      </c>
      <c r="B150" s="56" t="s">
        <v>293</v>
      </c>
      <c r="C150">
        <v>111</v>
      </c>
      <c r="D150">
        <v>39</v>
      </c>
      <c r="E150">
        <v>0</v>
      </c>
      <c r="F150">
        <v>0</v>
      </c>
      <c r="G150">
        <v>29.873899999999999</v>
      </c>
      <c r="H150">
        <v>0</v>
      </c>
      <c r="I150">
        <v>0</v>
      </c>
      <c r="J150">
        <v>0</v>
      </c>
      <c r="K150">
        <v>0</v>
      </c>
      <c r="L150">
        <v>17.111799999999999</v>
      </c>
      <c r="M150" s="51">
        <v>2.9835499999999997</v>
      </c>
      <c r="N150">
        <v>0</v>
      </c>
      <c r="O150">
        <v>0</v>
      </c>
      <c r="P150">
        <v>0</v>
      </c>
      <c r="Q150">
        <v>13.3835</v>
      </c>
      <c r="R150">
        <v>22.274000000000001</v>
      </c>
      <c r="S150">
        <v>0</v>
      </c>
      <c r="T150">
        <v>0</v>
      </c>
      <c r="U150">
        <v>9.1675000000000004</v>
      </c>
      <c r="V150">
        <v>0</v>
      </c>
      <c r="W150">
        <v>0</v>
      </c>
      <c r="X150">
        <v>0</v>
      </c>
      <c r="Y150">
        <v>0</v>
      </c>
      <c r="Z150">
        <v>0</v>
      </c>
      <c r="AA150">
        <v>0</v>
      </c>
      <c r="AB150">
        <v>1.7685300000000002</v>
      </c>
      <c r="AE150">
        <v>93.579229999999995</v>
      </c>
      <c r="AG150">
        <v>104.02077</v>
      </c>
      <c r="AI150" s="57">
        <v>0.4735790991902834</v>
      </c>
      <c r="AK150" s="57">
        <v>0.4735790991902834</v>
      </c>
    </row>
    <row r="151" spans="1:37">
      <c r="A151" s="56" t="s">
        <v>294</v>
      </c>
      <c r="B151" s="56" t="s">
        <v>295</v>
      </c>
      <c r="C151">
        <v>110.6</v>
      </c>
      <c r="D151">
        <v>9.4</v>
      </c>
      <c r="E151">
        <v>31.879999999999995</v>
      </c>
      <c r="F151">
        <v>0</v>
      </c>
      <c r="G151">
        <v>0</v>
      </c>
      <c r="H151">
        <v>0</v>
      </c>
      <c r="I151">
        <v>4.5474999999999988E-2</v>
      </c>
      <c r="J151">
        <v>0</v>
      </c>
      <c r="K151">
        <v>0</v>
      </c>
      <c r="L151">
        <v>0</v>
      </c>
      <c r="M151" s="51">
        <v>0</v>
      </c>
      <c r="N151">
        <v>0</v>
      </c>
      <c r="O151">
        <v>0</v>
      </c>
      <c r="P151">
        <v>0</v>
      </c>
      <c r="Q151">
        <v>0</v>
      </c>
      <c r="R151">
        <v>0</v>
      </c>
      <c r="S151">
        <v>0</v>
      </c>
      <c r="T151">
        <v>0</v>
      </c>
      <c r="U151">
        <v>0</v>
      </c>
      <c r="V151">
        <v>0</v>
      </c>
      <c r="W151">
        <v>0</v>
      </c>
      <c r="X151">
        <v>0</v>
      </c>
      <c r="Y151">
        <v>0</v>
      </c>
      <c r="Z151">
        <v>0</v>
      </c>
      <c r="AA151">
        <v>0</v>
      </c>
      <c r="AB151">
        <v>0</v>
      </c>
      <c r="AE151">
        <v>31.925474999999995</v>
      </c>
      <c r="AG151">
        <v>117.484525</v>
      </c>
      <c r="AI151" s="57">
        <v>0.21367696272003212</v>
      </c>
      <c r="AK151" s="57">
        <v>0.21367696272003209</v>
      </c>
    </row>
    <row r="152" spans="1:37">
      <c r="A152" s="56" t="s">
        <v>297</v>
      </c>
      <c r="B152" s="56" t="s">
        <v>298</v>
      </c>
      <c r="C152" t="s">
        <v>691</v>
      </c>
      <c r="D152" t="s">
        <v>691</v>
      </c>
      <c r="E152">
        <v>0</v>
      </c>
      <c r="F152">
        <v>0</v>
      </c>
      <c r="G152">
        <v>0</v>
      </c>
      <c r="H152">
        <v>0</v>
      </c>
      <c r="I152">
        <v>0</v>
      </c>
      <c r="J152">
        <v>0</v>
      </c>
      <c r="K152">
        <v>0</v>
      </c>
      <c r="L152">
        <v>0</v>
      </c>
      <c r="M152" s="51">
        <v>0</v>
      </c>
      <c r="N152">
        <v>0</v>
      </c>
      <c r="O152">
        <v>0</v>
      </c>
      <c r="P152">
        <v>0</v>
      </c>
      <c r="Q152">
        <v>0</v>
      </c>
      <c r="R152">
        <v>0</v>
      </c>
      <c r="S152">
        <v>0</v>
      </c>
      <c r="T152">
        <v>0</v>
      </c>
      <c r="U152">
        <v>0</v>
      </c>
      <c r="V152">
        <v>0</v>
      </c>
      <c r="W152">
        <v>0</v>
      </c>
      <c r="X152">
        <v>0</v>
      </c>
      <c r="Y152">
        <v>0</v>
      </c>
      <c r="Z152">
        <v>0</v>
      </c>
      <c r="AA152">
        <v>0</v>
      </c>
      <c r="AB152">
        <v>0</v>
      </c>
      <c r="AE152">
        <v>0</v>
      </c>
      <c r="AG152">
        <v>0</v>
      </c>
      <c r="AI152" s="57" t="s">
        <v>691</v>
      </c>
      <c r="AK152" s="57" t="s">
        <v>691</v>
      </c>
    </row>
    <row r="153" spans="1:37">
      <c r="A153" s="56" t="s">
        <v>138</v>
      </c>
      <c r="B153" s="56" t="s">
        <v>150</v>
      </c>
      <c r="C153">
        <v>557.20399999999995</v>
      </c>
      <c r="D153">
        <v>156.91399999999999</v>
      </c>
      <c r="E153">
        <v>0</v>
      </c>
      <c r="F153">
        <v>0</v>
      </c>
      <c r="G153">
        <v>51.426400000000001</v>
      </c>
      <c r="H153">
        <v>0</v>
      </c>
      <c r="I153">
        <v>0.38830600000000004</v>
      </c>
      <c r="J153">
        <v>0</v>
      </c>
      <c r="K153">
        <v>20.753299999999996</v>
      </c>
      <c r="L153">
        <v>85.331999999999994</v>
      </c>
      <c r="M153" s="51">
        <v>14.4815</v>
      </c>
      <c r="N153">
        <v>0</v>
      </c>
      <c r="O153">
        <v>61.260100000000008</v>
      </c>
      <c r="P153">
        <v>0</v>
      </c>
      <c r="Q153">
        <v>56.229200000000006</v>
      </c>
      <c r="R153">
        <v>24.264399999999995</v>
      </c>
      <c r="S153">
        <v>2.4809900000000003</v>
      </c>
      <c r="T153">
        <v>0</v>
      </c>
      <c r="U153">
        <v>51.160299999999992</v>
      </c>
      <c r="V153">
        <v>0</v>
      </c>
      <c r="W153">
        <v>0</v>
      </c>
      <c r="X153">
        <v>0</v>
      </c>
      <c r="Y153">
        <v>0</v>
      </c>
      <c r="Z153">
        <v>0</v>
      </c>
      <c r="AA153">
        <v>0</v>
      </c>
      <c r="AB153">
        <v>0</v>
      </c>
      <c r="AE153">
        <v>353.29499600000008</v>
      </c>
      <c r="AG153">
        <v>503.40600399999994</v>
      </c>
      <c r="AI153" s="57">
        <v>0.41239008242082131</v>
      </c>
      <c r="AK153" s="57">
        <v>0.41239008242082137</v>
      </c>
    </row>
    <row r="154" spans="1:37">
      <c r="A154" s="56" t="s">
        <v>431</v>
      </c>
      <c r="B154" s="56" t="s">
        <v>435</v>
      </c>
      <c r="C154" t="s">
        <v>691</v>
      </c>
      <c r="D154" t="s">
        <v>691</v>
      </c>
      <c r="E154">
        <v>0</v>
      </c>
      <c r="F154">
        <v>0</v>
      </c>
      <c r="G154">
        <v>0</v>
      </c>
      <c r="H154">
        <v>0</v>
      </c>
      <c r="I154">
        <v>0</v>
      </c>
      <c r="J154">
        <v>0</v>
      </c>
      <c r="K154">
        <v>0</v>
      </c>
      <c r="L154">
        <v>0</v>
      </c>
      <c r="M154" s="51">
        <v>0</v>
      </c>
      <c r="N154">
        <v>0</v>
      </c>
      <c r="O154">
        <v>0</v>
      </c>
      <c r="P154">
        <v>0</v>
      </c>
      <c r="Q154">
        <v>0</v>
      </c>
      <c r="R154">
        <v>0</v>
      </c>
      <c r="S154">
        <v>0</v>
      </c>
      <c r="T154">
        <v>0</v>
      </c>
      <c r="U154">
        <v>0</v>
      </c>
      <c r="V154">
        <v>0</v>
      </c>
      <c r="W154">
        <v>0</v>
      </c>
      <c r="X154">
        <v>0</v>
      </c>
      <c r="Y154">
        <v>0</v>
      </c>
      <c r="Z154">
        <v>0</v>
      </c>
      <c r="AA154">
        <v>0</v>
      </c>
      <c r="AB154">
        <v>0</v>
      </c>
      <c r="AE154">
        <v>0</v>
      </c>
      <c r="AG154">
        <v>0</v>
      </c>
      <c r="AI154" s="57" t="s">
        <v>691</v>
      </c>
      <c r="AK154" s="57" t="s">
        <v>691</v>
      </c>
    </row>
    <row r="155" spans="1:37">
      <c r="A155" s="56" t="s">
        <v>564</v>
      </c>
      <c r="B155" s="56" t="s">
        <v>567</v>
      </c>
      <c r="C155" t="s">
        <v>691</v>
      </c>
      <c r="D155" t="s">
        <v>691</v>
      </c>
      <c r="E155">
        <v>0</v>
      </c>
      <c r="F155">
        <v>0</v>
      </c>
      <c r="G155">
        <v>0</v>
      </c>
      <c r="H155">
        <v>0</v>
      </c>
      <c r="I155">
        <v>0</v>
      </c>
      <c r="J155">
        <v>0</v>
      </c>
      <c r="K155">
        <v>0</v>
      </c>
      <c r="L155">
        <v>0</v>
      </c>
      <c r="M155" s="51">
        <v>0</v>
      </c>
      <c r="N155">
        <v>0</v>
      </c>
      <c r="O155">
        <v>0</v>
      </c>
      <c r="P155">
        <v>0</v>
      </c>
      <c r="Q155">
        <v>0</v>
      </c>
      <c r="R155">
        <v>0</v>
      </c>
      <c r="S155">
        <v>0</v>
      </c>
      <c r="T155">
        <v>0</v>
      </c>
      <c r="U155">
        <v>0</v>
      </c>
      <c r="V155">
        <v>0</v>
      </c>
      <c r="W155">
        <v>0</v>
      </c>
      <c r="X155">
        <v>0</v>
      </c>
      <c r="Y155">
        <v>0</v>
      </c>
      <c r="Z155">
        <v>0</v>
      </c>
      <c r="AA155">
        <v>0</v>
      </c>
      <c r="AB155">
        <v>0</v>
      </c>
      <c r="AE155">
        <v>0</v>
      </c>
      <c r="AG155">
        <v>0</v>
      </c>
      <c r="AI155" s="57" t="s">
        <v>691</v>
      </c>
      <c r="AK155" s="57" t="s">
        <v>691</v>
      </c>
    </row>
    <row r="156" spans="1:37">
      <c r="A156" s="56" t="s">
        <v>431</v>
      </c>
      <c r="B156" s="56" t="s">
        <v>436</v>
      </c>
      <c r="C156" t="s">
        <v>691</v>
      </c>
      <c r="D156" t="s">
        <v>691</v>
      </c>
      <c r="E156">
        <v>0</v>
      </c>
      <c r="F156">
        <v>0</v>
      </c>
      <c r="G156">
        <v>0</v>
      </c>
      <c r="H156">
        <v>0</v>
      </c>
      <c r="I156">
        <v>0</v>
      </c>
      <c r="J156">
        <v>0</v>
      </c>
      <c r="K156">
        <v>0</v>
      </c>
      <c r="L156">
        <v>0</v>
      </c>
      <c r="M156" s="51">
        <v>0</v>
      </c>
      <c r="N156">
        <v>0</v>
      </c>
      <c r="O156">
        <v>0</v>
      </c>
      <c r="P156">
        <v>0</v>
      </c>
      <c r="Q156">
        <v>0</v>
      </c>
      <c r="R156">
        <v>0</v>
      </c>
      <c r="S156">
        <v>0</v>
      </c>
      <c r="T156">
        <v>0</v>
      </c>
      <c r="U156">
        <v>0</v>
      </c>
      <c r="V156">
        <v>0</v>
      </c>
      <c r="W156">
        <v>0</v>
      </c>
      <c r="X156">
        <v>0</v>
      </c>
      <c r="Y156">
        <v>0</v>
      </c>
      <c r="Z156">
        <v>0</v>
      </c>
      <c r="AA156">
        <v>0</v>
      </c>
      <c r="AB156">
        <v>0</v>
      </c>
      <c r="AE156">
        <v>0</v>
      </c>
      <c r="AG156">
        <v>0</v>
      </c>
      <c r="AI156" s="57" t="s">
        <v>691</v>
      </c>
      <c r="AK156" s="57" t="s">
        <v>691</v>
      </c>
    </row>
    <row r="157" spans="1:37">
      <c r="A157" s="56" t="s">
        <v>610</v>
      </c>
      <c r="B157" s="56" t="s">
        <v>620</v>
      </c>
      <c r="C157" t="s">
        <v>691</v>
      </c>
      <c r="D157" t="s">
        <v>691</v>
      </c>
      <c r="E157">
        <v>0</v>
      </c>
      <c r="F157">
        <v>0</v>
      </c>
      <c r="G157">
        <v>0</v>
      </c>
      <c r="H157">
        <v>0</v>
      </c>
      <c r="I157">
        <v>0</v>
      </c>
      <c r="J157">
        <v>0</v>
      </c>
      <c r="K157">
        <v>0</v>
      </c>
      <c r="L157">
        <v>0</v>
      </c>
      <c r="M157" s="51">
        <v>0</v>
      </c>
      <c r="N157">
        <v>0</v>
      </c>
      <c r="O157">
        <v>0</v>
      </c>
      <c r="P157">
        <v>0</v>
      </c>
      <c r="Q157">
        <v>0</v>
      </c>
      <c r="R157">
        <v>0</v>
      </c>
      <c r="S157">
        <v>0</v>
      </c>
      <c r="T157">
        <v>0</v>
      </c>
      <c r="U157">
        <v>0</v>
      </c>
      <c r="V157">
        <v>0</v>
      </c>
      <c r="W157">
        <v>0</v>
      </c>
      <c r="X157">
        <v>0</v>
      </c>
      <c r="Y157">
        <v>0</v>
      </c>
      <c r="Z157">
        <v>0</v>
      </c>
      <c r="AA157">
        <v>0</v>
      </c>
      <c r="AB157">
        <v>0</v>
      </c>
      <c r="AE157">
        <v>0</v>
      </c>
      <c r="AG157">
        <v>0</v>
      </c>
      <c r="AI157" s="57" t="s">
        <v>691</v>
      </c>
      <c r="AK157" s="57" t="s">
        <v>691</v>
      </c>
    </row>
    <row r="158" spans="1:37">
      <c r="A158" s="56" t="s">
        <v>194</v>
      </c>
      <c r="B158" s="56" t="s">
        <v>196</v>
      </c>
      <c r="C158" t="s">
        <v>691</v>
      </c>
      <c r="D158" t="s">
        <v>691</v>
      </c>
      <c r="E158">
        <v>0</v>
      </c>
      <c r="F158">
        <v>0</v>
      </c>
      <c r="G158">
        <v>0</v>
      </c>
      <c r="H158">
        <v>0</v>
      </c>
      <c r="I158">
        <v>0</v>
      </c>
      <c r="J158">
        <v>0</v>
      </c>
      <c r="K158">
        <v>0</v>
      </c>
      <c r="L158">
        <v>0</v>
      </c>
      <c r="M158" s="51">
        <v>0</v>
      </c>
      <c r="N158">
        <v>0</v>
      </c>
      <c r="O158">
        <v>0</v>
      </c>
      <c r="P158">
        <v>0</v>
      </c>
      <c r="Q158">
        <v>0</v>
      </c>
      <c r="R158">
        <v>0</v>
      </c>
      <c r="S158">
        <v>0</v>
      </c>
      <c r="T158">
        <v>0</v>
      </c>
      <c r="U158">
        <v>0</v>
      </c>
      <c r="V158">
        <v>0</v>
      </c>
      <c r="W158">
        <v>0</v>
      </c>
      <c r="X158">
        <v>0</v>
      </c>
      <c r="Y158">
        <v>0</v>
      </c>
      <c r="Z158">
        <v>0</v>
      </c>
      <c r="AA158">
        <v>0</v>
      </c>
      <c r="AB158">
        <v>0</v>
      </c>
      <c r="AE158">
        <v>0</v>
      </c>
      <c r="AG158">
        <v>0</v>
      </c>
      <c r="AI158" s="57" t="s">
        <v>691</v>
      </c>
      <c r="AK158" s="57" t="s">
        <v>691</v>
      </c>
    </row>
    <row r="159" spans="1:37">
      <c r="A159" s="56" t="s">
        <v>644</v>
      </c>
      <c r="B159" s="56" t="s">
        <v>646</v>
      </c>
      <c r="C159" t="s">
        <v>691</v>
      </c>
      <c r="D159" t="s">
        <v>691</v>
      </c>
      <c r="E159">
        <v>0</v>
      </c>
      <c r="F159">
        <v>0</v>
      </c>
      <c r="G159">
        <v>0</v>
      </c>
      <c r="H159">
        <v>0</v>
      </c>
      <c r="I159">
        <v>0</v>
      </c>
      <c r="J159">
        <v>0</v>
      </c>
      <c r="K159">
        <v>0</v>
      </c>
      <c r="L159">
        <v>0</v>
      </c>
      <c r="M159" s="51">
        <v>0</v>
      </c>
      <c r="N159">
        <v>0</v>
      </c>
      <c r="O159">
        <v>0</v>
      </c>
      <c r="P159">
        <v>0</v>
      </c>
      <c r="Q159">
        <v>0</v>
      </c>
      <c r="R159">
        <v>0</v>
      </c>
      <c r="S159">
        <v>0</v>
      </c>
      <c r="T159">
        <v>0</v>
      </c>
      <c r="U159">
        <v>0</v>
      </c>
      <c r="V159">
        <v>0</v>
      </c>
      <c r="W159">
        <v>0</v>
      </c>
      <c r="X159">
        <v>0</v>
      </c>
      <c r="Y159">
        <v>0</v>
      </c>
      <c r="Z159">
        <v>0</v>
      </c>
      <c r="AA159">
        <v>0</v>
      </c>
      <c r="AB159">
        <v>0</v>
      </c>
      <c r="AE159">
        <v>0</v>
      </c>
      <c r="AG159">
        <v>0</v>
      </c>
      <c r="AI159" s="57" t="s">
        <v>691</v>
      </c>
      <c r="AK159" s="57" t="s">
        <v>691</v>
      </c>
    </row>
    <row r="160" spans="1:37">
      <c r="A160" s="56" t="s">
        <v>130</v>
      </c>
      <c r="B160" s="56" t="s">
        <v>131</v>
      </c>
      <c r="C160" t="s">
        <v>691</v>
      </c>
      <c r="D160" t="s">
        <v>691</v>
      </c>
      <c r="E160">
        <v>0</v>
      </c>
      <c r="F160">
        <v>0</v>
      </c>
      <c r="G160">
        <v>0</v>
      </c>
      <c r="H160">
        <v>0</v>
      </c>
      <c r="I160">
        <v>0</v>
      </c>
      <c r="J160">
        <v>0</v>
      </c>
      <c r="K160">
        <v>0</v>
      </c>
      <c r="L160">
        <v>0</v>
      </c>
      <c r="M160" s="51">
        <v>0</v>
      </c>
      <c r="N160">
        <v>0</v>
      </c>
      <c r="O160">
        <v>0</v>
      </c>
      <c r="P160">
        <v>0</v>
      </c>
      <c r="Q160">
        <v>0</v>
      </c>
      <c r="R160">
        <v>0</v>
      </c>
      <c r="S160">
        <v>0</v>
      </c>
      <c r="T160">
        <v>0</v>
      </c>
      <c r="U160">
        <v>0</v>
      </c>
      <c r="V160">
        <v>0</v>
      </c>
      <c r="W160">
        <v>0</v>
      </c>
      <c r="X160">
        <v>0</v>
      </c>
      <c r="Y160">
        <v>0</v>
      </c>
      <c r="Z160">
        <v>0</v>
      </c>
      <c r="AA160">
        <v>0</v>
      </c>
      <c r="AB160">
        <v>0</v>
      </c>
      <c r="AE160">
        <v>0</v>
      </c>
      <c r="AG160">
        <v>0</v>
      </c>
      <c r="AI160" s="57" t="s">
        <v>691</v>
      </c>
      <c r="AK160" s="57" t="s">
        <v>691</v>
      </c>
    </row>
    <row r="161" spans="1:37">
      <c r="A161" s="56" t="s">
        <v>299</v>
      </c>
      <c r="B161" s="56" t="s">
        <v>300</v>
      </c>
      <c r="C161" t="s">
        <v>691</v>
      </c>
      <c r="D161" t="s">
        <v>691</v>
      </c>
      <c r="E161">
        <v>0</v>
      </c>
      <c r="F161">
        <v>0</v>
      </c>
      <c r="G161">
        <v>0</v>
      </c>
      <c r="H161">
        <v>0</v>
      </c>
      <c r="I161">
        <v>0</v>
      </c>
      <c r="J161">
        <v>0</v>
      </c>
      <c r="K161">
        <v>0</v>
      </c>
      <c r="L161">
        <v>0</v>
      </c>
      <c r="M161" s="51">
        <v>0</v>
      </c>
      <c r="N161">
        <v>0</v>
      </c>
      <c r="O161">
        <v>0</v>
      </c>
      <c r="P161">
        <v>0</v>
      </c>
      <c r="Q161">
        <v>0</v>
      </c>
      <c r="R161">
        <v>0</v>
      </c>
      <c r="S161">
        <v>0</v>
      </c>
      <c r="T161">
        <v>0</v>
      </c>
      <c r="U161">
        <v>0</v>
      </c>
      <c r="V161">
        <v>0</v>
      </c>
      <c r="W161">
        <v>0</v>
      </c>
      <c r="X161">
        <v>0</v>
      </c>
      <c r="Y161">
        <v>0</v>
      </c>
      <c r="Z161">
        <v>0</v>
      </c>
      <c r="AA161">
        <v>0</v>
      </c>
      <c r="AB161">
        <v>0</v>
      </c>
      <c r="AE161">
        <v>0</v>
      </c>
      <c r="AG161">
        <v>0</v>
      </c>
      <c r="AI161" s="57" t="s">
        <v>691</v>
      </c>
      <c r="AK161" s="57" t="s">
        <v>691</v>
      </c>
    </row>
    <row r="162" spans="1:37">
      <c r="A162" s="56" t="s">
        <v>245</v>
      </c>
      <c r="B162" s="56" t="s">
        <v>250</v>
      </c>
      <c r="C162" t="s">
        <v>691</v>
      </c>
      <c r="D162" t="s">
        <v>691</v>
      </c>
      <c r="E162">
        <v>0</v>
      </c>
      <c r="F162">
        <v>0</v>
      </c>
      <c r="G162">
        <v>0</v>
      </c>
      <c r="H162">
        <v>0</v>
      </c>
      <c r="I162">
        <v>0</v>
      </c>
      <c r="J162">
        <v>0</v>
      </c>
      <c r="K162">
        <v>0</v>
      </c>
      <c r="L162">
        <v>0</v>
      </c>
      <c r="M162" s="51">
        <v>0</v>
      </c>
      <c r="N162">
        <v>0</v>
      </c>
      <c r="O162">
        <v>0</v>
      </c>
      <c r="P162">
        <v>0</v>
      </c>
      <c r="Q162">
        <v>0</v>
      </c>
      <c r="R162">
        <v>0</v>
      </c>
      <c r="S162">
        <v>0</v>
      </c>
      <c r="T162">
        <v>0</v>
      </c>
      <c r="U162">
        <v>0</v>
      </c>
      <c r="V162">
        <v>0</v>
      </c>
      <c r="W162">
        <v>0</v>
      </c>
      <c r="X162">
        <v>0</v>
      </c>
      <c r="Y162">
        <v>0</v>
      </c>
      <c r="Z162">
        <v>0</v>
      </c>
      <c r="AA162">
        <v>0</v>
      </c>
      <c r="AB162">
        <v>0</v>
      </c>
      <c r="AE162">
        <v>0</v>
      </c>
      <c r="AG162">
        <v>0</v>
      </c>
      <c r="AI162" s="57" t="s">
        <v>691</v>
      </c>
      <c r="AK162" s="57" t="s">
        <v>691</v>
      </c>
    </row>
    <row r="163" spans="1:37">
      <c r="A163" s="56" t="s">
        <v>138</v>
      </c>
      <c r="B163" s="56" t="s">
        <v>151</v>
      </c>
      <c r="C163" t="s">
        <v>691</v>
      </c>
      <c r="D163" t="s">
        <v>691</v>
      </c>
      <c r="E163">
        <v>0</v>
      </c>
      <c r="F163">
        <v>0</v>
      </c>
      <c r="G163">
        <v>0</v>
      </c>
      <c r="H163">
        <v>0</v>
      </c>
      <c r="I163">
        <v>0</v>
      </c>
      <c r="J163">
        <v>0</v>
      </c>
      <c r="K163">
        <v>0</v>
      </c>
      <c r="L163">
        <v>0</v>
      </c>
      <c r="M163" s="51">
        <v>0</v>
      </c>
      <c r="N163">
        <v>0</v>
      </c>
      <c r="O163">
        <v>0</v>
      </c>
      <c r="P163">
        <v>0</v>
      </c>
      <c r="Q163">
        <v>0</v>
      </c>
      <c r="R163">
        <v>0</v>
      </c>
      <c r="S163">
        <v>0</v>
      </c>
      <c r="T163">
        <v>0</v>
      </c>
      <c r="U163">
        <v>0</v>
      </c>
      <c r="V163">
        <v>0</v>
      </c>
      <c r="W163">
        <v>0</v>
      </c>
      <c r="X163">
        <v>0</v>
      </c>
      <c r="Y163">
        <v>0</v>
      </c>
      <c r="Z163">
        <v>0</v>
      </c>
      <c r="AA163">
        <v>0</v>
      </c>
      <c r="AB163">
        <v>0</v>
      </c>
      <c r="AE163">
        <v>0</v>
      </c>
      <c r="AG163">
        <v>0</v>
      </c>
      <c r="AI163" s="57" t="s">
        <v>691</v>
      </c>
      <c r="AK163" s="57" t="s">
        <v>691</v>
      </c>
    </row>
    <row r="164" spans="1:37">
      <c r="A164" s="56" t="s">
        <v>69</v>
      </c>
      <c r="B164" s="56" t="s">
        <v>70</v>
      </c>
      <c r="C164" t="s">
        <v>691</v>
      </c>
      <c r="D164" t="s">
        <v>691</v>
      </c>
      <c r="E164">
        <v>0</v>
      </c>
      <c r="F164">
        <v>0</v>
      </c>
      <c r="G164">
        <v>0</v>
      </c>
      <c r="H164">
        <v>0</v>
      </c>
      <c r="I164">
        <v>0</v>
      </c>
      <c r="J164">
        <v>0</v>
      </c>
      <c r="K164">
        <v>0</v>
      </c>
      <c r="L164">
        <v>0</v>
      </c>
      <c r="M164" s="51">
        <v>0</v>
      </c>
      <c r="N164">
        <v>0</v>
      </c>
      <c r="O164">
        <v>0</v>
      </c>
      <c r="P164">
        <v>0</v>
      </c>
      <c r="Q164">
        <v>0</v>
      </c>
      <c r="R164">
        <v>0</v>
      </c>
      <c r="S164">
        <v>0</v>
      </c>
      <c r="T164">
        <v>0</v>
      </c>
      <c r="U164">
        <v>0</v>
      </c>
      <c r="V164">
        <v>0</v>
      </c>
      <c r="W164">
        <v>0</v>
      </c>
      <c r="X164">
        <v>0</v>
      </c>
      <c r="Y164">
        <v>0</v>
      </c>
      <c r="Z164">
        <v>0</v>
      </c>
      <c r="AA164">
        <v>0</v>
      </c>
      <c r="AB164">
        <v>0</v>
      </c>
      <c r="AE164">
        <v>0</v>
      </c>
      <c r="AG164">
        <v>0</v>
      </c>
      <c r="AI164" s="57" t="s">
        <v>691</v>
      </c>
      <c r="AK164" s="57" t="s">
        <v>691</v>
      </c>
    </row>
    <row r="165" spans="1:37">
      <c r="A165" s="56" t="s">
        <v>138</v>
      </c>
      <c r="B165" s="56" t="s">
        <v>152</v>
      </c>
      <c r="C165" t="s">
        <v>691</v>
      </c>
      <c r="D165" t="s">
        <v>691</v>
      </c>
      <c r="E165">
        <v>0</v>
      </c>
      <c r="F165">
        <v>0</v>
      </c>
      <c r="G165">
        <v>0</v>
      </c>
      <c r="H165">
        <v>0</v>
      </c>
      <c r="I165">
        <v>0</v>
      </c>
      <c r="J165">
        <v>0</v>
      </c>
      <c r="K165">
        <v>0</v>
      </c>
      <c r="L165">
        <v>0</v>
      </c>
      <c r="M165" s="51">
        <v>0</v>
      </c>
      <c r="N165">
        <v>0</v>
      </c>
      <c r="O165">
        <v>0</v>
      </c>
      <c r="P165">
        <v>0</v>
      </c>
      <c r="Q165">
        <v>0</v>
      </c>
      <c r="R165">
        <v>0</v>
      </c>
      <c r="S165">
        <v>0</v>
      </c>
      <c r="T165">
        <v>0</v>
      </c>
      <c r="U165">
        <v>0</v>
      </c>
      <c r="V165">
        <v>0</v>
      </c>
      <c r="W165">
        <v>0</v>
      </c>
      <c r="X165">
        <v>0</v>
      </c>
      <c r="Y165">
        <v>0</v>
      </c>
      <c r="Z165">
        <v>0</v>
      </c>
      <c r="AA165">
        <v>0</v>
      </c>
      <c r="AB165">
        <v>0</v>
      </c>
      <c r="AE165">
        <v>0</v>
      </c>
      <c r="AG165">
        <v>0</v>
      </c>
      <c r="AI165" s="57" t="s">
        <v>691</v>
      </c>
      <c r="AK165" s="57" t="s">
        <v>691</v>
      </c>
    </row>
    <row r="166" spans="1:37">
      <c r="A166" s="56" t="s">
        <v>540</v>
      </c>
      <c r="B166" s="56" t="s">
        <v>541</v>
      </c>
      <c r="C166" t="s">
        <v>691</v>
      </c>
      <c r="D166" t="s">
        <v>691</v>
      </c>
      <c r="E166">
        <v>0</v>
      </c>
      <c r="F166">
        <v>0</v>
      </c>
      <c r="G166">
        <v>0</v>
      </c>
      <c r="H166">
        <v>0</v>
      </c>
      <c r="I166">
        <v>0</v>
      </c>
      <c r="J166">
        <v>0</v>
      </c>
      <c r="K166">
        <v>0</v>
      </c>
      <c r="L166">
        <v>0</v>
      </c>
      <c r="M166" s="51">
        <v>0</v>
      </c>
      <c r="N166">
        <v>0</v>
      </c>
      <c r="O166">
        <v>0</v>
      </c>
      <c r="P166">
        <v>0</v>
      </c>
      <c r="Q166">
        <v>0</v>
      </c>
      <c r="R166">
        <v>0</v>
      </c>
      <c r="S166">
        <v>0</v>
      </c>
      <c r="T166">
        <v>0</v>
      </c>
      <c r="U166">
        <v>0</v>
      </c>
      <c r="V166">
        <v>0</v>
      </c>
      <c r="W166">
        <v>0</v>
      </c>
      <c r="X166">
        <v>0</v>
      </c>
      <c r="Y166">
        <v>0</v>
      </c>
      <c r="Z166">
        <v>0</v>
      </c>
      <c r="AA166">
        <v>0</v>
      </c>
      <c r="AB166">
        <v>0</v>
      </c>
      <c r="AE166">
        <v>0</v>
      </c>
      <c r="AG166">
        <v>0</v>
      </c>
      <c r="AI166" s="57" t="s">
        <v>691</v>
      </c>
      <c r="AK166" s="57" t="s">
        <v>691</v>
      </c>
    </row>
    <row r="167" spans="1:37">
      <c r="A167" s="56" t="s">
        <v>372</v>
      </c>
      <c r="B167" s="56" t="s">
        <v>374</v>
      </c>
      <c r="C167" t="s">
        <v>691</v>
      </c>
      <c r="D167" t="s">
        <v>691</v>
      </c>
      <c r="E167">
        <v>0</v>
      </c>
      <c r="F167">
        <v>0</v>
      </c>
      <c r="G167">
        <v>0</v>
      </c>
      <c r="H167">
        <v>0</v>
      </c>
      <c r="I167">
        <v>0</v>
      </c>
      <c r="J167">
        <v>0</v>
      </c>
      <c r="K167">
        <v>0</v>
      </c>
      <c r="L167">
        <v>0</v>
      </c>
      <c r="M167" s="51">
        <v>0</v>
      </c>
      <c r="N167">
        <v>0</v>
      </c>
      <c r="O167">
        <v>0</v>
      </c>
      <c r="P167">
        <v>0</v>
      </c>
      <c r="Q167">
        <v>0</v>
      </c>
      <c r="R167">
        <v>0</v>
      </c>
      <c r="S167">
        <v>0</v>
      </c>
      <c r="T167">
        <v>0</v>
      </c>
      <c r="U167">
        <v>0</v>
      </c>
      <c r="V167">
        <v>0</v>
      </c>
      <c r="W167">
        <v>0</v>
      </c>
      <c r="X167">
        <v>0</v>
      </c>
      <c r="Y167">
        <v>0</v>
      </c>
      <c r="Z167">
        <v>0</v>
      </c>
      <c r="AA167">
        <v>0</v>
      </c>
      <c r="AB167">
        <v>0</v>
      </c>
      <c r="AE167">
        <v>0</v>
      </c>
      <c r="AG167">
        <v>0</v>
      </c>
      <c r="AI167" s="57" t="s">
        <v>691</v>
      </c>
      <c r="AK167" s="57" t="s">
        <v>691</v>
      </c>
    </row>
    <row r="168" spans="1:37">
      <c r="A168" s="56" t="s">
        <v>306</v>
      </c>
      <c r="B168" s="56" t="s">
        <v>310</v>
      </c>
      <c r="C168">
        <v>354.97</v>
      </c>
      <c r="D168">
        <v>108.31</v>
      </c>
      <c r="E168">
        <v>255.10699999999997</v>
      </c>
      <c r="F168">
        <v>0.41087300000000004</v>
      </c>
      <c r="G168">
        <v>0</v>
      </c>
      <c r="H168">
        <v>0</v>
      </c>
      <c r="I168">
        <v>0.49995000000000001</v>
      </c>
      <c r="J168">
        <v>0</v>
      </c>
      <c r="K168">
        <v>1.1182100000000001</v>
      </c>
      <c r="L168">
        <v>0</v>
      </c>
      <c r="M168" s="51">
        <v>11.257700000000002</v>
      </c>
      <c r="N168">
        <v>0</v>
      </c>
      <c r="O168">
        <v>0</v>
      </c>
      <c r="P168">
        <v>0</v>
      </c>
      <c r="Q168">
        <v>0</v>
      </c>
      <c r="R168">
        <v>0</v>
      </c>
      <c r="S168">
        <v>0</v>
      </c>
      <c r="T168">
        <v>0</v>
      </c>
      <c r="U168">
        <v>0</v>
      </c>
      <c r="V168">
        <v>0</v>
      </c>
      <c r="W168">
        <v>0</v>
      </c>
      <c r="X168">
        <v>8.5444999999999993</v>
      </c>
      <c r="Y168">
        <v>0</v>
      </c>
      <c r="Z168">
        <v>0</v>
      </c>
      <c r="AA168">
        <v>0</v>
      </c>
      <c r="AB168">
        <v>0</v>
      </c>
      <c r="AE168">
        <v>265.68053299999997</v>
      </c>
      <c r="AG168">
        <v>275.229467</v>
      </c>
      <c r="AI168" s="57">
        <v>0.49117326912055603</v>
      </c>
      <c r="AK168" s="57">
        <v>0.49117326912055609</v>
      </c>
    </row>
    <row r="169" spans="1:37">
      <c r="A169" s="56" t="s">
        <v>463</v>
      </c>
      <c r="B169" s="56" t="s">
        <v>468</v>
      </c>
      <c r="C169" t="s">
        <v>691</v>
      </c>
      <c r="D169" t="s">
        <v>691</v>
      </c>
      <c r="E169">
        <v>0</v>
      </c>
      <c r="F169">
        <v>0</v>
      </c>
      <c r="G169">
        <v>0</v>
      </c>
      <c r="H169">
        <v>0</v>
      </c>
      <c r="I169">
        <v>0</v>
      </c>
      <c r="J169">
        <v>0</v>
      </c>
      <c r="K169">
        <v>0</v>
      </c>
      <c r="L169">
        <v>0</v>
      </c>
      <c r="M169" s="51">
        <v>0</v>
      </c>
      <c r="N169">
        <v>0</v>
      </c>
      <c r="O169">
        <v>0</v>
      </c>
      <c r="P169">
        <v>0</v>
      </c>
      <c r="Q169">
        <v>0</v>
      </c>
      <c r="R169">
        <v>0</v>
      </c>
      <c r="S169">
        <v>0</v>
      </c>
      <c r="T169">
        <v>0</v>
      </c>
      <c r="U169">
        <v>0</v>
      </c>
      <c r="V169">
        <v>0</v>
      </c>
      <c r="W169">
        <v>0</v>
      </c>
      <c r="X169">
        <v>0</v>
      </c>
      <c r="Y169">
        <v>0</v>
      </c>
      <c r="Z169">
        <v>0</v>
      </c>
      <c r="AA169">
        <v>0</v>
      </c>
      <c r="AB169">
        <v>0</v>
      </c>
      <c r="AE169">
        <v>0</v>
      </c>
      <c r="AG169">
        <v>0</v>
      </c>
      <c r="AI169" s="57" t="s">
        <v>691</v>
      </c>
      <c r="AK169" s="57" t="s">
        <v>691</v>
      </c>
    </row>
    <row r="170" spans="1:37">
      <c r="A170" s="56" t="s">
        <v>580</v>
      </c>
      <c r="B170" s="56" t="s">
        <v>585</v>
      </c>
      <c r="C170" t="s">
        <v>691</v>
      </c>
      <c r="D170" t="s">
        <v>691</v>
      </c>
      <c r="E170">
        <v>0</v>
      </c>
      <c r="F170">
        <v>0</v>
      </c>
      <c r="G170">
        <v>0</v>
      </c>
      <c r="H170">
        <v>0</v>
      </c>
      <c r="I170">
        <v>0</v>
      </c>
      <c r="J170">
        <v>0</v>
      </c>
      <c r="K170">
        <v>0</v>
      </c>
      <c r="L170">
        <v>0</v>
      </c>
      <c r="M170" s="51">
        <v>0</v>
      </c>
      <c r="N170">
        <v>0</v>
      </c>
      <c r="O170">
        <v>0</v>
      </c>
      <c r="P170">
        <v>0</v>
      </c>
      <c r="Q170">
        <v>0</v>
      </c>
      <c r="R170">
        <v>0</v>
      </c>
      <c r="S170">
        <v>0</v>
      </c>
      <c r="T170">
        <v>0</v>
      </c>
      <c r="U170">
        <v>0</v>
      </c>
      <c r="V170">
        <v>0</v>
      </c>
      <c r="W170">
        <v>0</v>
      </c>
      <c r="X170">
        <v>0</v>
      </c>
      <c r="Y170">
        <v>0</v>
      </c>
      <c r="Z170">
        <v>0</v>
      </c>
      <c r="AA170">
        <v>0</v>
      </c>
      <c r="AB170">
        <v>0</v>
      </c>
      <c r="AE170">
        <v>0</v>
      </c>
      <c r="AG170">
        <v>0</v>
      </c>
      <c r="AI170" s="57" t="s">
        <v>691</v>
      </c>
      <c r="AK170" s="57" t="s">
        <v>691</v>
      </c>
    </row>
    <row r="171" spans="1:37">
      <c r="A171" s="56" t="s">
        <v>313</v>
      </c>
      <c r="B171" s="56" t="s">
        <v>314</v>
      </c>
      <c r="C171">
        <v>281.60000000000002</v>
      </c>
      <c r="D171">
        <v>130.1</v>
      </c>
      <c r="E171">
        <v>0</v>
      </c>
      <c r="F171">
        <v>0</v>
      </c>
      <c r="G171">
        <v>46.980200000000004</v>
      </c>
      <c r="H171">
        <v>0</v>
      </c>
      <c r="I171">
        <v>0</v>
      </c>
      <c r="J171">
        <v>0</v>
      </c>
      <c r="K171">
        <v>0</v>
      </c>
      <c r="L171">
        <v>177.541</v>
      </c>
      <c r="M171" s="51">
        <v>10.160810000000001</v>
      </c>
      <c r="N171">
        <v>0</v>
      </c>
      <c r="O171">
        <v>0</v>
      </c>
      <c r="P171">
        <v>0</v>
      </c>
      <c r="Q171">
        <v>21.6327</v>
      </c>
      <c r="R171">
        <v>16.9893</v>
      </c>
      <c r="S171">
        <v>0</v>
      </c>
      <c r="T171">
        <v>0</v>
      </c>
      <c r="U171">
        <v>0</v>
      </c>
      <c r="V171">
        <v>0</v>
      </c>
      <c r="W171">
        <v>0</v>
      </c>
      <c r="X171">
        <v>0</v>
      </c>
      <c r="Y171">
        <v>0</v>
      </c>
      <c r="Z171">
        <v>0</v>
      </c>
      <c r="AA171">
        <v>0</v>
      </c>
      <c r="AB171">
        <v>0</v>
      </c>
      <c r="AE171">
        <v>263.14319999999998</v>
      </c>
      <c r="AG171">
        <v>218.55680000000007</v>
      </c>
      <c r="AI171" s="57">
        <v>0.54628025742163167</v>
      </c>
      <c r="AK171" s="57">
        <v>0.54628025742163167</v>
      </c>
    </row>
    <row r="172" spans="1:37">
      <c r="A172" s="56" t="s">
        <v>138</v>
      </c>
      <c r="B172" s="56" t="s">
        <v>153</v>
      </c>
      <c r="C172" t="s">
        <v>691</v>
      </c>
      <c r="D172" t="s">
        <v>691</v>
      </c>
      <c r="E172">
        <v>0</v>
      </c>
      <c r="F172">
        <v>0</v>
      </c>
      <c r="G172">
        <v>0</v>
      </c>
      <c r="H172">
        <v>0</v>
      </c>
      <c r="I172">
        <v>0</v>
      </c>
      <c r="J172">
        <v>0</v>
      </c>
      <c r="K172">
        <v>0</v>
      </c>
      <c r="L172">
        <v>0</v>
      </c>
      <c r="M172" s="51">
        <v>0</v>
      </c>
      <c r="N172">
        <v>0</v>
      </c>
      <c r="O172">
        <v>0</v>
      </c>
      <c r="P172">
        <v>0</v>
      </c>
      <c r="Q172">
        <v>0</v>
      </c>
      <c r="R172">
        <v>0</v>
      </c>
      <c r="S172">
        <v>0</v>
      </c>
      <c r="T172">
        <v>0</v>
      </c>
      <c r="U172">
        <v>0</v>
      </c>
      <c r="V172">
        <v>0</v>
      </c>
      <c r="W172">
        <v>0</v>
      </c>
      <c r="X172">
        <v>0</v>
      </c>
      <c r="Y172">
        <v>0</v>
      </c>
      <c r="Z172">
        <v>0</v>
      </c>
      <c r="AA172">
        <v>0</v>
      </c>
      <c r="AB172">
        <v>0</v>
      </c>
      <c r="AE172">
        <v>0</v>
      </c>
      <c r="AG172">
        <v>0</v>
      </c>
      <c r="AI172" s="57" t="s">
        <v>691</v>
      </c>
      <c r="AK172" s="57" t="s">
        <v>691</v>
      </c>
    </row>
    <row r="173" spans="1:37">
      <c r="A173" s="56" t="s">
        <v>431</v>
      </c>
      <c r="B173" s="56" t="s">
        <v>437</v>
      </c>
      <c r="C173" t="s">
        <v>691</v>
      </c>
      <c r="D173" t="s">
        <v>691</v>
      </c>
      <c r="E173">
        <v>0</v>
      </c>
      <c r="F173">
        <v>0</v>
      </c>
      <c r="G173">
        <v>0</v>
      </c>
      <c r="H173">
        <v>0</v>
      </c>
      <c r="I173">
        <v>0</v>
      </c>
      <c r="J173">
        <v>0</v>
      </c>
      <c r="K173">
        <v>0</v>
      </c>
      <c r="L173">
        <v>0</v>
      </c>
      <c r="M173" s="51">
        <v>0</v>
      </c>
      <c r="N173">
        <v>0</v>
      </c>
      <c r="O173">
        <v>0</v>
      </c>
      <c r="P173">
        <v>0</v>
      </c>
      <c r="Q173">
        <v>0</v>
      </c>
      <c r="R173">
        <v>0</v>
      </c>
      <c r="S173">
        <v>0</v>
      </c>
      <c r="T173">
        <v>0</v>
      </c>
      <c r="U173">
        <v>0</v>
      </c>
      <c r="V173">
        <v>0</v>
      </c>
      <c r="W173">
        <v>0</v>
      </c>
      <c r="X173">
        <v>0</v>
      </c>
      <c r="Y173">
        <v>0</v>
      </c>
      <c r="Z173">
        <v>0</v>
      </c>
      <c r="AA173">
        <v>0</v>
      </c>
      <c r="AB173">
        <v>0</v>
      </c>
      <c r="AE173">
        <v>0</v>
      </c>
      <c r="AG173">
        <v>0</v>
      </c>
      <c r="AI173" s="57" t="s">
        <v>691</v>
      </c>
      <c r="AK173" s="57" t="s">
        <v>691</v>
      </c>
    </row>
    <row r="174" spans="1:37">
      <c r="A174" s="56" t="s">
        <v>316</v>
      </c>
      <c r="B174" s="56" t="s">
        <v>317</v>
      </c>
      <c r="C174" t="s">
        <v>691</v>
      </c>
      <c r="D174" t="s">
        <v>691</v>
      </c>
      <c r="E174">
        <v>0</v>
      </c>
      <c r="F174">
        <v>0</v>
      </c>
      <c r="G174">
        <v>0</v>
      </c>
      <c r="H174">
        <v>0</v>
      </c>
      <c r="I174">
        <v>0</v>
      </c>
      <c r="J174">
        <v>0</v>
      </c>
      <c r="K174">
        <v>0</v>
      </c>
      <c r="L174">
        <v>0</v>
      </c>
      <c r="M174" s="51">
        <v>0</v>
      </c>
      <c r="N174">
        <v>0</v>
      </c>
      <c r="O174">
        <v>0</v>
      </c>
      <c r="P174">
        <v>0</v>
      </c>
      <c r="Q174">
        <v>0</v>
      </c>
      <c r="R174">
        <v>0</v>
      </c>
      <c r="S174">
        <v>0</v>
      </c>
      <c r="T174">
        <v>0</v>
      </c>
      <c r="U174">
        <v>0</v>
      </c>
      <c r="V174">
        <v>0</v>
      </c>
      <c r="W174">
        <v>0</v>
      </c>
      <c r="X174">
        <v>0</v>
      </c>
      <c r="Y174">
        <v>0</v>
      </c>
      <c r="Z174">
        <v>0</v>
      </c>
      <c r="AA174">
        <v>0</v>
      </c>
      <c r="AB174">
        <v>0</v>
      </c>
      <c r="AE174">
        <v>0</v>
      </c>
      <c r="AG174">
        <v>0</v>
      </c>
      <c r="AI174" s="57" t="s">
        <v>691</v>
      </c>
      <c r="AK174" s="57" t="s">
        <v>691</v>
      </c>
    </row>
    <row r="175" spans="1:37">
      <c r="A175" s="56" t="s">
        <v>69</v>
      </c>
      <c r="B175" s="56" t="s">
        <v>71</v>
      </c>
      <c r="C175">
        <v>223.226</v>
      </c>
      <c r="D175">
        <v>62.481000000000002</v>
      </c>
      <c r="E175">
        <v>0</v>
      </c>
      <c r="F175">
        <v>0</v>
      </c>
      <c r="G175">
        <v>0</v>
      </c>
      <c r="H175">
        <v>0</v>
      </c>
      <c r="I175">
        <v>5.3862999999999994E-2</v>
      </c>
      <c r="J175">
        <v>0</v>
      </c>
      <c r="K175">
        <v>0</v>
      </c>
      <c r="L175">
        <v>113.77699999999996</v>
      </c>
      <c r="M175" s="51">
        <v>4.4612099999999995</v>
      </c>
      <c r="N175">
        <v>0</v>
      </c>
      <c r="O175">
        <v>0</v>
      </c>
      <c r="P175">
        <v>0</v>
      </c>
      <c r="Q175">
        <v>0</v>
      </c>
      <c r="R175">
        <v>0</v>
      </c>
      <c r="S175">
        <v>0</v>
      </c>
      <c r="T175">
        <v>0</v>
      </c>
      <c r="U175">
        <v>0</v>
      </c>
      <c r="V175">
        <v>0</v>
      </c>
      <c r="W175">
        <v>0</v>
      </c>
      <c r="X175">
        <v>0</v>
      </c>
      <c r="Y175">
        <v>0</v>
      </c>
      <c r="Z175">
        <v>0</v>
      </c>
      <c r="AA175">
        <v>0</v>
      </c>
      <c r="AB175">
        <v>0</v>
      </c>
      <c r="AE175">
        <v>113.83086299999997</v>
      </c>
      <c r="AG175">
        <v>156.07413700000001</v>
      </c>
      <c r="AI175" s="57">
        <v>0.42174418035975614</v>
      </c>
      <c r="AK175" s="57">
        <v>0.42174418035975614</v>
      </c>
    </row>
    <row r="176" spans="1:37">
      <c r="A176" s="56" t="s">
        <v>318</v>
      </c>
      <c r="B176" s="56" t="s">
        <v>319</v>
      </c>
      <c r="C176">
        <v>429.214</v>
      </c>
      <c r="D176">
        <v>73.414000000000001</v>
      </c>
      <c r="E176">
        <v>0</v>
      </c>
      <c r="F176">
        <v>0</v>
      </c>
      <c r="G176">
        <v>0</v>
      </c>
      <c r="H176">
        <v>0</v>
      </c>
      <c r="I176">
        <v>0.55264000000000002</v>
      </c>
      <c r="J176">
        <v>0</v>
      </c>
      <c r="K176">
        <v>4.115499999999999</v>
      </c>
      <c r="L176">
        <v>0</v>
      </c>
      <c r="M176" s="51">
        <v>6.7758999999999983</v>
      </c>
      <c r="N176">
        <v>0</v>
      </c>
      <c r="O176">
        <v>0</v>
      </c>
      <c r="P176">
        <v>0</v>
      </c>
      <c r="Q176">
        <v>0</v>
      </c>
      <c r="R176">
        <v>0</v>
      </c>
      <c r="S176">
        <v>0</v>
      </c>
      <c r="T176">
        <v>0</v>
      </c>
      <c r="U176">
        <v>0</v>
      </c>
      <c r="V176">
        <v>0</v>
      </c>
      <c r="W176">
        <v>0</v>
      </c>
      <c r="X176">
        <v>0</v>
      </c>
      <c r="Y176">
        <v>0</v>
      </c>
      <c r="Z176">
        <v>0</v>
      </c>
      <c r="AA176">
        <v>0</v>
      </c>
      <c r="AB176">
        <v>143.58100000000002</v>
      </c>
      <c r="AE176">
        <v>148.24914000000001</v>
      </c>
      <c r="AG176">
        <v>335.60586000000001</v>
      </c>
      <c r="AI176" s="57">
        <v>0.30639166692500852</v>
      </c>
      <c r="AK176" s="57">
        <v>0.30639166692500852</v>
      </c>
    </row>
    <row r="177" spans="1:37">
      <c r="A177" s="56" t="s">
        <v>322</v>
      </c>
      <c r="B177" s="56" t="s">
        <v>323</v>
      </c>
      <c r="C177" t="s">
        <v>691</v>
      </c>
      <c r="D177" t="s">
        <v>691</v>
      </c>
      <c r="E177">
        <v>0</v>
      </c>
      <c r="F177">
        <v>0</v>
      </c>
      <c r="G177">
        <v>0</v>
      </c>
      <c r="H177">
        <v>0</v>
      </c>
      <c r="I177">
        <v>0</v>
      </c>
      <c r="J177">
        <v>0</v>
      </c>
      <c r="K177">
        <v>0</v>
      </c>
      <c r="L177">
        <v>0</v>
      </c>
      <c r="M177" s="51">
        <v>0</v>
      </c>
      <c r="N177">
        <v>0</v>
      </c>
      <c r="O177">
        <v>0</v>
      </c>
      <c r="P177">
        <v>0</v>
      </c>
      <c r="Q177">
        <v>0</v>
      </c>
      <c r="R177">
        <v>0</v>
      </c>
      <c r="S177">
        <v>0</v>
      </c>
      <c r="T177">
        <v>0</v>
      </c>
      <c r="U177">
        <v>0</v>
      </c>
      <c r="V177">
        <v>0</v>
      </c>
      <c r="W177">
        <v>0</v>
      </c>
      <c r="X177">
        <v>0</v>
      </c>
      <c r="Y177">
        <v>0</v>
      </c>
      <c r="Z177">
        <v>0</v>
      </c>
      <c r="AA177">
        <v>0</v>
      </c>
      <c r="AB177">
        <v>0</v>
      </c>
      <c r="AE177">
        <v>0</v>
      </c>
      <c r="AG177">
        <v>0</v>
      </c>
      <c r="AI177" s="57" t="s">
        <v>691</v>
      </c>
      <c r="AK177" s="57" t="s">
        <v>691</v>
      </c>
    </row>
    <row r="178" spans="1:37">
      <c r="A178" s="56" t="s">
        <v>533</v>
      </c>
      <c r="B178" s="56" t="s">
        <v>535</v>
      </c>
      <c r="C178">
        <v>104</v>
      </c>
      <c r="D178">
        <v>24</v>
      </c>
      <c r="E178">
        <v>0</v>
      </c>
      <c r="F178">
        <v>0</v>
      </c>
      <c r="G178">
        <v>0</v>
      </c>
      <c r="H178">
        <v>0</v>
      </c>
      <c r="I178">
        <v>9.5470999999999993E-3</v>
      </c>
      <c r="J178">
        <v>0</v>
      </c>
      <c r="K178">
        <v>0</v>
      </c>
      <c r="L178">
        <v>0.45065499999999992</v>
      </c>
      <c r="M178" s="51">
        <v>1.0211300000000001</v>
      </c>
      <c r="N178">
        <v>0</v>
      </c>
      <c r="O178">
        <v>53.703100000000006</v>
      </c>
      <c r="P178">
        <v>0</v>
      </c>
      <c r="Q178">
        <v>0</v>
      </c>
      <c r="R178">
        <v>7.5109000000000009E-2</v>
      </c>
      <c r="S178">
        <v>0</v>
      </c>
      <c r="T178">
        <v>0</v>
      </c>
      <c r="U178">
        <v>0</v>
      </c>
      <c r="V178">
        <v>0</v>
      </c>
      <c r="W178">
        <v>0</v>
      </c>
      <c r="X178">
        <v>0</v>
      </c>
      <c r="Y178">
        <v>0</v>
      </c>
      <c r="Z178">
        <v>9.5471E-2</v>
      </c>
      <c r="AA178">
        <v>0</v>
      </c>
      <c r="AB178">
        <v>3.7554600000000007E-2</v>
      </c>
      <c r="AE178">
        <v>54.371436700000011</v>
      </c>
      <c r="AG178">
        <v>90.458563299999994</v>
      </c>
      <c r="AI178" s="57">
        <v>0.37541556790720165</v>
      </c>
      <c r="AK178" s="57">
        <v>0.3754155679072016</v>
      </c>
    </row>
    <row r="179" spans="1:37">
      <c r="A179" s="56" t="s">
        <v>324</v>
      </c>
      <c r="B179" s="56" t="s">
        <v>325</v>
      </c>
      <c r="C179" t="s">
        <v>691</v>
      </c>
      <c r="D179" t="s">
        <v>691</v>
      </c>
      <c r="E179">
        <v>0</v>
      </c>
      <c r="F179">
        <v>0</v>
      </c>
      <c r="G179">
        <v>0</v>
      </c>
      <c r="H179">
        <v>0</v>
      </c>
      <c r="I179">
        <v>0</v>
      </c>
      <c r="J179">
        <v>0</v>
      </c>
      <c r="K179">
        <v>0</v>
      </c>
      <c r="L179">
        <v>0</v>
      </c>
      <c r="M179" s="51">
        <v>0</v>
      </c>
      <c r="N179">
        <v>0</v>
      </c>
      <c r="O179">
        <v>0</v>
      </c>
      <c r="P179">
        <v>0</v>
      </c>
      <c r="Q179">
        <v>0</v>
      </c>
      <c r="R179">
        <v>0</v>
      </c>
      <c r="S179">
        <v>0</v>
      </c>
      <c r="T179">
        <v>0</v>
      </c>
      <c r="U179">
        <v>0</v>
      </c>
      <c r="V179">
        <v>0</v>
      </c>
      <c r="W179">
        <v>0</v>
      </c>
      <c r="X179">
        <v>0</v>
      </c>
      <c r="Y179">
        <v>0</v>
      </c>
      <c r="Z179">
        <v>0</v>
      </c>
      <c r="AA179">
        <v>0</v>
      </c>
      <c r="AB179">
        <v>0</v>
      </c>
      <c r="AE179">
        <v>0</v>
      </c>
      <c r="AG179">
        <v>0</v>
      </c>
      <c r="AI179" s="57" t="s">
        <v>691</v>
      </c>
      <c r="AK179" s="57" t="s">
        <v>691</v>
      </c>
    </row>
    <row r="180" spans="1:37">
      <c r="A180" s="56" t="s">
        <v>104</v>
      </c>
      <c r="B180" s="56" t="s">
        <v>107</v>
      </c>
      <c r="C180" t="s">
        <v>691</v>
      </c>
      <c r="D180" t="s">
        <v>691</v>
      </c>
      <c r="E180">
        <v>0</v>
      </c>
      <c r="F180">
        <v>0</v>
      </c>
      <c r="G180">
        <v>0</v>
      </c>
      <c r="H180">
        <v>0</v>
      </c>
      <c r="I180">
        <v>0</v>
      </c>
      <c r="J180">
        <v>0</v>
      </c>
      <c r="K180">
        <v>0</v>
      </c>
      <c r="L180">
        <v>0</v>
      </c>
      <c r="M180" s="51">
        <v>0</v>
      </c>
      <c r="N180">
        <v>0</v>
      </c>
      <c r="O180">
        <v>0</v>
      </c>
      <c r="P180">
        <v>0</v>
      </c>
      <c r="Q180">
        <v>0</v>
      </c>
      <c r="R180">
        <v>0</v>
      </c>
      <c r="S180">
        <v>0</v>
      </c>
      <c r="T180">
        <v>0</v>
      </c>
      <c r="U180">
        <v>0</v>
      </c>
      <c r="V180">
        <v>0</v>
      </c>
      <c r="W180">
        <v>0</v>
      </c>
      <c r="X180">
        <v>0</v>
      </c>
      <c r="Y180">
        <v>0</v>
      </c>
      <c r="Z180">
        <v>0</v>
      </c>
      <c r="AA180">
        <v>0</v>
      </c>
      <c r="AB180">
        <v>0</v>
      </c>
      <c r="AE180">
        <v>0</v>
      </c>
      <c r="AG180">
        <v>0</v>
      </c>
      <c r="AI180" s="57" t="s">
        <v>691</v>
      </c>
      <c r="AK180" s="57" t="s">
        <v>691</v>
      </c>
    </row>
    <row r="181" spans="1:37">
      <c r="A181" s="56" t="s">
        <v>530</v>
      </c>
      <c r="B181" s="56" t="s">
        <v>531</v>
      </c>
      <c r="C181">
        <v>164.28800000000001</v>
      </c>
      <c r="D181">
        <v>24.861000000000001</v>
      </c>
      <c r="E181">
        <v>73.02600000000001</v>
      </c>
      <c r="F181">
        <v>0</v>
      </c>
      <c r="G181">
        <v>0</v>
      </c>
      <c r="H181">
        <v>0</v>
      </c>
      <c r="I181">
        <v>0</v>
      </c>
      <c r="J181">
        <v>0</v>
      </c>
      <c r="K181">
        <v>0</v>
      </c>
      <c r="L181">
        <v>0</v>
      </c>
      <c r="M181" s="51">
        <v>1.6412500000000003</v>
      </c>
      <c r="N181">
        <v>0</v>
      </c>
      <c r="O181">
        <v>0.86148999999999987</v>
      </c>
      <c r="P181">
        <v>0</v>
      </c>
      <c r="Q181">
        <v>0</v>
      </c>
      <c r="R181">
        <v>0.34165499999999993</v>
      </c>
      <c r="S181">
        <v>0</v>
      </c>
      <c r="T181">
        <v>0</v>
      </c>
      <c r="U181">
        <v>0.29173599999999988</v>
      </c>
      <c r="V181">
        <v>0</v>
      </c>
      <c r="W181">
        <v>0</v>
      </c>
      <c r="X181">
        <v>0</v>
      </c>
      <c r="Y181">
        <v>0</v>
      </c>
      <c r="Z181">
        <v>0</v>
      </c>
      <c r="AA181">
        <v>0</v>
      </c>
      <c r="AB181">
        <v>0</v>
      </c>
      <c r="AE181">
        <v>74.520881000000017</v>
      </c>
      <c r="AG181">
        <v>154.729119</v>
      </c>
      <c r="AI181" s="57">
        <v>0.32506382115594334</v>
      </c>
      <c r="AK181" s="57">
        <v>0.32506382115594334</v>
      </c>
    </row>
    <row r="182" spans="1:37">
      <c r="A182" s="56" t="s">
        <v>533</v>
      </c>
      <c r="B182" s="56" t="s">
        <v>536</v>
      </c>
      <c r="C182" t="s">
        <v>691</v>
      </c>
      <c r="D182" t="s">
        <v>691</v>
      </c>
      <c r="E182">
        <v>0</v>
      </c>
      <c r="F182">
        <v>0</v>
      </c>
      <c r="G182">
        <v>0</v>
      </c>
      <c r="H182">
        <v>0</v>
      </c>
      <c r="I182">
        <v>0</v>
      </c>
      <c r="J182">
        <v>0</v>
      </c>
      <c r="K182">
        <v>0</v>
      </c>
      <c r="L182">
        <v>0</v>
      </c>
      <c r="M182" s="51">
        <v>0</v>
      </c>
      <c r="N182">
        <v>0</v>
      </c>
      <c r="O182">
        <v>0</v>
      </c>
      <c r="P182">
        <v>0</v>
      </c>
      <c r="Q182">
        <v>0</v>
      </c>
      <c r="R182">
        <v>0</v>
      </c>
      <c r="S182">
        <v>0</v>
      </c>
      <c r="T182">
        <v>0</v>
      </c>
      <c r="U182">
        <v>0</v>
      </c>
      <c r="V182">
        <v>0</v>
      </c>
      <c r="W182">
        <v>0</v>
      </c>
      <c r="X182">
        <v>0</v>
      </c>
      <c r="Y182">
        <v>0</v>
      </c>
      <c r="Z182">
        <v>0</v>
      </c>
      <c r="AA182">
        <v>0</v>
      </c>
      <c r="AB182">
        <v>0</v>
      </c>
      <c r="AE182">
        <v>0</v>
      </c>
      <c r="AG182">
        <v>0</v>
      </c>
      <c r="AI182" s="57" t="s">
        <v>691</v>
      </c>
      <c r="AK182" s="57" t="s">
        <v>691</v>
      </c>
    </row>
    <row r="183" spans="1:37">
      <c r="A183" s="56" t="s">
        <v>259</v>
      </c>
      <c r="B183" s="56" t="s">
        <v>261</v>
      </c>
      <c r="C183" t="s">
        <v>691</v>
      </c>
      <c r="D183" t="s">
        <v>691</v>
      </c>
      <c r="E183">
        <v>0</v>
      </c>
      <c r="F183">
        <v>0</v>
      </c>
      <c r="G183">
        <v>0</v>
      </c>
      <c r="H183">
        <v>0</v>
      </c>
      <c r="I183">
        <v>0</v>
      </c>
      <c r="J183">
        <v>0</v>
      </c>
      <c r="K183">
        <v>0</v>
      </c>
      <c r="L183">
        <v>0</v>
      </c>
      <c r="M183" s="51">
        <v>0</v>
      </c>
      <c r="N183">
        <v>0</v>
      </c>
      <c r="O183">
        <v>0</v>
      </c>
      <c r="P183">
        <v>0</v>
      </c>
      <c r="Q183">
        <v>0</v>
      </c>
      <c r="R183">
        <v>0</v>
      </c>
      <c r="S183">
        <v>0</v>
      </c>
      <c r="T183">
        <v>0</v>
      </c>
      <c r="U183">
        <v>0</v>
      </c>
      <c r="V183">
        <v>0</v>
      </c>
      <c r="W183">
        <v>0</v>
      </c>
      <c r="X183">
        <v>0</v>
      </c>
      <c r="Y183">
        <v>0</v>
      </c>
      <c r="Z183">
        <v>0</v>
      </c>
      <c r="AA183">
        <v>0</v>
      </c>
      <c r="AB183">
        <v>0</v>
      </c>
      <c r="AE183">
        <v>0</v>
      </c>
      <c r="AG183">
        <v>0</v>
      </c>
      <c r="AI183" s="57" t="s">
        <v>691</v>
      </c>
      <c r="AK183" s="57" t="s">
        <v>691</v>
      </c>
    </row>
    <row r="184" spans="1:37">
      <c r="A184" s="56" t="s">
        <v>326</v>
      </c>
      <c r="B184" s="56" t="s">
        <v>328</v>
      </c>
      <c r="C184" t="s">
        <v>691</v>
      </c>
      <c r="D184" t="s">
        <v>691</v>
      </c>
      <c r="E184">
        <v>0</v>
      </c>
      <c r="F184">
        <v>0</v>
      </c>
      <c r="G184">
        <v>0</v>
      </c>
      <c r="H184">
        <v>0</v>
      </c>
      <c r="I184">
        <v>0</v>
      </c>
      <c r="J184">
        <v>0</v>
      </c>
      <c r="K184">
        <v>0</v>
      </c>
      <c r="L184">
        <v>0</v>
      </c>
      <c r="M184" s="51">
        <v>0</v>
      </c>
      <c r="N184">
        <v>0</v>
      </c>
      <c r="O184">
        <v>0</v>
      </c>
      <c r="P184">
        <v>0</v>
      </c>
      <c r="Q184">
        <v>0</v>
      </c>
      <c r="R184">
        <v>0</v>
      </c>
      <c r="S184">
        <v>0</v>
      </c>
      <c r="T184">
        <v>0</v>
      </c>
      <c r="U184">
        <v>0</v>
      </c>
      <c r="V184">
        <v>0</v>
      </c>
      <c r="W184">
        <v>0</v>
      </c>
      <c r="X184">
        <v>0</v>
      </c>
      <c r="Y184">
        <v>0</v>
      </c>
      <c r="Z184">
        <v>0</v>
      </c>
      <c r="AA184">
        <v>0</v>
      </c>
      <c r="AB184">
        <v>0</v>
      </c>
      <c r="AE184">
        <v>0</v>
      </c>
      <c r="AG184">
        <v>0</v>
      </c>
      <c r="AI184" s="57" t="s">
        <v>691</v>
      </c>
      <c r="AK184" s="57" t="s">
        <v>691</v>
      </c>
    </row>
    <row r="185" spans="1:37">
      <c r="A185" s="56" t="s">
        <v>580</v>
      </c>
      <c r="B185" s="56" t="s">
        <v>586</v>
      </c>
      <c r="C185" t="s">
        <v>691</v>
      </c>
      <c r="D185" t="s">
        <v>691</v>
      </c>
      <c r="E185">
        <v>0</v>
      </c>
      <c r="F185">
        <v>0</v>
      </c>
      <c r="G185">
        <v>0</v>
      </c>
      <c r="H185">
        <v>0</v>
      </c>
      <c r="I185">
        <v>0</v>
      </c>
      <c r="J185">
        <v>0</v>
      </c>
      <c r="K185">
        <v>0</v>
      </c>
      <c r="L185">
        <v>0</v>
      </c>
      <c r="M185" s="51">
        <v>0</v>
      </c>
      <c r="N185">
        <v>0</v>
      </c>
      <c r="O185">
        <v>0</v>
      </c>
      <c r="P185">
        <v>0</v>
      </c>
      <c r="Q185">
        <v>0</v>
      </c>
      <c r="R185">
        <v>0</v>
      </c>
      <c r="S185">
        <v>0</v>
      </c>
      <c r="T185">
        <v>0</v>
      </c>
      <c r="U185">
        <v>0</v>
      </c>
      <c r="V185">
        <v>0</v>
      </c>
      <c r="W185">
        <v>0</v>
      </c>
      <c r="X185">
        <v>0</v>
      </c>
      <c r="Y185">
        <v>0</v>
      </c>
      <c r="Z185">
        <v>0</v>
      </c>
      <c r="AA185">
        <v>0</v>
      </c>
      <c r="AB185">
        <v>0</v>
      </c>
      <c r="AE185">
        <v>0</v>
      </c>
      <c r="AG185">
        <v>0</v>
      </c>
      <c r="AI185" s="57" t="s">
        <v>691</v>
      </c>
      <c r="AK185" s="57" t="s">
        <v>691</v>
      </c>
    </row>
    <row r="186" spans="1:37">
      <c r="A186" s="56" t="s">
        <v>336</v>
      </c>
      <c r="B186" s="56" t="s">
        <v>337</v>
      </c>
      <c r="C186" t="s">
        <v>691</v>
      </c>
      <c r="D186" t="s">
        <v>691</v>
      </c>
      <c r="E186">
        <v>0</v>
      </c>
      <c r="F186">
        <v>0</v>
      </c>
      <c r="G186">
        <v>0</v>
      </c>
      <c r="H186">
        <v>0</v>
      </c>
      <c r="I186">
        <v>0</v>
      </c>
      <c r="J186">
        <v>0</v>
      </c>
      <c r="K186">
        <v>0</v>
      </c>
      <c r="L186">
        <v>0</v>
      </c>
      <c r="M186" s="51">
        <v>0</v>
      </c>
      <c r="N186">
        <v>0</v>
      </c>
      <c r="O186">
        <v>0</v>
      </c>
      <c r="P186">
        <v>0</v>
      </c>
      <c r="Q186">
        <v>0</v>
      </c>
      <c r="R186">
        <v>0</v>
      </c>
      <c r="S186">
        <v>0</v>
      </c>
      <c r="T186">
        <v>0</v>
      </c>
      <c r="U186">
        <v>0</v>
      </c>
      <c r="V186">
        <v>0</v>
      </c>
      <c r="W186">
        <v>0</v>
      </c>
      <c r="X186">
        <v>0</v>
      </c>
      <c r="Y186">
        <v>0</v>
      </c>
      <c r="Z186">
        <v>0</v>
      </c>
      <c r="AA186">
        <v>0</v>
      </c>
      <c r="AB186">
        <v>0</v>
      </c>
      <c r="AE186">
        <v>0</v>
      </c>
      <c r="AG186">
        <v>0</v>
      </c>
      <c r="AI186" s="57" t="s">
        <v>691</v>
      </c>
      <c r="AK186" s="57" t="s">
        <v>691</v>
      </c>
    </row>
    <row r="187" spans="1:37">
      <c r="A187" s="56" t="s">
        <v>610</v>
      </c>
      <c r="B187" s="56" t="s">
        <v>621</v>
      </c>
      <c r="C187" t="s">
        <v>691</v>
      </c>
      <c r="D187" t="s">
        <v>691</v>
      </c>
      <c r="E187">
        <v>0</v>
      </c>
      <c r="F187">
        <v>0</v>
      </c>
      <c r="G187">
        <v>0</v>
      </c>
      <c r="H187">
        <v>0</v>
      </c>
      <c r="I187">
        <v>0</v>
      </c>
      <c r="J187">
        <v>0</v>
      </c>
      <c r="K187">
        <v>0</v>
      </c>
      <c r="L187">
        <v>0</v>
      </c>
      <c r="M187" s="51">
        <v>0</v>
      </c>
      <c r="N187">
        <v>0</v>
      </c>
      <c r="O187">
        <v>0</v>
      </c>
      <c r="P187">
        <v>0</v>
      </c>
      <c r="Q187">
        <v>0</v>
      </c>
      <c r="R187">
        <v>0</v>
      </c>
      <c r="S187">
        <v>0</v>
      </c>
      <c r="T187">
        <v>0</v>
      </c>
      <c r="U187">
        <v>0</v>
      </c>
      <c r="V187">
        <v>0</v>
      </c>
      <c r="W187">
        <v>0</v>
      </c>
      <c r="X187">
        <v>0</v>
      </c>
      <c r="Y187">
        <v>0</v>
      </c>
      <c r="Z187">
        <v>0</v>
      </c>
      <c r="AA187">
        <v>0</v>
      </c>
      <c r="AB187">
        <v>0</v>
      </c>
      <c r="AE187">
        <v>0</v>
      </c>
      <c r="AG187">
        <v>0</v>
      </c>
      <c r="AI187" s="57" t="s">
        <v>691</v>
      </c>
      <c r="AK187" s="57" t="s">
        <v>691</v>
      </c>
    </row>
    <row r="188" spans="1:37">
      <c r="A188" s="56" t="s">
        <v>125</v>
      </c>
      <c r="B188" s="56" t="s">
        <v>127</v>
      </c>
      <c r="C188">
        <v>338.49200000000002</v>
      </c>
      <c r="D188">
        <v>74.007000000000005</v>
      </c>
      <c r="E188">
        <v>0</v>
      </c>
      <c r="F188">
        <v>0</v>
      </c>
      <c r="G188">
        <v>0.72520999999999991</v>
      </c>
      <c r="H188">
        <v>0</v>
      </c>
      <c r="I188">
        <v>0.11498799999999998</v>
      </c>
      <c r="J188">
        <v>0</v>
      </c>
      <c r="K188">
        <v>0</v>
      </c>
      <c r="L188">
        <v>42.08659999999999</v>
      </c>
      <c r="M188" s="51">
        <v>1.0459400000000001</v>
      </c>
      <c r="N188">
        <v>0</v>
      </c>
      <c r="O188">
        <v>0</v>
      </c>
      <c r="P188">
        <v>0</v>
      </c>
      <c r="Q188">
        <v>0</v>
      </c>
      <c r="R188">
        <v>92.858000000000004</v>
      </c>
      <c r="S188">
        <v>0</v>
      </c>
      <c r="T188">
        <v>0</v>
      </c>
      <c r="U188">
        <v>0</v>
      </c>
      <c r="V188">
        <v>0</v>
      </c>
      <c r="W188">
        <v>0</v>
      </c>
      <c r="X188">
        <v>0</v>
      </c>
      <c r="Y188">
        <v>0</v>
      </c>
      <c r="Z188">
        <v>0</v>
      </c>
      <c r="AA188">
        <v>0</v>
      </c>
      <c r="AB188">
        <v>29.290099999999995</v>
      </c>
      <c r="AE188">
        <v>165.07489799999999</v>
      </c>
      <c r="AG188">
        <v>289.77410200000008</v>
      </c>
      <c r="AI188" s="57">
        <v>0.36292241601058806</v>
      </c>
      <c r="AK188" s="57">
        <v>0.36292241601058806</v>
      </c>
    </row>
    <row r="189" spans="1:37">
      <c r="A189" s="56" t="s">
        <v>463</v>
      </c>
      <c r="B189" s="56" t="s">
        <v>469</v>
      </c>
      <c r="C189" t="s">
        <v>691</v>
      </c>
      <c r="D189" t="s">
        <v>691</v>
      </c>
      <c r="E189">
        <v>0</v>
      </c>
      <c r="F189">
        <v>0</v>
      </c>
      <c r="G189">
        <v>0</v>
      </c>
      <c r="H189">
        <v>0</v>
      </c>
      <c r="I189">
        <v>0</v>
      </c>
      <c r="J189">
        <v>0</v>
      </c>
      <c r="K189">
        <v>0</v>
      </c>
      <c r="L189">
        <v>0</v>
      </c>
      <c r="M189" s="51">
        <v>0</v>
      </c>
      <c r="N189">
        <v>0</v>
      </c>
      <c r="O189">
        <v>0</v>
      </c>
      <c r="P189">
        <v>0</v>
      </c>
      <c r="Q189">
        <v>0</v>
      </c>
      <c r="R189">
        <v>0</v>
      </c>
      <c r="S189">
        <v>0</v>
      </c>
      <c r="T189">
        <v>0</v>
      </c>
      <c r="U189">
        <v>0</v>
      </c>
      <c r="V189">
        <v>0</v>
      </c>
      <c r="W189">
        <v>0</v>
      </c>
      <c r="X189">
        <v>0</v>
      </c>
      <c r="Y189">
        <v>0</v>
      </c>
      <c r="Z189">
        <v>0</v>
      </c>
      <c r="AA189">
        <v>0</v>
      </c>
      <c r="AB189">
        <v>0</v>
      </c>
      <c r="AE189">
        <v>0</v>
      </c>
      <c r="AG189">
        <v>0</v>
      </c>
      <c r="AI189" s="57" t="s">
        <v>691</v>
      </c>
      <c r="AK189" s="57" t="s">
        <v>691</v>
      </c>
    </row>
    <row r="190" spans="1:37">
      <c r="A190" s="56" t="s">
        <v>329</v>
      </c>
      <c r="B190" s="56" t="s">
        <v>330</v>
      </c>
      <c r="C190" t="s">
        <v>691</v>
      </c>
      <c r="D190" t="s">
        <v>691</v>
      </c>
      <c r="E190">
        <v>0</v>
      </c>
      <c r="F190">
        <v>0</v>
      </c>
      <c r="G190">
        <v>0</v>
      </c>
      <c r="H190">
        <v>0</v>
      </c>
      <c r="I190">
        <v>0</v>
      </c>
      <c r="J190">
        <v>0</v>
      </c>
      <c r="K190">
        <v>0</v>
      </c>
      <c r="L190">
        <v>0</v>
      </c>
      <c r="M190" s="51">
        <v>0</v>
      </c>
      <c r="N190">
        <v>0</v>
      </c>
      <c r="O190">
        <v>0</v>
      </c>
      <c r="P190">
        <v>0</v>
      </c>
      <c r="Q190">
        <v>0</v>
      </c>
      <c r="R190">
        <v>0</v>
      </c>
      <c r="S190">
        <v>0</v>
      </c>
      <c r="T190">
        <v>0</v>
      </c>
      <c r="U190">
        <v>0</v>
      </c>
      <c r="V190">
        <v>0</v>
      </c>
      <c r="W190">
        <v>0</v>
      </c>
      <c r="X190">
        <v>0</v>
      </c>
      <c r="Y190">
        <v>0</v>
      </c>
      <c r="Z190">
        <v>0</v>
      </c>
      <c r="AA190">
        <v>0</v>
      </c>
      <c r="AB190">
        <v>0</v>
      </c>
      <c r="AE190">
        <v>0</v>
      </c>
      <c r="AG190">
        <v>0</v>
      </c>
      <c r="AI190" s="57" t="s">
        <v>691</v>
      </c>
      <c r="AK190" s="57" t="s">
        <v>691</v>
      </c>
    </row>
    <row r="191" spans="1:37">
      <c r="A191" s="56" t="s">
        <v>610</v>
      </c>
      <c r="B191" s="56" t="s">
        <v>622</v>
      </c>
      <c r="C191" t="s">
        <v>691</v>
      </c>
      <c r="D191" t="s">
        <v>691</v>
      </c>
      <c r="E191">
        <v>0</v>
      </c>
      <c r="F191">
        <v>0</v>
      </c>
      <c r="G191">
        <v>0</v>
      </c>
      <c r="H191">
        <v>0</v>
      </c>
      <c r="I191">
        <v>0</v>
      </c>
      <c r="J191">
        <v>0</v>
      </c>
      <c r="K191">
        <v>0</v>
      </c>
      <c r="L191">
        <v>0</v>
      </c>
      <c r="M191" s="51">
        <v>0</v>
      </c>
      <c r="N191">
        <v>0</v>
      </c>
      <c r="O191">
        <v>0</v>
      </c>
      <c r="P191">
        <v>0</v>
      </c>
      <c r="Q191">
        <v>0</v>
      </c>
      <c r="R191">
        <v>0</v>
      </c>
      <c r="S191">
        <v>0</v>
      </c>
      <c r="T191">
        <v>0</v>
      </c>
      <c r="U191">
        <v>0</v>
      </c>
      <c r="V191">
        <v>0</v>
      </c>
      <c r="W191">
        <v>0</v>
      </c>
      <c r="X191">
        <v>0</v>
      </c>
      <c r="Y191">
        <v>0</v>
      </c>
      <c r="Z191">
        <v>0</v>
      </c>
      <c r="AA191">
        <v>0</v>
      </c>
      <c r="AB191">
        <v>0</v>
      </c>
      <c r="AE191">
        <v>0</v>
      </c>
      <c r="AG191">
        <v>0</v>
      </c>
      <c r="AI191" s="57" t="s">
        <v>691</v>
      </c>
      <c r="AK191" s="57" t="s">
        <v>691</v>
      </c>
    </row>
    <row r="192" spans="1:37">
      <c r="A192" s="56" t="s">
        <v>301</v>
      </c>
      <c r="B192" s="56" t="s">
        <v>303</v>
      </c>
      <c r="C192" t="s">
        <v>691</v>
      </c>
      <c r="D192" t="s">
        <v>691</v>
      </c>
      <c r="E192">
        <v>0</v>
      </c>
      <c r="F192">
        <v>0</v>
      </c>
      <c r="G192">
        <v>0</v>
      </c>
      <c r="H192">
        <v>0</v>
      </c>
      <c r="I192">
        <v>0</v>
      </c>
      <c r="J192">
        <v>0</v>
      </c>
      <c r="K192">
        <v>0</v>
      </c>
      <c r="L192">
        <v>0</v>
      </c>
      <c r="M192" s="51">
        <v>0</v>
      </c>
      <c r="N192">
        <v>0</v>
      </c>
      <c r="O192">
        <v>0</v>
      </c>
      <c r="P192">
        <v>0</v>
      </c>
      <c r="Q192">
        <v>0</v>
      </c>
      <c r="R192">
        <v>0</v>
      </c>
      <c r="S192">
        <v>0</v>
      </c>
      <c r="T192">
        <v>0</v>
      </c>
      <c r="U192">
        <v>0</v>
      </c>
      <c r="V192">
        <v>0</v>
      </c>
      <c r="W192">
        <v>0</v>
      </c>
      <c r="X192">
        <v>0</v>
      </c>
      <c r="Y192">
        <v>0</v>
      </c>
      <c r="Z192">
        <v>0</v>
      </c>
      <c r="AA192">
        <v>0</v>
      </c>
      <c r="AB192">
        <v>0</v>
      </c>
      <c r="AE192">
        <v>0</v>
      </c>
      <c r="AG192">
        <v>0</v>
      </c>
      <c r="AI192" s="57" t="s">
        <v>691</v>
      </c>
      <c r="AK192" s="57" t="s">
        <v>691</v>
      </c>
    </row>
    <row r="193" spans="1:37">
      <c r="A193" s="56" t="s">
        <v>495</v>
      </c>
      <c r="B193" s="56" t="s">
        <v>496</v>
      </c>
      <c r="C193">
        <v>25.76</v>
      </c>
      <c r="D193">
        <v>0.91</v>
      </c>
      <c r="E193">
        <v>0</v>
      </c>
      <c r="F193">
        <v>0</v>
      </c>
      <c r="G193">
        <v>0</v>
      </c>
      <c r="H193">
        <v>0</v>
      </c>
      <c r="I193">
        <v>0</v>
      </c>
      <c r="J193">
        <v>0</v>
      </c>
      <c r="K193">
        <v>0</v>
      </c>
      <c r="L193">
        <v>0</v>
      </c>
      <c r="M193" s="51">
        <v>5.8166999999999969E-2</v>
      </c>
      <c r="N193">
        <v>0</v>
      </c>
      <c r="O193">
        <v>0</v>
      </c>
      <c r="P193">
        <v>0</v>
      </c>
      <c r="Q193">
        <v>0</v>
      </c>
      <c r="R193">
        <v>2.5543000000000013</v>
      </c>
      <c r="S193">
        <v>0</v>
      </c>
      <c r="T193">
        <v>0</v>
      </c>
      <c r="U193">
        <v>0</v>
      </c>
      <c r="V193">
        <v>0</v>
      </c>
      <c r="W193">
        <v>0</v>
      </c>
      <c r="X193">
        <v>0</v>
      </c>
      <c r="Y193">
        <v>0</v>
      </c>
      <c r="Z193">
        <v>0</v>
      </c>
      <c r="AA193">
        <v>0</v>
      </c>
      <c r="AB193">
        <v>0</v>
      </c>
      <c r="AE193">
        <v>2.5543000000000013</v>
      </c>
      <c r="AG193">
        <v>27.745699999999999</v>
      </c>
      <c r="AI193" s="57">
        <v>8.4300330033003412E-2</v>
      </c>
      <c r="AK193" s="57">
        <v>8.4300330033003343E-2</v>
      </c>
    </row>
    <row r="194" spans="1:37">
      <c r="A194" s="56" t="s">
        <v>138</v>
      </c>
      <c r="B194" s="56" t="s">
        <v>154</v>
      </c>
      <c r="C194" t="s">
        <v>691</v>
      </c>
      <c r="D194" t="s">
        <v>691</v>
      </c>
      <c r="E194">
        <v>0</v>
      </c>
      <c r="F194">
        <v>0</v>
      </c>
      <c r="G194">
        <v>0</v>
      </c>
      <c r="H194">
        <v>0</v>
      </c>
      <c r="I194">
        <v>0</v>
      </c>
      <c r="J194">
        <v>0</v>
      </c>
      <c r="K194">
        <v>0</v>
      </c>
      <c r="L194">
        <v>0</v>
      </c>
      <c r="M194" s="51">
        <v>0</v>
      </c>
      <c r="N194">
        <v>0</v>
      </c>
      <c r="O194">
        <v>0</v>
      </c>
      <c r="P194">
        <v>0</v>
      </c>
      <c r="Q194">
        <v>0</v>
      </c>
      <c r="R194">
        <v>0</v>
      </c>
      <c r="S194">
        <v>0</v>
      </c>
      <c r="T194">
        <v>0</v>
      </c>
      <c r="U194">
        <v>0</v>
      </c>
      <c r="V194">
        <v>0</v>
      </c>
      <c r="W194">
        <v>0</v>
      </c>
      <c r="X194">
        <v>0</v>
      </c>
      <c r="Y194">
        <v>0</v>
      </c>
      <c r="Z194">
        <v>0</v>
      </c>
      <c r="AA194">
        <v>0</v>
      </c>
      <c r="AB194">
        <v>0</v>
      </c>
      <c r="AE194">
        <v>0</v>
      </c>
      <c r="AG194">
        <v>0</v>
      </c>
      <c r="AI194" s="57" t="s">
        <v>691</v>
      </c>
      <c r="AK194" s="57" t="s">
        <v>691</v>
      </c>
    </row>
    <row r="195" spans="1:37">
      <c r="A195" s="56" t="s">
        <v>395</v>
      </c>
      <c r="B195" s="56" t="s">
        <v>397</v>
      </c>
      <c r="C195" t="s">
        <v>691</v>
      </c>
      <c r="D195" t="s">
        <v>691</v>
      </c>
      <c r="E195">
        <v>0</v>
      </c>
      <c r="F195">
        <v>0</v>
      </c>
      <c r="G195">
        <v>0</v>
      </c>
      <c r="H195">
        <v>0</v>
      </c>
      <c r="I195">
        <v>0</v>
      </c>
      <c r="J195">
        <v>0</v>
      </c>
      <c r="K195">
        <v>0</v>
      </c>
      <c r="L195">
        <v>0</v>
      </c>
      <c r="M195" s="51">
        <v>0</v>
      </c>
      <c r="N195">
        <v>0</v>
      </c>
      <c r="O195">
        <v>0</v>
      </c>
      <c r="P195">
        <v>0</v>
      </c>
      <c r="Q195">
        <v>0</v>
      </c>
      <c r="R195">
        <v>0</v>
      </c>
      <c r="S195">
        <v>0</v>
      </c>
      <c r="T195">
        <v>0</v>
      </c>
      <c r="U195">
        <v>0</v>
      </c>
      <c r="V195">
        <v>0</v>
      </c>
      <c r="W195">
        <v>0</v>
      </c>
      <c r="X195">
        <v>0</v>
      </c>
      <c r="Y195">
        <v>0</v>
      </c>
      <c r="Z195">
        <v>0</v>
      </c>
      <c r="AA195">
        <v>0</v>
      </c>
      <c r="AB195">
        <v>0</v>
      </c>
      <c r="AE195">
        <v>0</v>
      </c>
      <c r="AG195">
        <v>0</v>
      </c>
      <c r="AI195" s="57" t="s">
        <v>691</v>
      </c>
      <c r="AK195" s="57" t="s">
        <v>691</v>
      </c>
    </row>
    <row r="196" spans="1:37">
      <c r="A196" s="56" t="s">
        <v>331</v>
      </c>
      <c r="B196" s="56" t="s">
        <v>335</v>
      </c>
      <c r="C196">
        <v>72.599999999999994</v>
      </c>
      <c r="D196">
        <v>5.7</v>
      </c>
      <c r="E196">
        <v>0</v>
      </c>
      <c r="F196">
        <v>0</v>
      </c>
      <c r="G196">
        <v>5.078599999999998</v>
      </c>
      <c r="H196">
        <v>0</v>
      </c>
      <c r="I196">
        <v>0</v>
      </c>
      <c r="J196">
        <v>0</v>
      </c>
      <c r="K196">
        <v>0</v>
      </c>
      <c r="L196">
        <v>8.4587999999999965</v>
      </c>
      <c r="M196" s="51">
        <v>0.69639999999999969</v>
      </c>
      <c r="N196">
        <v>0</v>
      </c>
      <c r="O196">
        <v>0</v>
      </c>
      <c r="P196">
        <v>0</v>
      </c>
      <c r="Q196">
        <v>0</v>
      </c>
      <c r="R196">
        <v>3.3800999999999988</v>
      </c>
      <c r="S196">
        <v>0</v>
      </c>
      <c r="T196">
        <v>0</v>
      </c>
      <c r="U196">
        <v>0</v>
      </c>
      <c r="V196">
        <v>0</v>
      </c>
      <c r="W196">
        <v>0</v>
      </c>
      <c r="X196">
        <v>0</v>
      </c>
      <c r="Y196">
        <v>0</v>
      </c>
      <c r="Z196">
        <v>0</v>
      </c>
      <c r="AA196">
        <v>0</v>
      </c>
      <c r="AB196">
        <v>0</v>
      </c>
      <c r="AE196">
        <v>16.917499999999993</v>
      </c>
      <c r="AG196">
        <v>82.68249999999999</v>
      </c>
      <c r="AI196" s="57">
        <v>0.16985441767068277</v>
      </c>
      <c r="AK196" s="57">
        <v>0.16985441767068271</v>
      </c>
    </row>
    <row r="197" spans="1:37">
      <c r="A197" s="56" t="s">
        <v>133</v>
      </c>
      <c r="B197" s="56" t="s">
        <v>135</v>
      </c>
      <c r="C197" t="s">
        <v>691</v>
      </c>
      <c r="D197" t="s">
        <v>691</v>
      </c>
      <c r="E197">
        <v>0</v>
      </c>
      <c r="F197">
        <v>0</v>
      </c>
      <c r="G197">
        <v>0</v>
      </c>
      <c r="H197">
        <v>0</v>
      </c>
      <c r="I197">
        <v>0</v>
      </c>
      <c r="J197">
        <v>0</v>
      </c>
      <c r="K197">
        <v>0</v>
      </c>
      <c r="L197">
        <v>0</v>
      </c>
      <c r="M197" s="51">
        <v>0</v>
      </c>
      <c r="N197">
        <v>0</v>
      </c>
      <c r="O197">
        <v>0</v>
      </c>
      <c r="P197">
        <v>0</v>
      </c>
      <c r="Q197">
        <v>0</v>
      </c>
      <c r="R197">
        <v>0</v>
      </c>
      <c r="S197">
        <v>0</v>
      </c>
      <c r="T197">
        <v>0</v>
      </c>
      <c r="U197">
        <v>0</v>
      </c>
      <c r="V197">
        <v>0</v>
      </c>
      <c r="W197">
        <v>0</v>
      </c>
      <c r="X197">
        <v>0</v>
      </c>
      <c r="Y197">
        <v>0</v>
      </c>
      <c r="Z197">
        <v>0</v>
      </c>
      <c r="AA197">
        <v>0</v>
      </c>
      <c r="AB197">
        <v>0</v>
      </c>
      <c r="AE197">
        <v>0</v>
      </c>
      <c r="AG197">
        <v>0</v>
      </c>
      <c r="AI197" s="57" t="s">
        <v>691</v>
      </c>
      <c r="AK197" s="57" t="s">
        <v>691</v>
      </c>
    </row>
    <row r="198" spans="1:37">
      <c r="A198" s="56" t="s">
        <v>219</v>
      </c>
      <c r="B198" s="56" t="s">
        <v>222</v>
      </c>
      <c r="C198" t="s">
        <v>691</v>
      </c>
      <c r="D198" t="s">
        <v>691</v>
      </c>
      <c r="E198">
        <v>0</v>
      </c>
      <c r="F198">
        <v>0</v>
      </c>
      <c r="G198">
        <v>0</v>
      </c>
      <c r="H198">
        <v>0</v>
      </c>
      <c r="I198">
        <v>0</v>
      </c>
      <c r="J198">
        <v>0</v>
      </c>
      <c r="K198">
        <v>0</v>
      </c>
      <c r="L198">
        <v>0</v>
      </c>
      <c r="M198" s="51">
        <v>0</v>
      </c>
      <c r="N198">
        <v>0</v>
      </c>
      <c r="O198">
        <v>0</v>
      </c>
      <c r="P198">
        <v>0</v>
      </c>
      <c r="Q198">
        <v>0</v>
      </c>
      <c r="R198">
        <v>0</v>
      </c>
      <c r="S198">
        <v>0</v>
      </c>
      <c r="T198">
        <v>0</v>
      </c>
      <c r="U198">
        <v>0</v>
      </c>
      <c r="V198">
        <v>0</v>
      </c>
      <c r="W198">
        <v>0</v>
      </c>
      <c r="X198">
        <v>0</v>
      </c>
      <c r="Y198">
        <v>0</v>
      </c>
      <c r="Z198">
        <v>0</v>
      </c>
      <c r="AA198">
        <v>0</v>
      </c>
      <c r="AB198">
        <v>0</v>
      </c>
      <c r="AE198">
        <v>0</v>
      </c>
      <c r="AG198">
        <v>0</v>
      </c>
      <c r="AI198" s="57" t="s">
        <v>691</v>
      </c>
      <c r="AK198" s="57" t="s">
        <v>691</v>
      </c>
    </row>
    <row r="199" spans="1:37">
      <c r="A199" s="56" t="s">
        <v>507</v>
      </c>
      <c r="B199" s="56" t="s">
        <v>508</v>
      </c>
      <c r="C199" t="s">
        <v>691</v>
      </c>
      <c r="D199" t="s">
        <v>691</v>
      </c>
      <c r="E199">
        <v>0</v>
      </c>
      <c r="F199">
        <v>0</v>
      </c>
      <c r="G199">
        <v>0</v>
      </c>
      <c r="H199">
        <v>0</v>
      </c>
      <c r="I199">
        <v>0</v>
      </c>
      <c r="J199">
        <v>0</v>
      </c>
      <c r="K199">
        <v>0</v>
      </c>
      <c r="L199">
        <v>0</v>
      </c>
      <c r="M199" s="51">
        <v>0</v>
      </c>
      <c r="N199">
        <v>0</v>
      </c>
      <c r="O199">
        <v>0</v>
      </c>
      <c r="P199">
        <v>0</v>
      </c>
      <c r="Q199">
        <v>0</v>
      </c>
      <c r="R199">
        <v>0</v>
      </c>
      <c r="S199">
        <v>0</v>
      </c>
      <c r="T199">
        <v>0</v>
      </c>
      <c r="U199">
        <v>0</v>
      </c>
      <c r="V199">
        <v>0</v>
      </c>
      <c r="W199">
        <v>0</v>
      </c>
      <c r="X199">
        <v>0</v>
      </c>
      <c r="Y199">
        <v>0</v>
      </c>
      <c r="Z199">
        <v>0</v>
      </c>
      <c r="AA199">
        <v>0</v>
      </c>
      <c r="AB199">
        <v>0</v>
      </c>
      <c r="AE199">
        <v>0</v>
      </c>
      <c r="AG199">
        <v>0</v>
      </c>
      <c r="AI199" s="57" t="s">
        <v>691</v>
      </c>
      <c r="AK199" s="57" t="s">
        <v>691</v>
      </c>
    </row>
    <row r="200" spans="1:37">
      <c r="A200" s="56" t="s">
        <v>341</v>
      </c>
      <c r="B200" s="56" t="s">
        <v>346</v>
      </c>
      <c r="C200" t="s">
        <v>691</v>
      </c>
      <c r="D200" t="s">
        <v>691</v>
      </c>
      <c r="E200">
        <v>0</v>
      </c>
      <c r="F200">
        <v>0</v>
      </c>
      <c r="G200">
        <v>0</v>
      </c>
      <c r="H200">
        <v>0</v>
      </c>
      <c r="I200">
        <v>0</v>
      </c>
      <c r="J200">
        <v>0</v>
      </c>
      <c r="K200">
        <v>0</v>
      </c>
      <c r="L200">
        <v>0</v>
      </c>
      <c r="M200" s="51">
        <v>0</v>
      </c>
      <c r="N200">
        <v>0</v>
      </c>
      <c r="O200">
        <v>0</v>
      </c>
      <c r="P200">
        <v>0</v>
      </c>
      <c r="Q200">
        <v>0</v>
      </c>
      <c r="R200">
        <v>0</v>
      </c>
      <c r="S200">
        <v>0</v>
      </c>
      <c r="T200">
        <v>0</v>
      </c>
      <c r="U200">
        <v>0</v>
      </c>
      <c r="V200">
        <v>0</v>
      </c>
      <c r="W200">
        <v>0</v>
      </c>
      <c r="X200">
        <v>0</v>
      </c>
      <c r="Y200">
        <v>0</v>
      </c>
      <c r="Z200">
        <v>0</v>
      </c>
      <c r="AA200">
        <v>0</v>
      </c>
      <c r="AB200">
        <v>0</v>
      </c>
      <c r="AE200">
        <v>0</v>
      </c>
      <c r="AG200">
        <v>0</v>
      </c>
      <c r="AI200" s="57" t="s">
        <v>691</v>
      </c>
      <c r="AK200" s="57" t="s">
        <v>691</v>
      </c>
    </row>
    <row r="201" spans="1:37">
      <c r="A201" s="56" t="s">
        <v>463</v>
      </c>
      <c r="B201" s="56" t="s">
        <v>470</v>
      </c>
      <c r="C201" t="s">
        <v>691</v>
      </c>
      <c r="D201" t="s">
        <v>691</v>
      </c>
      <c r="E201">
        <v>0</v>
      </c>
      <c r="F201">
        <v>0</v>
      </c>
      <c r="G201">
        <v>0</v>
      </c>
      <c r="H201">
        <v>0</v>
      </c>
      <c r="I201">
        <v>0</v>
      </c>
      <c r="J201">
        <v>0</v>
      </c>
      <c r="K201">
        <v>0</v>
      </c>
      <c r="L201">
        <v>0</v>
      </c>
      <c r="M201" s="51">
        <v>0</v>
      </c>
      <c r="N201">
        <v>0</v>
      </c>
      <c r="O201">
        <v>0</v>
      </c>
      <c r="P201">
        <v>0</v>
      </c>
      <c r="Q201">
        <v>0</v>
      </c>
      <c r="R201">
        <v>0</v>
      </c>
      <c r="S201">
        <v>0</v>
      </c>
      <c r="T201">
        <v>0</v>
      </c>
      <c r="U201">
        <v>0</v>
      </c>
      <c r="V201">
        <v>0</v>
      </c>
      <c r="W201">
        <v>0</v>
      </c>
      <c r="X201">
        <v>0</v>
      </c>
      <c r="Y201">
        <v>0</v>
      </c>
      <c r="Z201">
        <v>0</v>
      </c>
      <c r="AA201">
        <v>0</v>
      </c>
      <c r="AB201">
        <v>0</v>
      </c>
      <c r="AE201">
        <v>0</v>
      </c>
      <c r="AG201">
        <v>0</v>
      </c>
      <c r="AI201" s="57" t="s">
        <v>691</v>
      </c>
      <c r="AK201" s="57" t="s">
        <v>691</v>
      </c>
    </row>
    <row r="202" spans="1:37">
      <c r="A202" s="56" t="s">
        <v>120</v>
      </c>
      <c r="B202" s="56" t="s">
        <v>122</v>
      </c>
      <c r="C202" t="s">
        <v>691</v>
      </c>
      <c r="D202" t="s">
        <v>691</v>
      </c>
      <c r="E202">
        <v>0</v>
      </c>
      <c r="F202">
        <v>0</v>
      </c>
      <c r="G202">
        <v>0</v>
      </c>
      <c r="H202">
        <v>0</v>
      </c>
      <c r="I202">
        <v>0</v>
      </c>
      <c r="J202">
        <v>0</v>
      </c>
      <c r="K202">
        <v>0</v>
      </c>
      <c r="L202">
        <v>0</v>
      </c>
      <c r="M202" s="51">
        <v>0</v>
      </c>
      <c r="N202">
        <v>0</v>
      </c>
      <c r="O202">
        <v>0</v>
      </c>
      <c r="P202">
        <v>0</v>
      </c>
      <c r="Q202">
        <v>0</v>
      </c>
      <c r="R202">
        <v>0</v>
      </c>
      <c r="S202">
        <v>0</v>
      </c>
      <c r="T202">
        <v>0</v>
      </c>
      <c r="U202">
        <v>0</v>
      </c>
      <c r="V202">
        <v>0</v>
      </c>
      <c r="W202">
        <v>0</v>
      </c>
      <c r="X202">
        <v>0</v>
      </c>
      <c r="Y202">
        <v>0</v>
      </c>
      <c r="Z202">
        <v>0</v>
      </c>
      <c r="AA202">
        <v>0</v>
      </c>
      <c r="AB202">
        <v>0</v>
      </c>
      <c r="AE202">
        <v>0</v>
      </c>
      <c r="AG202">
        <v>0</v>
      </c>
      <c r="AI202" s="57" t="s">
        <v>691</v>
      </c>
      <c r="AK202" s="57" t="s">
        <v>691</v>
      </c>
    </row>
    <row r="203" spans="1:37">
      <c r="A203" s="56" t="s">
        <v>336</v>
      </c>
      <c r="B203" s="56" t="s">
        <v>338</v>
      </c>
      <c r="C203" t="s">
        <v>691</v>
      </c>
      <c r="D203" t="s">
        <v>691</v>
      </c>
      <c r="E203">
        <v>0</v>
      </c>
      <c r="F203">
        <v>0</v>
      </c>
      <c r="G203">
        <v>0</v>
      </c>
      <c r="H203">
        <v>0</v>
      </c>
      <c r="I203">
        <v>0</v>
      </c>
      <c r="J203">
        <v>0</v>
      </c>
      <c r="K203">
        <v>0</v>
      </c>
      <c r="L203">
        <v>0</v>
      </c>
      <c r="M203" s="51">
        <v>0</v>
      </c>
      <c r="N203">
        <v>0</v>
      </c>
      <c r="O203">
        <v>0</v>
      </c>
      <c r="P203">
        <v>0</v>
      </c>
      <c r="Q203">
        <v>0</v>
      </c>
      <c r="R203">
        <v>0</v>
      </c>
      <c r="S203">
        <v>0</v>
      </c>
      <c r="T203">
        <v>0</v>
      </c>
      <c r="U203">
        <v>0</v>
      </c>
      <c r="V203">
        <v>0</v>
      </c>
      <c r="W203">
        <v>0</v>
      </c>
      <c r="X203">
        <v>0</v>
      </c>
      <c r="Y203">
        <v>0</v>
      </c>
      <c r="Z203">
        <v>0</v>
      </c>
      <c r="AA203">
        <v>0</v>
      </c>
      <c r="AB203">
        <v>0</v>
      </c>
      <c r="AE203">
        <v>0</v>
      </c>
      <c r="AG203">
        <v>0</v>
      </c>
      <c r="AI203" s="57" t="s">
        <v>691</v>
      </c>
      <c r="AK203" s="57" t="s">
        <v>691</v>
      </c>
    </row>
    <row r="204" spans="1:37">
      <c r="A204" s="56" t="s">
        <v>138</v>
      </c>
      <c r="B204" s="56" t="s">
        <v>155</v>
      </c>
      <c r="C204" t="s">
        <v>691</v>
      </c>
      <c r="D204" t="s">
        <v>691</v>
      </c>
      <c r="E204">
        <v>0</v>
      </c>
      <c r="F204">
        <v>0</v>
      </c>
      <c r="G204">
        <v>0</v>
      </c>
      <c r="H204">
        <v>0</v>
      </c>
      <c r="I204">
        <v>0</v>
      </c>
      <c r="J204">
        <v>0</v>
      </c>
      <c r="K204">
        <v>0</v>
      </c>
      <c r="L204">
        <v>0</v>
      </c>
      <c r="M204" s="51">
        <v>0</v>
      </c>
      <c r="N204">
        <v>0</v>
      </c>
      <c r="O204">
        <v>0</v>
      </c>
      <c r="P204">
        <v>0</v>
      </c>
      <c r="Q204">
        <v>0</v>
      </c>
      <c r="R204">
        <v>0</v>
      </c>
      <c r="S204">
        <v>0</v>
      </c>
      <c r="T204">
        <v>0</v>
      </c>
      <c r="U204">
        <v>0</v>
      </c>
      <c r="V204">
        <v>0</v>
      </c>
      <c r="W204">
        <v>0</v>
      </c>
      <c r="X204">
        <v>0</v>
      </c>
      <c r="Y204">
        <v>0</v>
      </c>
      <c r="Z204">
        <v>0</v>
      </c>
      <c r="AA204">
        <v>0</v>
      </c>
      <c r="AB204">
        <v>0</v>
      </c>
      <c r="AE204">
        <v>0</v>
      </c>
      <c r="AG204">
        <v>0</v>
      </c>
      <c r="AI204" s="57" t="s">
        <v>691</v>
      </c>
      <c r="AK204" s="57" t="s">
        <v>691</v>
      </c>
    </row>
    <row r="205" spans="1:37">
      <c r="A205" s="56" t="s">
        <v>138</v>
      </c>
      <c r="B205" s="56" t="s">
        <v>156</v>
      </c>
      <c r="C205" t="s">
        <v>691</v>
      </c>
      <c r="D205" t="s">
        <v>691</v>
      </c>
      <c r="E205">
        <v>0</v>
      </c>
      <c r="F205">
        <v>0</v>
      </c>
      <c r="G205">
        <v>0</v>
      </c>
      <c r="H205">
        <v>0</v>
      </c>
      <c r="I205">
        <v>0</v>
      </c>
      <c r="J205">
        <v>0</v>
      </c>
      <c r="K205">
        <v>0</v>
      </c>
      <c r="L205">
        <v>0</v>
      </c>
      <c r="M205" s="51">
        <v>0</v>
      </c>
      <c r="N205">
        <v>0</v>
      </c>
      <c r="O205">
        <v>0</v>
      </c>
      <c r="P205">
        <v>0</v>
      </c>
      <c r="Q205">
        <v>0</v>
      </c>
      <c r="R205">
        <v>0</v>
      </c>
      <c r="S205">
        <v>0</v>
      </c>
      <c r="T205">
        <v>0</v>
      </c>
      <c r="U205">
        <v>0</v>
      </c>
      <c r="V205">
        <v>0</v>
      </c>
      <c r="W205">
        <v>0</v>
      </c>
      <c r="X205">
        <v>0</v>
      </c>
      <c r="Y205">
        <v>0</v>
      </c>
      <c r="Z205">
        <v>0</v>
      </c>
      <c r="AA205">
        <v>0</v>
      </c>
      <c r="AB205">
        <v>0</v>
      </c>
      <c r="AE205">
        <v>0</v>
      </c>
      <c r="AG205">
        <v>0</v>
      </c>
      <c r="AI205" s="57" t="s">
        <v>691</v>
      </c>
      <c r="AK205" s="57" t="s">
        <v>691</v>
      </c>
    </row>
    <row r="206" spans="1:37">
      <c r="A206" s="56" t="s">
        <v>339</v>
      </c>
      <c r="B206" s="56" t="s">
        <v>340</v>
      </c>
      <c r="C206">
        <v>129.80000000000001</v>
      </c>
      <c r="D206">
        <v>37.5</v>
      </c>
      <c r="E206">
        <v>51.545199999999994</v>
      </c>
      <c r="F206">
        <v>0</v>
      </c>
      <c r="G206">
        <v>0</v>
      </c>
      <c r="H206">
        <v>0</v>
      </c>
      <c r="I206">
        <v>0.81144000000000016</v>
      </c>
      <c r="J206">
        <v>0</v>
      </c>
      <c r="K206">
        <v>0</v>
      </c>
      <c r="L206">
        <v>0</v>
      </c>
      <c r="M206" s="51">
        <v>4.2988599999999995</v>
      </c>
      <c r="N206">
        <v>0</v>
      </c>
      <c r="O206">
        <v>27.188499999999998</v>
      </c>
      <c r="P206">
        <v>0</v>
      </c>
      <c r="Q206">
        <v>0</v>
      </c>
      <c r="R206">
        <v>3.90862</v>
      </c>
      <c r="S206">
        <v>0</v>
      </c>
      <c r="T206">
        <v>0</v>
      </c>
      <c r="U206">
        <v>0</v>
      </c>
      <c r="V206">
        <v>0</v>
      </c>
      <c r="W206">
        <v>0</v>
      </c>
      <c r="X206">
        <v>0</v>
      </c>
      <c r="Y206">
        <v>0</v>
      </c>
      <c r="Z206">
        <v>0</v>
      </c>
      <c r="AA206">
        <v>0</v>
      </c>
      <c r="AB206">
        <v>0</v>
      </c>
      <c r="AE206">
        <v>83.453759999999988</v>
      </c>
      <c r="AG206">
        <v>98.446239999999989</v>
      </c>
      <c r="AI206" s="57">
        <v>0.45878922484881801</v>
      </c>
      <c r="AK206" s="57">
        <v>0.45878922484881801</v>
      </c>
    </row>
    <row r="207" spans="1:37">
      <c r="A207" s="56" t="s">
        <v>138</v>
      </c>
      <c r="B207" s="56" t="s">
        <v>157</v>
      </c>
      <c r="C207" t="s">
        <v>691</v>
      </c>
      <c r="D207" t="s">
        <v>691</v>
      </c>
      <c r="E207">
        <v>0</v>
      </c>
      <c r="F207">
        <v>0</v>
      </c>
      <c r="G207">
        <v>0</v>
      </c>
      <c r="H207">
        <v>0</v>
      </c>
      <c r="I207">
        <v>0</v>
      </c>
      <c r="J207">
        <v>0</v>
      </c>
      <c r="K207">
        <v>0</v>
      </c>
      <c r="L207">
        <v>0</v>
      </c>
      <c r="M207" s="51">
        <v>0</v>
      </c>
      <c r="N207">
        <v>0</v>
      </c>
      <c r="O207">
        <v>0</v>
      </c>
      <c r="P207">
        <v>0</v>
      </c>
      <c r="Q207">
        <v>0</v>
      </c>
      <c r="R207">
        <v>0</v>
      </c>
      <c r="S207">
        <v>0</v>
      </c>
      <c r="T207">
        <v>0</v>
      </c>
      <c r="U207">
        <v>0</v>
      </c>
      <c r="V207">
        <v>0</v>
      </c>
      <c r="W207">
        <v>0</v>
      </c>
      <c r="X207">
        <v>0</v>
      </c>
      <c r="Y207">
        <v>0</v>
      </c>
      <c r="Z207">
        <v>0</v>
      </c>
      <c r="AA207">
        <v>0</v>
      </c>
      <c r="AB207">
        <v>0</v>
      </c>
      <c r="AE207">
        <v>0</v>
      </c>
      <c r="AG207">
        <v>0</v>
      </c>
      <c r="AI207" s="57" t="s">
        <v>691</v>
      </c>
      <c r="AK207" s="57" t="s">
        <v>691</v>
      </c>
    </row>
    <row r="208" spans="1:37">
      <c r="A208" s="56" t="s">
        <v>350</v>
      </c>
      <c r="B208" s="56" t="s">
        <v>351</v>
      </c>
      <c r="C208" t="s">
        <v>691</v>
      </c>
      <c r="D208" t="s">
        <v>691</v>
      </c>
      <c r="E208">
        <v>0</v>
      </c>
      <c r="F208">
        <v>0</v>
      </c>
      <c r="G208">
        <v>0</v>
      </c>
      <c r="H208">
        <v>0</v>
      </c>
      <c r="I208">
        <v>0</v>
      </c>
      <c r="J208">
        <v>0</v>
      </c>
      <c r="K208">
        <v>0</v>
      </c>
      <c r="L208">
        <v>0</v>
      </c>
      <c r="M208" s="51">
        <v>0</v>
      </c>
      <c r="N208">
        <v>0</v>
      </c>
      <c r="O208">
        <v>0</v>
      </c>
      <c r="P208">
        <v>0</v>
      </c>
      <c r="Q208">
        <v>0</v>
      </c>
      <c r="R208">
        <v>0</v>
      </c>
      <c r="S208">
        <v>0</v>
      </c>
      <c r="T208">
        <v>0</v>
      </c>
      <c r="U208">
        <v>0</v>
      </c>
      <c r="V208">
        <v>0</v>
      </c>
      <c r="W208">
        <v>0</v>
      </c>
      <c r="X208">
        <v>0</v>
      </c>
      <c r="Y208">
        <v>0</v>
      </c>
      <c r="Z208">
        <v>0</v>
      </c>
      <c r="AA208">
        <v>0</v>
      </c>
      <c r="AB208">
        <v>0</v>
      </c>
      <c r="AE208">
        <v>0</v>
      </c>
      <c r="AG208">
        <v>0</v>
      </c>
      <c r="AI208" s="57" t="s">
        <v>691</v>
      </c>
      <c r="AK208" s="57" t="s">
        <v>691</v>
      </c>
    </row>
    <row r="209" spans="1:37">
      <c r="A209" s="56" t="s">
        <v>130</v>
      </c>
      <c r="B209" s="56" t="s">
        <v>132</v>
      </c>
      <c r="C209" t="s">
        <v>691</v>
      </c>
      <c r="D209" t="s">
        <v>691</v>
      </c>
      <c r="E209">
        <v>0</v>
      </c>
      <c r="F209">
        <v>0</v>
      </c>
      <c r="G209">
        <v>0</v>
      </c>
      <c r="H209">
        <v>0</v>
      </c>
      <c r="I209">
        <v>0</v>
      </c>
      <c r="J209">
        <v>0</v>
      </c>
      <c r="K209">
        <v>0</v>
      </c>
      <c r="L209">
        <v>0</v>
      </c>
      <c r="M209" s="51">
        <v>0</v>
      </c>
      <c r="N209">
        <v>0</v>
      </c>
      <c r="O209">
        <v>0</v>
      </c>
      <c r="P209">
        <v>0</v>
      </c>
      <c r="Q209">
        <v>0</v>
      </c>
      <c r="R209">
        <v>0</v>
      </c>
      <c r="S209">
        <v>0</v>
      </c>
      <c r="T209">
        <v>0</v>
      </c>
      <c r="U209">
        <v>0</v>
      </c>
      <c r="V209">
        <v>0</v>
      </c>
      <c r="W209">
        <v>0</v>
      </c>
      <c r="X209">
        <v>0</v>
      </c>
      <c r="Y209">
        <v>0</v>
      </c>
      <c r="Z209">
        <v>0</v>
      </c>
      <c r="AA209">
        <v>0</v>
      </c>
      <c r="AB209">
        <v>0</v>
      </c>
      <c r="AE209">
        <v>0</v>
      </c>
      <c r="AG209">
        <v>0</v>
      </c>
      <c r="AI209" s="57" t="s">
        <v>691</v>
      </c>
      <c r="AK209" s="57" t="s">
        <v>691</v>
      </c>
    </row>
    <row r="210" spans="1:37">
      <c r="A210" s="56" t="s">
        <v>352</v>
      </c>
      <c r="B210" s="56" t="s">
        <v>355</v>
      </c>
      <c r="C210" t="s">
        <v>691</v>
      </c>
      <c r="D210" t="s">
        <v>691</v>
      </c>
      <c r="E210">
        <v>0</v>
      </c>
      <c r="F210">
        <v>0</v>
      </c>
      <c r="G210">
        <v>0</v>
      </c>
      <c r="H210">
        <v>0</v>
      </c>
      <c r="I210">
        <v>0</v>
      </c>
      <c r="J210">
        <v>0</v>
      </c>
      <c r="K210">
        <v>0</v>
      </c>
      <c r="L210">
        <v>0</v>
      </c>
      <c r="M210" s="51">
        <v>0</v>
      </c>
      <c r="N210">
        <v>0</v>
      </c>
      <c r="O210">
        <v>0</v>
      </c>
      <c r="P210">
        <v>0</v>
      </c>
      <c r="Q210">
        <v>0</v>
      </c>
      <c r="R210">
        <v>0</v>
      </c>
      <c r="S210">
        <v>0</v>
      </c>
      <c r="T210">
        <v>0</v>
      </c>
      <c r="U210">
        <v>0</v>
      </c>
      <c r="V210">
        <v>0</v>
      </c>
      <c r="W210">
        <v>0</v>
      </c>
      <c r="X210">
        <v>0</v>
      </c>
      <c r="Y210">
        <v>0</v>
      </c>
      <c r="Z210">
        <v>0</v>
      </c>
      <c r="AA210">
        <v>0</v>
      </c>
      <c r="AB210">
        <v>0</v>
      </c>
      <c r="AE210">
        <v>0</v>
      </c>
      <c r="AG210">
        <v>0</v>
      </c>
      <c r="AI210" s="57" t="s">
        <v>691</v>
      </c>
      <c r="AK210" s="57" t="s">
        <v>691</v>
      </c>
    </row>
    <row r="211" spans="1:37">
      <c r="A211" s="56" t="s">
        <v>357</v>
      </c>
      <c r="B211" s="56" t="s">
        <v>358</v>
      </c>
      <c r="C211" t="s">
        <v>691</v>
      </c>
      <c r="D211" t="s">
        <v>691</v>
      </c>
      <c r="E211">
        <v>0</v>
      </c>
      <c r="F211">
        <v>0</v>
      </c>
      <c r="G211">
        <v>0</v>
      </c>
      <c r="H211">
        <v>0</v>
      </c>
      <c r="I211">
        <v>0</v>
      </c>
      <c r="J211">
        <v>0</v>
      </c>
      <c r="K211">
        <v>0</v>
      </c>
      <c r="L211">
        <v>0</v>
      </c>
      <c r="M211" s="51">
        <v>0</v>
      </c>
      <c r="N211">
        <v>0</v>
      </c>
      <c r="O211">
        <v>0</v>
      </c>
      <c r="P211">
        <v>0</v>
      </c>
      <c r="Q211">
        <v>0</v>
      </c>
      <c r="R211">
        <v>0</v>
      </c>
      <c r="S211">
        <v>0</v>
      </c>
      <c r="T211">
        <v>0</v>
      </c>
      <c r="U211">
        <v>0</v>
      </c>
      <c r="V211">
        <v>0</v>
      </c>
      <c r="W211">
        <v>0</v>
      </c>
      <c r="X211">
        <v>0</v>
      </c>
      <c r="Y211">
        <v>0</v>
      </c>
      <c r="Z211">
        <v>0</v>
      </c>
      <c r="AA211">
        <v>0</v>
      </c>
      <c r="AB211">
        <v>0</v>
      </c>
      <c r="AE211">
        <v>0</v>
      </c>
      <c r="AG211">
        <v>0</v>
      </c>
      <c r="AI211" s="57" t="s">
        <v>691</v>
      </c>
      <c r="AK211" s="57" t="s">
        <v>691</v>
      </c>
    </row>
    <row r="212" spans="1:37">
      <c r="A212" s="56" t="s">
        <v>463</v>
      </c>
      <c r="B212" s="56" t="s">
        <v>471</v>
      </c>
      <c r="C212" t="s">
        <v>691</v>
      </c>
      <c r="D212" t="s">
        <v>691</v>
      </c>
      <c r="E212">
        <v>0</v>
      </c>
      <c r="F212">
        <v>0</v>
      </c>
      <c r="G212">
        <v>0</v>
      </c>
      <c r="H212">
        <v>0</v>
      </c>
      <c r="I212">
        <v>0</v>
      </c>
      <c r="J212">
        <v>0</v>
      </c>
      <c r="K212">
        <v>0</v>
      </c>
      <c r="L212">
        <v>0</v>
      </c>
      <c r="M212" s="51">
        <v>0</v>
      </c>
      <c r="N212">
        <v>0</v>
      </c>
      <c r="O212">
        <v>0</v>
      </c>
      <c r="P212">
        <v>0</v>
      </c>
      <c r="Q212">
        <v>0</v>
      </c>
      <c r="R212">
        <v>0</v>
      </c>
      <c r="S212">
        <v>0</v>
      </c>
      <c r="T212">
        <v>0</v>
      </c>
      <c r="U212">
        <v>0</v>
      </c>
      <c r="V212">
        <v>0</v>
      </c>
      <c r="W212">
        <v>0</v>
      </c>
      <c r="X212">
        <v>0</v>
      </c>
      <c r="Y212">
        <v>0</v>
      </c>
      <c r="Z212">
        <v>0</v>
      </c>
      <c r="AA212">
        <v>0</v>
      </c>
      <c r="AB212">
        <v>0</v>
      </c>
      <c r="AE212">
        <v>0</v>
      </c>
      <c r="AG212">
        <v>0</v>
      </c>
      <c r="AI212" s="57" t="s">
        <v>691</v>
      </c>
      <c r="AK212" s="57" t="s">
        <v>691</v>
      </c>
    </row>
    <row r="213" spans="1:37">
      <c r="A213" s="56" t="s">
        <v>138</v>
      </c>
      <c r="B213" s="56" t="s">
        <v>158</v>
      </c>
      <c r="C213" t="s">
        <v>691</v>
      </c>
      <c r="D213" t="s">
        <v>691</v>
      </c>
      <c r="E213">
        <v>0</v>
      </c>
      <c r="F213">
        <v>0</v>
      </c>
      <c r="G213">
        <v>0</v>
      </c>
      <c r="H213">
        <v>0</v>
      </c>
      <c r="I213">
        <v>0</v>
      </c>
      <c r="J213">
        <v>0</v>
      </c>
      <c r="K213">
        <v>0</v>
      </c>
      <c r="L213">
        <v>0</v>
      </c>
      <c r="M213" s="51">
        <v>0</v>
      </c>
      <c r="N213">
        <v>0</v>
      </c>
      <c r="O213">
        <v>0</v>
      </c>
      <c r="P213">
        <v>0</v>
      </c>
      <c r="Q213">
        <v>0</v>
      </c>
      <c r="R213">
        <v>0</v>
      </c>
      <c r="S213">
        <v>0</v>
      </c>
      <c r="T213">
        <v>0</v>
      </c>
      <c r="U213">
        <v>0</v>
      </c>
      <c r="V213">
        <v>0</v>
      </c>
      <c r="W213">
        <v>0</v>
      </c>
      <c r="X213">
        <v>0</v>
      </c>
      <c r="Y213">
        <v>0</v>
      </c>
      <c r="Z213">
        <v>0</v>
      </c>
      <c r="AA213">
        <v>0</v>
      </c>
      <c r="AB213">
        <v>0</v>
      </c>
      <c r="AE213">
        <v>0</v>
      </c>
      <c r="AG213">
        <v>0</v>
      </c>
      <c r="AI213" s="57" t="s">
        <v>691</v>
      </c>
      <c r="AK213" s="57" t="s">
        <v>691</v>
      </c>
    </row>
    <row r="214" spans="1:37">
      <c r="A214" s="56" t="s">
        <v>361</v>
      </c>
      <c r="B214" s="56" t="s">
        <v>362</v>
      </c>
      <c r="C214">
        <v>87.558000000000007</v>
      </c>
      <c r="D214">
        <v>19.045000000000002</v>
      </c>
      <c r="E214">
        <v>63.623900000000006</v>
      </c>
      <c r="F214">
        <v>0</v>
      </c>
      <c r="G214">
        <v>0</v>
      </c>
      <c r="H214">
        <v>0</v>
      </c>
      <c r="I214">
        <v>0</v>
      </c>
      <c r="J214">
        <v>0</v>
      </c>
      <c r="K214">
        <v>0</v>
      </c>
      <c r="L214">
        <v>0</v>
      </c>
      <c r="M214" s="51">
        <v>4.7400300000000009</v>
      </c>
      <c r="N214">
        <v>0</v>
      </c>
      <c r="O214">
        <v>0</v>
      </c>
      <c r="P214">
        <v>0</v>
      </c>
      <c r="Q214">
        <v>0</v>
      </c>
      <c r="R214">
        <v>0</v>
      </c>
      <c r="S214">
        <v>0</v>
      </c>
      <c r="T214">
        <v>0</v>
      </c>
      <c r="U214">
        <v>0</v>
      </c>
      <c r="V214">
        <v>0</v>
      </c>
      <c r="W214">
        <v>0</v>
      </c>
      <c r="X214">
        <v>0</v>
      </c>
      <c r="Y214">
        <v>0</v>
      </c>
      <c r="Z214">
        <v>0</v>
      </c>
      <c r="AA214">
        <v>0</v>
      </c>
      <c r="AB214">
        <v>0</v>
      </c>
      <c r="AE214">
        <v>63.623900000000006</v>
      </c>
      <c r="AG214">
        <v>91.408100000000019</v>
      </c>
      <c r="AI214" s="57">
        <v>0.41039204809329677</v>
      </c>
      <c r="AK214" s="57">
        <v>0.41039204809329682</v>
      </c>
    </row>
    <row r="215" spans="1:37">
      <c r="A215" s="56" t="s">
        <v>363</v>
      </c>
      <c r="B215" s="56" t="s">
        <v>364</v>
      </c>
      <c r="C215" t="s">
        <v>691</v>
      </c>
      <c r="D215" t="s">
        <v>691</v>
      </c>
      <c r="E215">
        <v>0</v>
      </c>
      <c r="F215">
        <v>0</v>
      </c>
      <c r="G215">
        <v>0</v>
      </c>
      <c r="H215">
        <v>0</v>
      </c>
      <c r="I215">
        <v>0</v>
      </c>
      <c r="J215">
        <v>0</v>
      </c>
      <c r="K215">
        <v>0</v>
      </c>
      <c r="L215">
        <v>0</v>
      </c>
      <c r="M215" s="51">
        <v>0</v>
      </c>
      <c r="N215">
        <v>0</v>
      </c>
      <c r="O215">
        <v>0</v>
      </c>
      <c r="P215">
        <v>0</v>
      </c>
      <c r="Q215">
        <v>0</v>
      </c>
      <c r="R215">
        <v>0</v>
      </c>
      <c r="S215">
        <v>0</v>
      </c>
      <c r="T215">
        <v>0</v>
      </c>
      <c r="U215">
        <v>0</v>
      </c>
      <c r="V215">
        <v>0</v>
      </c>
      <c r="W215">
        <v>0</v>
      </c>
      <c r="X215">
        <v>0</v>
      </c>
      <c r="Y215">
        <v>0</v>
      </c>
      <c r="Z215">
        <v>0</v>
      </c>
      <c r="AA215">
        <v>0</v>
      </c>
      <c r="AB215">
        <v>0</v>
      </c>
      <c r="AE215">
        <v>0</v>
      </c>
      <c r="AG215">
        <v>0</v>
      </c>
      <c r="AI215" s="57" t="s">
        <v>691</v>
      </c>
      <c r="AK215" s="57" t="s">
        <v>691</v>
      </c>
    </row>
    <row r="216" spans="1:37">
      <c r="A216" s="56" t="s">
        <v>365</v>
      </c>
      <c r="B216" s="56" t="s">
        <v>367</v>
      </c>
      <c r="C216" t="s">
        <v>691</v>
      </c>
      <c r="D216" t="s">
        <v>691</v>
      </c>
      <c r="E216">
        <v>0</v>
      </c>
      <c r="F216">
        <v>0</v>
      </c>
      <c r="G216">
        <v>0</v>
      </c>
      <c r="H216">
        <v>0</v>
      </c>
      <c r="I216">
        <v>0</v>
      </c>
      <c r="J216">
        <v>0</v>
      </c>
      <c r="K216">
        <v>0</v>
      </c>
      <c r="L216">
        <v>0</v>
      </c>
      <c r="M216" s="51">
        <v>0</v>
      </c>
      <c r="N216">
        <v>0</v>
      </c>
      <c r="O216">
        <v>0</v>
      </c>
      <c r="P216">
        <v>0</v>
      </c>
      <c r="Q216">
        <v>0</v>
      </c>
      <c r="R216">
        <v>0</v>
      </c>
      <c r="S216">
        <v>0</v>
      </c>
      <c r="T216">
        <v>0</v>
      </c>
      <c r="U216">
        <v>0</v>
      </c>
      <c r="V216">
        <v>0</v>
      </c>
      <c r="W216">
        <v>0</v>
      </c>
      <c r="X216">
        <v>0</v>
      </c>
      <c r="Y216">
        <v>0</v>
      </c>
      <c r="Z216">
        <v>0</v>
      </c>
      <c r="AA216">
        <v>0</v>
      </c>
      <c r="AB216">
        <v>0</v>
      </c>
      <c r="AE216">
        <v>0</v>
      </c>
      <c r="AG216">
        <v>0</v>
      </c>
      <c r="AI216" s="57" t="s">
        <v>691</v>
      </c>
      <c r="AK216" s="57" t="s">
        <v>691</v>
      </c>
    </row>
    <row r="217" spans="1:37">
      <c r="A217" s="56" t="s">
        <v>533</v>
      </c>
      <c r="B217" s="56" t="s">
        <v>537</v>
      </c>
      <c r="C217">
        <v>720.5</v>
      </c>
      <c r="D217">
        <v>188.5</v>
      </c>
      <c r="E217">
        <v>282.529</v>
      </c>
      <c r="F217">
        <v>0</v>
      </c>
      <c r="G217">
        <v>9.2431999999999999</v>
      </c>
      <c r="H217">
        <v>0</v>
      </c>
      <c r="I217">
        <v>2.5262399999999996</v>
      </c>
      <c r="J217">
        <v>0</v>
      </c>
      <c r="K217">
        <v>21.732599999999998</v>
      </c>
      <c r="L217">
        <v>12.972899999999999</v>
      </c>
      <c r="M217" s="51">
        <v>25.3369</v>
      </c>
      <c r="N217">
        <v>0</v>
      </c>
      <c r="O217">
        <v>82.98599999999999</v>
      </c>
      <c r="P217">
        <v>0</v>
      </c>
      <c r="Q217">
        <v>0</v>
      </c>
      <c r="R217">
        <v>3.3242899999999995</v>
      </c>
      <c r="S217">
        <v>51.972800000000007</v>
      </c>
      <c r="T217">
        <v>0</v>
      </c>
      <c r="U217">
        <v>0</v>
      </c>
      <c r="V217">
        <v>0</v>
      </c>
      <c r="W217">
        <v>0</v>
      </c>
      <c r="X217">
        <v>0</v>
      </c>
      <c r="Y217">
        <v>0</v>
      </c>
      <c r="Z217">
        <v>31.0762</v>
      </c>
      <c r="AA217">
        <v>0</v>
      </c>
      <c r="AB217">
        <v>15.810700000000001</v>
      </c>
      <c r="AE217">
        <v>514.17392999999993</v>
      </c>
      <c r="AG217">
        <v>723.72606999999994</v>
      </c>
      <c r="AI217" s="57">
        <v>0.41535982712658548</v>
      </c>
      <c r="AK217" s="57">
        <v>0.41535982712658531</v>
      </c>
    </row>
    <row r="218" spans="1:37">
      <c r="A218" s="56" t="s">
        <v>651</v>
      </c>
      <c r="B218" s="56" t="s">
        <v>653</v>
      </c>
      <c r="C218" t="s">
        <v>691</v>
      </c>
      <c r="D218" t="s">
        <v>691</v>
      </c>
      <c r="E218">
        <v>0</v>
      </c>
      <c r="F218">
        <v>0</v>
      </c>
      <c r="G218">
        <v>0</v>
      </c>
      <c r="H218">
        <v>0</v>
      </c>
      <c r="I218">
        <v>0</v>
      </c>
      <c r="J218">
        <v>0</v>
      </c>
      <c r="K218">
        <v>0</v>
      </c>
      <c r="L218">
        <v>0</v>
      </c>
      <c r="M218" s="51">
        <v>0</v>
      </c>
      <c r="N218">
        <v>0</v>
      </c>
      <c r="O218">
        <v>0</v>
      </c>
      <c r="P218">
        <v>0</v>
      </c>
      <c r="Q218">
        <v>0</v>
      </c>
      <c r="R218">
        <v>0</v>
      </c>
      <c r="S218">
        <v>0</v>
      </c>
      <c r="T218">
        <v>0</v>
      </c>
      <c r="U218">
        <v>0</v>
      </c>
      <c r="V218">
        <v>0</v>
      </c>
      <c r="W218">
        <v>0</v>
      </c>
      <c r="X218">
        <v>0</v>
      </c>
      <c r="Y218">
        <v>0</v>
      </c>
      <c r="Z218">
        <v>0</v>
      </c>
      <c r="AA218">
        <v>0</v>
      </c>
      <c r="AB218">
        <v>0</v>
      </c>
      <c r="AE218">
        <v>0</v>
      </c>
      <c r="AG218">
        <v>0</v>
      </c>
      <c r="AI218" s="57" t="s">
        <v>691</v>
      </c>
      <c r="AK218" s="57" t="s">
        <v>691</v>
      </c>
    </row>
    <row r="219" spans="1:37">
      <c r="A219" s="56" t="s">
        <v>370</v>
      </c>
      <c r="B219" s="56" t="s">
        <v>371</v>
      </c>
      <c r="C219">
        <v>183.93</v>
      </c>
      <c r="D219">
        <v>18.113</v>
      </c>
      <c r="E219">
        <v>35.100999999999985</v>
      </c>
      <c r="F219">
        <v>0</v>
      </c>
      <c r="G219">
        <v>0</v>
      </c>
      <c r="H219">
        <v>0</v>
      </c>
      <c r="I219">
        <v>7.4748000000000037E-2</v>
      </c>
      <c r="J219">
        <v>0</v>
      </c>
      <c r="K219">
        <v>0</v>
      </c>
      <c r="L219">
        <v>0</v>
      </c>
      <c r="M219" s="51">
        <v>1.34415</v>
      </c>
      <c r="N219">
        <v>0</v>
      </c>
      <c r="O219">
        <v>4.7401000000000018</v>
      </c>
      <c r="P219">
        <v>0</v>
      </c>
      <c r="Q219">
        <v>0</v>
      </c>
      <c r="R219">
        <v>0</v>
      </c>
      <c r="S219">
        <v>0</v>
      </c>
      <c r="T219">
        <v>0</v>
      </c>
      <c r="U219">
        <v>7.0366</v>
      </c>
      <c r="V219">
        <v>0</v>
      </c>
      <c r="W219">
        <v>0</v>
      </c>
      <c r="X219">
        <v>0</v>
      </c>
      <c r="Y219">
        <v>0</v>
      </c>
      <c r="Z219">
        <v>0</v>
      </c>
      <c r="AA219">
        <v>0</v>
      </c>
      <c r="AB219">
        <v>0</v>
      </c>
      <c r="AE219">
        <v>46.952447999999983</v>
      </c>
      <c r="AG219">
        <v>162.63355200000004</v>
      </c>
      <c r="AI219" s="57">
        <v>0.22402473447653926</v>
      </c>
      <c r="AK219" s="57">
        <v>0.22402473447653937</v>
      </c>
    </row>
    <row r="220" spans="1:37">
      <c r="A220" s="56" t="s">
        <v>138</v>
      </c>
      <c r="B220" s="56" t="s">
        <v>159</v>
      </c>
      <c r="C220" t="s">
        <v>691</v>
      </c>
      <c r="D220" t="s">
        <v>691</v>
      </c>
      <c r="E220">
        <v>0</v>
      </c>
      <c r="F220">
        <v>0</v>
      </c>
      <c r="G220">
        <v>0</v>
      </c>
      <c r="H220">
        <v>0</v>
      </c>
      <c r="I220">
        <v>0</v>
      </c>
      <c r="J220">
        <v>0</v>
      </c>
      <c r="K220">
        <v>0</v>
      </c>
      <c r="L220">
        <v>0</v>
      </c>
      <c r="M220" s="51">
        <v>0</v>
      </c>
      <c r="N220">
        <v>0</v>
      </c>
      <c r="O220">
        <v>0</v>
      </c>
      <c r="P220">
        <v>0</v>
      </c>
      <c r="Q220">
        <v>0</v>
      </c>
      <c r="R220">
        <v>0</v>
      </c>
      <c r="S220">
        <v>0</v>
      </c>
      <c r="T220">
        <v>0</v>
      </c>
      <c r="U220">
        <v>0</v>
      </c>
      <c r="V220">
        <v>0</v>
      </c>
      <c r="W220">
        <v>0</v>
      </c>
      <c r="X220">
        <v>0</v>
      </c>
      <c r="Y220">
        <v>0</v>
      </c>
      <c r="Z220">
        <v>0</v>
      </c>
      <c r="AA220">
        <v>0</v>
      </c>
      <c r="AB220">
        <v>0</v>
      </c>
      <c r="AE220">
        <v>0</v>
      </c>
      <c r="AG220">
        <v>0</v>
      </c>
      <c r="AI220" s="57" t="s">
        <v>691</v>
      </c>
      <c r="AK220" s="57" t="s">
        <v>691</v>
      </c>
    </row>
    <row r="221" spans="1:37">
      <c r="A221" s="56" t="s">
        <v>557</v>
      </c>
      <c r="B221" s="56" t="s">
        <v>558</v>
      </c>
      <c r="C221" t="s">
        <v>691</v>
      </c>
      <c r="D221" t="s">
        <v>691</v>
      </c>
      <c r="E221">
        <v>0</v>
      </c>
      <c r="F221">
        <v>0</v>
      </c>
      <c r="G221">
        <v>0</v>
      </c>
      <c r="H221">
        <v>0</v>
      </c>
      <c r="I221">
        <v>0</v>
      </c>
      <c r="J221">
        <v>0</v>
      </c>
      <c r="K221">
        <v>0</v>
      </c>
      <c r="L221">
        <v>0</v>
      </c>
      <c r="M221" s="51">
        <v>0</v>
      </c>
      <c r="N221">
        <v>0</v>
      </c>
      <c r="O221">
        <v>0</v>
      </c>
      <c r="P221">
        <v>0</v>
      </c>
      <c r="Q221">
        <v>0</v>
      </c>
      <c r="R221">
        <v>0</v>
      </c>
      <c r="S221">
        <v>0</v>
      </c>
      <c r="T221">
        <v>0</v>
      </c>
      <c r="U221">
        <v>0</v>
      </c>
      <c r="V221">
        <v>0</v>
      </c>
      <c r="W221">
        <v>0</v>
      </c>
      <c r="X221">
        <v>0</v>
      </c>
      <c r="Y221">
        <v>0</v>
      </c>
      <c r="Z221">
        <v>0</v>
      </c>
      <c r="AA221">
        <v>0</v>
      </c>
      <c r="AB221">
        <v>0</v>
      </c>
      <c r="AE221">
        <v>0</v>
      </c>
      <c r="AG221">
        <v>0</v>
      </c>
      <c r="AI221" s="57" t="s">
        <v>691</v>
      </c>
      <c r="AK221" s="57" t="s">
        <v>691</v>
      </c>
    </row>
    <row r="222" spans="1:37">
      <c r="A222" s="56" t="s">
        <v>372</v>
      </c>
      <c r="B222" s="56" t="s">
        <v>375</v>
      </c>
      <c r="C222" t="s">
        <v>691</v>
      </c>
      <c r="D222" t="s">
        <v>691</v>
      </c>
      <c r="E222">
        <v>0</v>
      </c>
      <c r="F222">
        <v>0</v>
      </c>
      <c r="G222">
        <v>0</v>
      </c>
      <c r="H222">
        <v>0</v>
      </c>
      <c r="I222">
        <v>0</v>
      </c>
      <c r="J222">
        <v>0</v>
      </c>
      <c r="K222">
        <v>0</v>
      </c>
      <c r="L222">
        <v>0</v>
      </c>
      <c r="M222" s="51">
        <v>0</v>
      </c>
      <c r="N222">
        <v>0</v>
      </c>
      <c r="O222">
        <v>0</v>
      </c>
      <c r="P222">
        <v>0</v>
      </c>
      <c r="Q222">
        <v>0</v>
      </c>
      <c r="R222">
        <v>0</v>
      </c>
      <c r="S222">
        <v>0</v>
      </c>
      <c r="T222">
        <v>0</v>
      </c>
      <c r="U222">
        <v>0</v>
      </c>
      <c r="V222">
        <v>0</v>
      </c>
      <c r="W222">
        <v>0</v>
      </c>
      <c r="X222">
        <v>0</v>
      </c>
      <c r="Y222">
        <v>0</v>
      </c>
      <c r="Z222">
        <v>0</v>
      </c>
      <c r="AA222">
        <v>0</v>
      </c>
      <c r="AB222">
        <v>0</v>
      </c>
      <c r="AE222">
        <v>0</v>
      </c>
      <c r="AG222">
        <v>0</v>
      </c>
      <c r="AI222" s="57" t="s">
        <v>691</v>
      </c>
      <c r="AK222" s="57" t="s">
        <v>691</v>
      </c>
    </row>
    <row r="223" spans="1:37">
      <c r="A223" s="56" t="s">
        <v>523</v>
      </c>
      <c r="B223" s="56" t="s">
        <v>524</v>
      </c>
      <c r="C223" t="s">
        <v>691</v>
      </c>
      <c r="D223" t="s">
        <v>691</v>
      </c>
      <c r="E223">
        <v>0</v>
      </c>
      <c r="F223">
        <v>0</v>
      </c>
      <c r="G223">
        <v>0</v>
      </c>
      <c r="H223">
        <v>0</v>
      </c>
      <c r="I223">
        <v>0</v>
      </c>
      <c r="J223">
        <v>0</v>
      </c>
      <c r="K223">
        <v>0</v>
      </c>
      <c r="L223">
        <v>0</v>
      </c>
      <c r="M223" s="51">
        <v>0</v>
      </c>
      <c r="N223">
        <v>0</v>
      </c>
      <c r="O223">
        <v>0</v>
      </c>
      <c r="P223">
        <v>0</v>
      </c>
      <c r="Q223">
        <v>0</v>
      </c>
      <c r="R223">
        <v>0</v>
      </c>
      <c r="S223">
        <v>0</v>
      </c>
      <c r="T223">
        <v>0</v>
      </c>
      <c r="U223">
        <v>0</v>
      </c>
      <c r="V223">
        <v>0</v>
      </c>
      <c r="W223">
        <v>0</v>
      </c>
      <c r="X223">
        <v>0</v>
      </c>
      <c r="Y223">
        <v>0</v>
      </c>
      <c r="Z223">
        <v>0</v>
      </c>
      <c r="AA223">
        <v>0</v>
      </c>
      <c r="AB223">
        <v>0</v>
      </c>
      <c r="AE223">
        <v>0</v>
      </c>
      <c r="AG223">
        <v>0</v>
      </c>
      <c r="AI223" s="57" t="s">
        <v>691</v>
      </c>
      <c r="AK223" s="57" t="s">
        <v>691</v>
      </c>
    </row>
    <row r="224" spans="1:37">
      <c r="A224" s="56" t="s">
        <v>635</v>
      </c>
      <c r="B224" s="56" t="s">
        <v>638</v>
      </c>
      <c r="C224" t="s">
        <v>691</v>
      </c>
      <c r="D224" t="s">
        <v>691</v>
      </c>
      <c r="E224">
        <v>0</v>
      </c>
      <c r="F224">
        <v>0</v>
      </c>
      <c r="G224">
        <v>0</v>
      </c>
      <c r="H224">
        <v>0</v>
      </c>
      <c r="I224">
        <v>0</v>
      </c>
      <c r="J224">
        <v>0</v>
      </c>
      <c r="K224">
        <v>0</v>
      </c>
      <c r="L224">
        <v>0</v>
      </c>
      <c r="M224" s="51">
        <v>0</v>
      </c>
      <c r="N224">
        <v>0</v>
      </c>
      <c r="O224">
        <v>0</v>
      </c>
      <c r="P224">
        <v>0</v>
      </c>
      <c r="Q224">
        <v>0</v>
      </c>
      <c r="R224">
        <v>0</v>
      </c>
      <c r="S224">
        <v>0</v>
      </c>
      <c r="T224">
        <v>0</v>
      </c>
      <c r="U224">
        <v>0</v>
      </c>
      <c r="V224">
        <v>0</v>
      </c>
      <c r="W224">
        <v>0</v>
      </c>
      <c r="X224">
        <v>0</v>
      </c>
      <c r="Y224">
        <v>0</v>
      </c>
      <c r="Z224">
        <v>0</v>
      </c>
      <c r="AA224">
        <v>0</v>
      </c>
      <c r="AB224">
        <v>0</v>
      </c>
      <c r="AE224">
        <v>0</v>
      </c>
      <c r="AG224">
        <v>0</v>
      </c>
      <c r="AI224" s="57" t="s">
        <v>691</v>
      </c>
      <c r="AK224" s="57" t="s">
        <v>691</v>
      </c>
    </row>
    <row r="225" spans="1:37">
      <c r="A225" s="56" t="s">
        <v>376</v>
      </c>
      <c r="B225" s="56" t="s">
        <v>377</v>
      </c>
      <c r="C225" t="s">
        <v>691</v>
      </c>
      <c r="D225" t="s">
        <v>691</v>
      </c>
      <c r="E225">
        <v>0</v>
      </c>
      <c r="F225">
        <v>0</v>
      </c>
      <c r="G225">
        <v>0</v>
      </c>
      <c r="H225">
        <v>0</v>
      </c>
      <c r="I225">
        <v>0</v>
      </c>
      <c r="J225">
        <v>0</v>
      </c>
      <c r="K225">
        <v>0</v>
      </c>
      <c r="L225">
        <v>0</v>
      </c>
      <c r="M225" s="51">
        <v>0</v>
      </c>
      <c r="N225">
        <v>0</v>
      </c>
      <c r="O225">
        <v>0</v>
      </c>
      <c r="P225">
        <v>0</v>
      </c>
      <c r="Q225">
        <v>0</v>
      </c>
      <c r="R225">
        <v>0</v>
      </c>
      <c r="S225">
        <v>0</v>
      </c>
      <c r="T225">
        <v>0</v>
      </c>
      <c r="U225">
        <v>0</v>
      </c>
      <c r="V225">
        <v>0</v>
      </c>
      <c r="W225">
        <v>0</v>
      </c>
      <c r="X225">
        <v>0</v>
      </c>
      <c r="Y225">
        <v>0</v>
      </c>
      <c r="Z225">
        <v>0</v>
      </c>
      <c r="AA225">
        <v>0</v>
      </c>
      <c r="AB225">
        <v>0</v>
      </c>
      <c r="AE225">
        <v>0</v>
      </c>
      <c r="AG225">
        <v>0</v>
      </c>
      <c r="AI225" s="57" t="s">
        <v>691</v>
      </c>
      <c r="AK225" s="57" t="s">
        <v>691</v>
      </c>
    </row>
    <row r="226" spans="1:37">
      <c r="A226" s="56" t="s">
        <v>463</v>
      </c>
      <c r="B226" s="56" t="s">
        <v>472</v>
      </c>
      <c r="C226">
        <v>107.514</v>
      </c>
      <c r="D226">
        <v>37.363999999999997</v>
      </c>
      <c r="E226">
        <v>0</v>
      </c>
      <c r="F226">
        <v>0</v>
      </c>
      <c r="G226">
        <v>4.0966699999999996</v>
      </c>
      <c r="H226">
        <v>0</v>
      </c>
      <c r="I226">
        <v>5.6964200000000006E-2</v>
      </c>
      <c r="J226">
        <v>0</v>
      </c>
      <c r="K226">
        <v>0</v>
      </c>
      <c r="L226">
        <v>28.292699999999996</v>
      </c>
      <c r="M226" s="51">
        <v>2.1460400000000006</v>
      </c>
      <c r="N226">
        <v>0</v>
      </c>
      <c r="O226">
        <v>0</v>
      </c>
      <c r="P226">
        <v>0</v>
      </c>
      <c r="Q226">
        <v>23.7483</v>
      </c>
      <c r="R226">
        <v>5.22302</v>
      </c>
      <c r="S226">
        <v>0</v>
      </c>
      <c r="T226">
        <v>0</v>
      </c>
      <c r="U226">
        <v>12.5077</v>
      </c>
      <c r="V226">
        <v>0</v>
      </c>
      <c r="W226">
        <v>0</v>
      </c>
      <c r="X226">
        <v>0</v>
      </c>
      <c r="Y226">
        <v>0</v>
      </c>
      <c r="Z226">
        <v>0</v>
      </c>
      <c r="AA226">
        <v>0</v>
      </c>
      <c r="AB226">
        <v>0</v>
      </c>
      <c r="AE226">
        <v>73.925354199999987</v>
      </c>
      <c r="AG226">
        <v>84.153645799999993</v>
      </c>
      <c r="AI226" s="57">
        <v>0.46764816452533231</v>
      </c>
      <c r="AK226" s="57">
        <v>0.46764816452533225</v>
      </c>
    </row>
    <row r="227" spans="1:37">
      <c r="A227" s="56" t="s">
        <v>606</v>
      </c>
      <c r="B227" s="56" t="s">
        <v>607</v>
      </c>
      <c r="C227" t="s">
        <v>691</v>
      </c>
      <c r="D227" t="s">
        <v>691</v>
      </c>
      <c r="E227">
        <v>0</v>
      </c>
      <c r="F227">
        <v>0</v>
      </c>
      <c r="G227">
        <v>0</v>
      </c>
      <c r="H227">
        <v>0</v>
      </c>
      <c r="I227">
        <v>0</v>
      </c>
      <c r="J227">
        <v>0</v>
      </c>
      <c r="K227">
        <v>0</v>
      </c>
      <c r="L227">
        <v>0</v>
      </c>
      <c r="M227" s="51">
        <v>0</v>
      </c>
      <c r="N227">
        <v>0</v>
      </c>
      <c r="O227">
        <v>0</v>
      </c>
      <c r="P227">
        <v>0</v>
      </c>
      <c r="Q227">
        <v>0</v>
      </c>
      <c r="R227">
        <v>0</v>
      </c>
      <c r="S227">
        <v>0</v>
      </c>
      <c r="T227">
        <v>0</v>
      </c>
      <c r="U227">
        <v>0</v>
      </c>
      <c r="V227">
        <v>0</v>
      </c>
      <c r="W227">
        <v>0</v>
      </c>
      <c r="X227">
        <v>0</v>
      </c>
      <c r="Y227">
        <v>0</v>
      </c>
      <c r="Z227">
        <v>0</v>
      </c>
      <c r="AA227">
        <v>0</v>
      </c>
      <c r="AB227">
        <v>0</v>
      </c>
      <c r="AE227">
        <v>0</v>
      </c>
      <c r="AG227">
        <v>0</v>
      </c>
      <c r="AI227" s="57" t="s">
        <v>691</v>
      </c>
      <c r="AK227" s="57" t="s">
        <v>691</v>
      </c>
    </row>
    <row r="228" spans="1:37">
      <c r="A228" s="56" t="s">
        <v>359</v>
      </c>
      <c r="B228" s="56" t="s">
        <v>360</v>
      </c>
      <c r="C228" t="s">
        <v>691</v>
      </c>
      <c r="D228" t="s">
        <v>691</v>
      </c>
      <c r="E228">
        <v>0</v>
      </c>
      <c r="F228">
        <v>0</v>
      </c>
      <c r="G228">
        <v>0</v>
      </c>
      <c r="H228">
        <v>0</v>
      </c>
      <c r="I228">
        <v>0</v>
      </c>
      <c r="J228">
        <v>0</v>
      </c>
      <c r="K228">
        <v>0</v>
      </c>
      <c r="L228">
        <v>0</v>
      </c>
      <c r="M228" s="51">
        <v>0</v>
      </c>
      <c r="N228">
        <v>0</v>
      </c>
      <c r="O228">
        <v>0</v>
      </c>
      <c r="P228">
        <v>0</v>
      </c>
      <c r="Q228">
        <v>0</v>
      </c>
      <c r="R228">
        <v>0</v>
      </c>
      <c r="S228">
        <v>0</v>
      </c>
      <c r="T228">
        <v>0</v>
      </c>
      <c r="U228">
        <v>0</v>
      </c>
      <c r="V228">
        <v>0</v>
      </c>
      <c r="W228">
        <v>0</v>
      </c>
      <c r="X228">
        <v>0</v>
      </c>
      <c r="Y228">
        <v>0</v>
      </c>
      <c r="Z228">
        <v>0</v>
      </c>
      <c r="AA228">
        <v>0</v>
      </c>
      <c r="AB228">
        <v>0</v>
      </c>
      <c r="AE228">
        <v>0</v>
      </c>
      <c r="AG228">
        <v>0</v>
      </c>
      <c r="AI228" s="57" t="s">
        <v>691</v>
      </c>
      <c r="AK228" s="57" t="s">
        <v>691</v>
      </c>
    </row>
    <row r="229" spans="1:37">
      <c r="A229" s="56" t="s">
        <v>203</v>
      </c>
      <c r="B229" s="56" t="s">
        <v>207</v>
      </c>
      <c r="C229" t="s">
        <v>691</v>
      </c>
      <c r="D229" t="s">
        <v>691</v>
      </c>
      <c r="E229">
        <v>0</v>
      </c>
      <c r="F229">
        <v>0</v>
      </c>
      <c r="G229">
        <v>0</v>
      </c>
      <c r="H229">
        <v>0</v>
      </c>
      <c r="I229">
        <v>0</v>
      </c>
      <c r="J229">
        <v>0</v>
      </c>
      <c r="K229">
        <v>0</v>
      </c>
      <c r="L229">
        <v>0</v>
      </c>
      <c r="M229" s="51">
        <v>0</v>
      </c>
      <c r="N229">
        <v>0</v>
      </c>
      <c r="O229">
        <v>0</v>
      </c>
      <c r="P229">
        <v>0</v>
      </c>
      <c r="Q229">
        <v>0</v>
      </c>
      <c r="R229">
        <v>0</v>
      </c>
      <c r="S229">
        <v>0</v>
      </c>
      <c r="T229">
        <v>0</v>
      </c>
      <c r="U229">
        <v>0</v>
      </c>
      <c r="V229">
        <v>0</v>
      </c>
      <c r="W229">
        <v>0</v>
      </c>
      <c r="X229">
        <v>0</v>
      </c>
      <c r="Y229">
        <v>0</v>
      </c>
      <c r="Z229">
        <v>0</v>
      </c>
      <c r="AA229">
        <v>0</v>
      </c>
      <c r="AB229">
        <v>0</v>
      </c>
      <c r="AE229">
        <v>0</v>
      </c>
      <c r="AG229">
        <v>0</v>
      </c>
      <c r="AI229" s="57" t="s">
        <v>691</v>
      </c>
      <c r="AK229" s="57" t="s">
        <v>691</v>
      </c>
    </row>
    <row r="230" spans="1:37">
      <c r="A230" s="56" t="s">
        <v>211</v>
      </c>
      <c r="B230" s="56" t="s">
        <v>216</v>
      </c>
      <c r="C230" t="s">
        <v>691</v>
      </c>
      <c r="D230" t="s">
        <v>691</v>
      </c>
      <c r="E230">
        <v>0</v>
      </c>
      <c r="F230">
        <v>0</v>
      </c>
      <c r="G230">
        <v>0</v>
      </c>
      <c r="H230">
        <v>0</v>
      </c>
      <c r="I230">
        <v>0</v>
      </c>
      <c r="J230">
        <v>0</v>
      </c>
      <c r="K230">
        <v>0</v>
      </c>
      <c r="L230">
        <v>0</v>
      </c>
      <c r="M230" s="51">
        <v>0</v>
      </c>
      <c r="N230">
        <v>0</v>
      </c>
      <c r="O230">
        <v>0</v>
      </c>
      <c r="P230">
        <v>0</v>
      </c>
      <c r="Q230">
        <v>0</v>
      </c>
      <c r="R230">
        <v>0</v>
      </c>
      <c r="S230">
        <v>0</v>
      </c>
      <c r="T230">
        <v>0</v>
      </c>
      <c r="U230">
        <v>0</v>
      </c>
      <c r="V230">
        <v>0</v>
      </c>
      <c r="W230">
        <v>0</v>
      </c>
      <c r="X230">
        <v>0</v>
      </c>
      <c r="Y230">
        <v>0</v>
      </c>
      <c r="Z230">
        <v>0</v>
      </c>
      <c r="AA230">
        <v>0</v>
      </c>
      <c r="AB230">
        <v>0</v>
      </c>
      <c r="AE230">
        <v>0</v>
      </c>
      <c r="AG230">
        <v>0</v>
      </c>
      <c r="AI230" s="57" t="s">
        <v>691</v>
      </c>
      <c r="AK230" s="57" t="s">
        <v>691</v>
      </c>
    </row>
    <row r="231" spans="1:37">
      <c r="A231" s="56" t="s">
        <v>284</v>
      </c>
      <c r="B231" s="56" t="s">
        <v>287</v>
      </c>
      <c r="C231" t="s">
        <v>691</v>
      </c>
      <c r="D231" t="s">
        <v>691</v>
      </c>
      <c r="E231">
        <v>0</v>
      </c>
      <c r="F231">
        <v>0</v>
      </c>
      <c r="G231">
        <v>0</v>
      </c>
      <c r="H231">
        <v>0</v>
      </c>
      <c r="I231">
        <v>0</v>
      </c>
      <c r="J231">
        <v>0</v>
      </c>
      <c r="K231">
        <v>0</v>
      </c>
      <c r="L231">
        <v>0</v>
      </c>
      <c r="M231" s="51">
        <v>0</v>
      </c>
      <c r="N231">
        <v>0</v>
      </c>
      <c r="O231">
        <v>0</v>
      </c>
      <c r="P231">
        <v>0</v>
      </c>
      <c r="Q231">
        <v>0</v>
      </c>
      <c r="R231">
        <v>0</v>
      </c>
      <c r="S231">
        <v>0</v>
      </c>
      <c r="T231">
        <v>0</v>
      </c>
      <c r="U231">
        <v>0</v>
      </c>
      <c r="V231">
        <v>0</v>
      </c>
      <c r="W231">
        <v>0</v>
      </c>
      <c r="X231">
        <v>0</v>
      </c>
      <c r="Y231">
        <v>0</v>
      </c>
      <c r="Z231">
        <v>0</v>
      </c>
      <c r="AA231">
        <v>0</v>
      </c>
      <c r="AB231">
        <v>0</v>
      </c>
      <c r="AE231">
        <v>0</v>
      </c>
      <c r="AG231">
        <v>0</v>
      </c>
      <c r="AI231" s="57" t="s">
        <v>691</v>
      </c>
      <c r="AK231" s="57" t="s">
        <v>691</v>
      </c>
    </row>
    <row r="232" spans="1:37">
      <c r="A232" s="56" t="s">
        <v>108</v>
      </c>
      <c r="B232" s="56" t="s">
        <v>110</v>
      </c>
      <c r="C232" t="s">
        <v>691</v>
      </c>
      <c r="D232" t="s">
        <v>691</v>
      </c>
      <c r="E232">
        <v>0</v>
      </c>
      <c r="F232">
        <v>0</v>
      </c>
      <c r="G232">
        <v>0</v>
      </c>
      <c r="H232">
        <v>0</v>
      </c>
      <c r="I232">
        <v>0</v>
      </c>
      <c r="J232">
        <v>0</v>
      </c>
      <c r="K232">
        <v>0</v>
      </c>
      <c r="L232">
        <v>0</v>
      </c>
      <c r="M232" s="51">
        <v>0</v>
      </c>
      <c r="N232">
        <v>0</v>
      </c>
      <c r="O232">
        <v>0</v>
      </c>
      <c r="P232">
        <v>0</v>
      </c>
      <c r="Q232">
        <v>0</v>
      </c>
      <c r="R232">
        <v>0</v>
      </c>
      <c r="S232">
        <v>0</v>
      </c>
      <c r="T232">
        <v>0</v>
      </c>
      <c r="U232">
        <v>0</v>
      </c>
      <c r="V232">
        <v>0</v>
      </c>
      <c r="W232">
        <v>0</v>
      </c>
      <c r="X232">
        <v>0</v>
      </c>
      <c r="Y232">
        <v>0</v>
      </c>
      <c r="Z232">
        <v>0</v>
      </c>
      <c r="AA232">
        <v>0</v>
      </c>
      <c r="AB232">
        <v>0</v>
      </c>
      <c r="AE232">
        <v>0</v>
      </c>
      <c r="AG232">
        <v>0</v>
      </c>
      <c r="AI232" s="57" t="s">
        <v>691</v>
      </c>
      <c r="AK232" s="57" t="s">
        <v>691</v>
      </c>
    </row>
    <row r="233" spans="1:37">
      <c r="A233" s="56" t="s">
        <v>463</v>
      </c>
      <c r="B233" s="56" t="s">
        <v>473</v>
      </c>
      <c r="C233" t="s">
        <v>691</v>
      </c>
      <c r="D233" t="s">
        <v>691</v>
      </c>
      <c r="E233">
        <v>0</v>
      </c>
      <c r="F233">
        <v>0</v>
      </c>
      <c r="G233">
        <v>0</v>
      </c>
      <c r="H233">
        <v>0</v>
      </c>
      <c r="I233">
        <v>0</v>
      </c>
      <c r="J233">
        <v>0</v>
      </c>
      <c r="K233">
        <v>0</v>
      </c>
      <c r="L233">
        <v>0</v>
      </c>
      <c r="M233" s="51">
        <v>0</v>
      </c>
      <c r="N233">
        <v>0</v>
      </c>
      <c r="O233">
        <v>0</v>
      </c>
      <c r="P233">
        <v>0</v>
      </c>
      <c r="Q233">
        <v>0</v>
      </c>
      <c r="R233">
        <v>0</v>
      </c>
      <c r="S233">
        <v>0</v>
      </c>
      <c r="T233">
        <v>0</v>
      </c>
      <c r="U233">
        <v>0</v>
      </c>
      <c r="V233">
        <v>0</v>
      </c>
      <c r="W233">
        <v>0</v>
      </c>
      <c r="X233">
        <v>0</v>
      </c>
      <c r="Y233">
        <v>0</v>
      </c>
      <c r="Z233">
        <v>0</v>
      </c>
      <c r="AA233">
        <v>0</v>
      </c>
      <c r="AB233">
        <v>0</v>
      </c>
      <c r="AE233">
        <v>0</v>
      </c>
      <c r="AG233">
        <v>0</v>
      </c>
      <c r="AI233" s="57" t="s">
        <v>691</v>
      </c>
      <c r="AK233" s="57" t="s">
        <v>691</v>
      </c>
    </row>
    <row r="234" spans="1:37">
      <c r="A234" s="56" t="s">
        <v>379</v>
      </c>
      <c r="B234" s="56" t="s">
        <v>380</v>
      </c>
      <c r="C234" t="s">
        <v>691</v>
      </c>
      <c r="D234" t="s">
        <v>691</v>
      </c>
      <c r="E234">
        <v>0</v>
      </c>
      <c r="F234">
        <v>0</v>
      </c>
      <c r="G234">
        <v>0</v>
      </c>
      <c r="H234">
        <v>0</v>
      </c>
      <c r="I234">
        <v>0</v>
      </c>
      <c r="J234">
        <v>0</v>
      </c>
      <c r="K234">
        <v>0</v>
      </c>
      <c r="L234">
        <v>0</v>
      </c>
      <c r="M234" s="51">
        <v>0</v>
      </c>
      <c r="N234">
        <v>0</v>
      </c>
      <c r="O234">
        <v>0</v>
      </c>
      <c r="P234">
        <v>0</v>
      </c>
      <c r="Q234">
        <v>0</v>
      </c>
      <c r="R234">
        <v>0</v>
      </c>
      <c r="S234">
        <v>0</v>
      </c>
      <c r="T234">
        <v>0</v>
      </c>
      <c r="U234">
        <v>0</v>
      </c>
      <c r="V234">
        <v>0</v>
      </c>
      <c r="W234">
        <v>0</v>
      </c>
      <c r="X234">
        <v>0</v>
      </c>
      <c r="Y234">
        <v>0</v>
      </c>
      <c r="Z234">
        <v>0</v>
      </c>
      <c r="AA234">
        <v>0</v>
      </c>
      <c r="AB234">
        <v>0</v>
      </c>
      <c r="AE234">
        <v>0</v>
      </c>
      <c r="AG234">
        <v>0</v>
      </c>
      <c r="AI234" s="57" t="s">
        <v>691</v>
      </c>
      <c r="AK234" s="57" t="s">
        <v>691</v>
      </c>
    </row>
    <row r="235" spans="1:37">
      <c r="A235" s="56" t="s">
        <v>138</v>
      </c>
      <c r="B235" s="56" t="s">
        <v>160</v>
      </c>
      <c r="C235">
        <v>2252.9349999999999</v>
      </c>
      <c r="D235">
        <v>1207.71</v>
      </c>
      <c r="E235">
        <v>654.78199999999993</v>
      </c>
      <c r="F235">
        <v>0</v>
      </c>
      <c r="G235">
        <v>0</v>
      </c>
      <c r="H235">
        <v>0</v>
      </c>
      <c r="I235">
        <v>0.14514200000000002</v>
      </c>
      <c r="J235">
        <v>0</v>
      </c>
      <c r="K235">
        <v>0.38600600000000002</v>
      </c>
      <c r="L235">
        <v>0</v>
      </c>
      <c r="M235" s="51">
        <v>11.347200000000001</v>
      </c>
      <c r="N235">
        <v>1205.095</v>
      </c>
      <c r="O235">
        <v>0</v>
      </c>
      <c r="P235">
        <v>0</v>
      </c>
      <c r="Q235">
        <v>0</v>
      </c>
      <c r="R235">
        <v>0</v>
      </c>
      <c r="S235">
        <v>0</v>
      </c>
      <c r="T235">
        <v>0</v>
      </c>
      <c r="U235">
        <v>0</v>
      </c>
      <c r="V235">
        <v>0</v>
      </c>
      <c r="W235">
        <v>0</v>
      </c>
      <c r="X235">
        <v>0</v>
      </c>
      <c r="Y235">
        <v>0</v>
      </c>
      <c r="Z235">
        <v>0</v>
      </c>
      <c r="AA235">
        <v>0</v>
      </c>
      <c r="AB235">
        <v>0</v>
      </c>
      <c r="AE235">
        <v>1860.408148</v>
      </c>
      <c r="AG235">
        <v>1801.4898519999999</v>
      </c>
      <c r="AI235" s="57">
        <v>0.50804477568736217</v>
      </c>
      <c r="AK235" s="57">
        <v>0.50804477568736206</v>
      </c>
    </row>
    <row r="236" spans="1:37">
      <c r="A236" s="56" t="s">
        <v>381</v>
      </c>
      <c r="B236" s="56" t="s">
        <v>382</v>
      </c>
      <c r="C236" t="s">
        <v>691</v>
      </c>
      <c r="D236" t="s">
        <v>691</v>
      </c>
      <c r="E236">
        <v>0</v>
      </c>
      <c r="F236">
        <v>0</v>
      </c>
      <c r="G236">
        <v>0</v>
      </c>
      <c r="H236">
        <v>0</v>
      </c>
      <c r="I236">
        <v>0</v>
      </c>
      <c r="J236">
        <v>0</v>
      </c>
      <c r="K236">
        <v>0</v>
      </c>
      <c r="L236">
        <v>0</v>
      </c>
      <c r="M236" s="51">
        <v>0</v>
      </c>
      <c r="N236">
        <v>0</v>
      </c>
      <c r="O236">
        <v>0</v>
      </c>
      <c r="P236">
        <v>0</v>
      </c>
      <c r="Q236">
        <v>0</v>
      </c>
      <c r="R236">
        <v>0</v>
      </c>
      <c r="S236">
        <v>0</v>
      </c>
      <c r="T236">
        <v>0</v>
      </c>
      <c r="U236">
        <v>0</v>
      </c>
      <c r="V236">
        <v>0</v>
      </c>
      <c r="W236">
        <v>0</v>
      </c>
      <c r="X236">
        <v>0</v>
      </c>
      <c r="Y236">
        <v>0</v>
      </c>
      <c r="Z236">
        <v>0</v>
      </c>
      <c r="AA236">
        <v>0</v>
      </c>
      <c r="AB236">
        <v>0</v>
      </c>
      <c r="AE236">
        <v>0</v>
      </c>
      <c r="AG236">
        <v>0</v>
      </c>
      <c r="AI236" s="57" t="s">
        <v>691</v>
      </c>
      <c r="AK236" s="57" t="s">
        <v>691</v>
      </c>
    </row>
    <row r="237" spans="1:37">
      <c r="A237" s="56" t="s">
        <v>463</v>
      </c>
      <c r="B237" s="56" t="s">
        <v>474</v>
      </c>
      <c r="C237">
        <v>70.697000000000003</v>
      </c>
      <c r="D237">
        <v>15.750999999999999</v>
      </c>
      <c r="E237">
        <v>0</v>
      </c>
      <c r="F237">
        <v>0</v>
      </c>
      <c r="G237">
        <v>31.760999999999996</v>
      </c>
      <c r="H237">
        <v>0</v>
      </c>
      <c r="I237">
        <v>0</v>
      </c>
      <c r="J237">
        <v>0</v>
      </c>
      <c r="K237">
        <v>0</v>
      </c>
      <c r="L237">
        <v>0</v>
      </c>
      <c r="M237" s="51">
        <v>1.4146100000000001</v>
      </c>
      <c r="N237">
        <v>0</v>
      </c>
      <c r="O237">
        <v>0</v>
      </c>
      <c r="P237">
        <v>0</v>
      </c>
      <c r="Q237">
        <v>0</v>
      </c>
      <c r="R237">
        <v>0</v>
      </c>
      <c r="S237">
        <v>0</v>
      </c>
      <c r="T237">
        <v>0</v>
      </c>
      <c r="U237">
        <v>0</v>
      </c>
      <c r="V237">
        <v>0</v>
      </c>
      <c r="W237">
        <v>2.3065099999999998</v>
      </c>
      <c r="X237">
        <v>0</v>
      </c>
      <c r="Y237">
        <v>0</v>
      </c>
      <c r="Z237">
        <v>0</v>
      </c>
      <c r="AA237">
        <v>0</v>
      </c>
      <c r="AB237">
        <v>0</v>
      </c>
      <c r="AE237">
        <v>34.067509999999999</v>
      </c>
      <c r="AG237">
        <v>58.674489999999999</v>
      </c>
      <c r="AI237" s="57">
        <v>0.36733637402687014</v>
      </c>
      <c r="AK237" s="57">
        <v>0.36733637402687025</v>
      </c>
    </row>
    <row r="238" spans="1:37">
      <c r="A238" s="56" t="s">
        <v>194</v>
      </c>
      <c r="B238" s="56" t="s">
        <v>197</v>
      </c>
      <c r="C238" t="s">
        <v>691</v>
      </c>
      <c r="D238" t="s">
        <v>691</v>
      </c>
      <c r="E238">
        <v>0</v>
      </c>
      <c r="F238">
        <v>0</v>
      </c>
      <c r="G238">
        <v>0</v>
      </c>
      <c r="H238">
        <v>0</v>
      </c>
      <c r="I238">
        <v>0</v>
      </c>
      <c r="J238">
        <v>0</v>
      </c>
      <c r="K238">
        <v>0</v>
      </c>
      <c r="L238">
        <v>0</v>
      </c>
      <c r="M238" s="51">
        <v>0</v>
      </c>
      <c r="N238">
        <v>0</v>
      </c>
      <c r="O238">
        <v>0</v>
      </c>
      <c r="P238">
        <v>0</v>
      </c>
      <c r="Q238">
        <v>0</v>
      </c>
      <c r="R238">
        <v>0</v>
      </c>
      <c r="S238">
        <v>0</v>
      </c>
      <c r="T238">
        <v>0</v>
      </c>
      <c r="U238">
        <v>0</v>
      </c>
      <c r="V238">
        <v>0</v>
      </c>
      <c r="W238">
        <v>0</v>
      </c>
      <c r="X238">
        <v>0</v>
      </c>
      <c r="Y238">
        <v>0</v>
      </c>
      <c r="Z238">
        <v>0</v>
      </c>
      <c r="AA238">
        <v>0</v>
      </c>
      <c r="AB238">
        <v>0</v>
      </c>
      <c r="AE238">
        <v>0</v>
      </c>
      <c r="AG238">
        <v>0</v>
      </c>
      <c r="AI238" s="57" t="s">
        <v>691</v>
      </c>
      <c r="AK238" s="57" t="s">
        <v>691</v>
      </c>
    </row>
    <row r="239" spans="1:37">
      <c r="A239" s="56" t="s">
        <v>606</v>
      </c>
      <c r="B239" s="56" t="s">
        <v>608</v>
      </c>
      <c r="C239" t="s">
        <v>691</v>
      </c>
      <c r="D239" t="s">
        <v>691</v>
      </c>
      <c r="E239">
        <v>0</v>
      </c>
      <c r="F239">
        <v>0</v>
      </c>
      <c r="G239">
        <v>0</v>
      </c>
      <c r="H239">
        <v>0</v>
      </c>
      <c r="I239">
        <v>0</v>
      </c>
      <c r="J239">
        <v>0</v>
      </c>
      <c r="K239">
        <v>0</v>
      </c>
      <c r="L239">
        <v>0</v>
      </c>
      <c r="M239" s="51">
        <v>0</v>
      </c>
      <c r="N239">
        <v>0</v>
      </c>
      <c r="O239">
        <v>0</v>
      </c>
      <c r="P239">
        <v>0</v>
      </c>
      <c r="Q239">
        <v>0</v>
      </c>
      <c r="R239">
        <v>0</v>
      </c>
      <c r="S239">
        <v>0</v>
      </c>
      <c r="T239">
        <v>0</v>
      </c>
      <c r="U239">
        <v>0</v>
      </c>
      <c r="V239">
        <v>0</v>
      </c>
      <c r="W239">
        <v>0</v>
      </c>
      <c r="X239">
        <v>0</v>
      </c>
      <c r="Y239">
        <v>0</v>
      </c>
      <c r="Z239">
        <v>0</v>
      </c>
      <c r="AA239">
        <v>0</v>
      </c>
      <c r="AB239">
        <v>0</v>
      </c>
      <c r="AE239">
        <v>0</v>
      </c>
      <c r="AG239">
        <v>0</v>
      </c>
      <c r="AI239" s="57" t="s">
        <v>691</v>
      </c>
      <c r="AK239" s="57" t="s">
        <v>691</v>
      </c>
    </row>
    <row r="240" spans="1:37">
      <c r="A240" s="56" t="s">
        <v>138</v>
      </c>
      <c r="B240" s="56" t="s">
        <v>161</v>
      </c>
      <c r="C240" t="s">
        <v>691</v>
      </c>
      <c r="D240" t="s">
        <v>691</v>
      </c>
      <c r="E240">
        <v>0</v>
      </c>
      <c r="F240">
        <v>0</v>
      </c>
      <c r="G240">
        <v>0</v>
      </c>
      <c r="H240">
        <v>0</v>
      </c>
      <c r="I240">
        <v>0</v>
      </c>
      <c r="J240">
        <v>0</v>
      </c>
      <c r="K240">
        <v>0</v>
      </c>
      <c r="L240">
        <v>0</v>
      </c>
      <c r="M240" s="51">
        <v>0</v>
      </c>
      <c r="N240">
        <v>0</v>
      </c>
      <c r="O240">
        <v>0</v>
      </c>
      <c r="P240">
        <v>0</v>
      </c>
      <c r="Q240">
        <v>0</v>
      </c>
      <c r="R240">
        <v>0</v>
      </c>
      <c r="S240">
        <v>0</v>
      </c>
      <c r="T240">
        <v>0</v>
      </c>
      <c r="U240">
        <v>0</v>
      </c>
      <c r="V240">
        <v>0</v>
      </c>
      <c r="W240">
        <v>0</v>
      </c>
      <c r="X240">
        <v>0</v>
      </c>
      <c r="Y240">
        <v>0</v>
      </c>
      <c r="Z240">
        <v>0</v>
      </c>
      <c r="AA240">
        <v>0</v>
      </c>
      <c r="AB240">
        <v>0</v>
      </c>
      <c r="AE240">
        <v>0</v>
      </c>
      <c r="AG240">
        <v>0</v>
      </c>
      <c r="AI240" s="57" t="s">
        <v>691</v>
      </c>
      <c r="AK240" s="57" t="s">
        <v>691</v>
      </c>
    </row>
    <row r="241" spans="1:37">
      <c r="A241" s="56" t="s">
        <v>507</v>
      </c>
      <c r="B241" s="56" t="s">
        <v>509</v>
      </c>
      <c r="C241" t="s">
        <v>691</v>
      </c>
      <c r="D241" t="s">
        <v>691</v>
      </c>
      <c r="E241">
        <v>0</v>
      </c>
      <c r="F241">
        <v>0</v>
      </c>
      <c r="G241">
        <v>0</v>
      </c>
      <c r="H241">
        <v>0</v>
      </c>
      <c r="I241">
        <v>0</v>
      </c>
      <c r="J241">
        <v>0</v>
      </c>
      <c r="K241">
        <v>0</v>
      </c>
      <c r="L241">
        <v>0</v>
      </c>
      <c r="M241" s="51">
        <v>0</v>
      </c>
      <c r="N241">
        <v>0</v>
      </c>
      <c r="O241">
        <v>0</v>
      </c>
      <c r="P241">
        <v>0</v>
      </c>
      <c r="Q241">
        <v>0</v>
      </c>
      <c r="R241">
        <v>0</v>
      </c>
      <c r="S241">
        <v>0</v>
      </c>
      <c r="T241">
        <v>0</v>
      </c>
      <c r="U241">
        <v>0</v>
      </c>
      <c r="V241">
        <v>0</v>
      </c>
      <c r="W241">
        <v>0</v>
      </c>
      <c r="X241">
        <v>0</v>
      </c>
      <c r="Y241">
        <v>0</v>
      </c>
      <c r="Z241">
        <v>0</v>
      </c>
      <c r="AA241">
        <v>0</v>
      </c>
      <c r="AB241">
        <v>0</v>
      </c>
      <c r="AE241">
        <v>0</v>
      </c>
      <c r="AG241">
        <v>0</v>
      </c>
      <c r="AI241" s="57" t="s">
        <v>691</v>
      </c>
      <c r="AK241" s="57" t="s">
        <v>691</v>
      </c>
    </row>
    <row r="242" spans="1:37">
      <c r="A242" s="56" t="s">
        <v>387</v>
      </c>
      <c r="B242" s="56" t="s">
        <v>388</v>
      </c>
      <c r="C242" t="s">
        <v>691</v>
      </c>
      <c r="D242" t="s">
        <v>691</v>
      </c>
      <c r="E242">
        <v>0</v>
      </c>
      <c r="F242">
        <v>0</v>
      </c>
      <c r="G242">
        <v>0</v>
      </c>
      <c r="H242">
        <v>0</v>
      </c>
      <c r="I242">
        <v>0</v>
      </c>
      <c r="J242">
        <v>0</v>
      </c>
      <c r="K242">
        <v>0</v>
      </c>
      <c r="L242">
        <v>0</v>
      </c>
      <c r="M242" s="51">
        <v>0</v>
      </c>
      <c r="N242">
        <v>0</v>
      </c>
      <c r="O242">
        <v>0</v>
      </c>
      <c r="P242">
        <v>0</v>
      </c>
      <c r="Q242">
        <v>0</v>
      </c>
      <c r="R242">
        <v>0</v>
      </c>
      <c r="S242">
        <v>0</v>
      </c>
      <c r="T242">
        <v>0</v>
      </c>
      <c r="U242">
        <v>0</v>
      </c>
      <c r="V242">
        <v>0</v>
      </c>
      <c r="W242">
        <v>0</v>
      </c>
      <c r="X242">
        <v>0</v>
      </c>
      <c r="Y242">
        <v>0</v>
      </c>
      <c r="Z242">
        <v>0</v>
      </c>
      <c r="AA242">
        <v>0</v>
      </c>
      <c r="AB242">
        <v>0</v>
      </c>
      <c r="AE242">
        <v>0</v>
      </c>
      <c r="AG242">
        <v>0</v>
      </c>
      <c r="AI242" s="57" t="s">
        <v>691</v>
      </c>
      <c r="AK242" s="57" t="s">
        <v>691</v>
      </c>
    </row>
    <row r="243" spans="1:37">
      <c r="A243" s="56" t="s">
        <v>389</v>
      </c>
      <c r="B243" s="56" t="s">
        <v>390</v>
      </c>
      <c r="C243" t="s">
        <v>691</v>
      </c>
      <c r="D243" t="s">
        <v>691</v>
      </c>
      <c r="E243">
        <v>0</v>
      </c>
      <c r="F243">
        <v>0</v>
      </c>
      <c r="G243">
        <v>0</v>
      </c>
      <c r="H243">
        <v>0</v>
      </c>
      <c r="I243">
        <v>0</v>
      </c>
      <c r="J243">
        <v>0</v>
      </c>
      <c r="K243">
        <v>0</v>
      </c>
      <c r="L243">
        <v>0</v>
      </c>
      <c r="M243" s="51">
        <v>0</v>
      </c>
      <c r="N243">
        <v>0</v>
      </c>
      <c r="O243">
        <v>0</v>
      </c>
      <c r="P243">
        <v>0</v>
      </c>
      <c r="Q243">
        <v>0</v>
      </c>
      <c r="R243">
        <v>0</v>
      </c>
      <c r="S243">
        <v>0</v>
      </c>
      <c r="T243">
        <v>0</v>
      </c>
      <c r="U243">
        <v>0</v>
      </c>
      <c r="V243">
        <v>0</v>
      </c>
      <c r="W243">
        <v>0</v>
      </c>
      <c r="X243">
        <v>0</v>
      </c>
      <c r="Y243">
        <v>0</v>
      </c>
      <c r="Z243">
        <v>0</v>
      </c>
      <c r="AA243">
        <v>0</v>
      </c>
      <c r="AB243">
        <v>0</v>
      </c>
      <c r="AE243">
        <v>0</v>
      </c>
      <c r="AG243">
        <v>0</v>
      </c>
      <c r="AI243" s="57" t="s">
        <v>691</v>
      </c>
      <c r="AK243" s="57" t="s">
        <v>691</v>
      </c>
    </row>
    <row r="244" spans="1:37">
      <c r="A244" s="56" t="s">
        <v>77</v>
      </c>
      <c r="B244" s="56" t="s">
        <v>79</v>
      </c>
      <c r="C244" t="s">
        <v>691</v>
      </c>
      <c r="D244" t="s">
        <v>691</v>
      </c>
      <c r="E244">
        <v>0</v>
      </c>
      <c r="F244">
        <v>0</v>
      </c>
      <c r="G244">
        <v>0</v>
      </c>
      <c r="H244">
        <v>0</v>
      </c>
      <c r="I244">
        <v>0</v>
      </c>
      <c r="J244">
        <v>0</v>
      </c>
      <c r="K244">
        <v>0</v>
      </c>
      <c r="L244">
        <v>0</v>
      </c>
      <c r="M244" s="51">
        <v>0</v>
      </c>
      <c r="N244">
        <v>0</v>
      </c>
      <c r="O244">
        <v>0</v>
      </c>
      <c r="P244">
        <v>0</v>
      </c>
      <c r="Q244">
        <v>0</v>
      </c>
      <c r="R244">
        <v>0</v>
      </c>
      <c r="S244">
        <v>0</v>
      </c>
      <c r="T244">
        <v>0</v>
      </c>
      <c r="U244">
        <v>0</v>
      </c>
      <c r="V244">
        <v>0</v>
      </c>
      <c r="W244">
        <v>0</v>
      </c>
      <c r="X244">
        <v>0</v>
      </c>
      <c r="Y244">
        <v>0</v>
      </c>
      <c r="Z244">
        <v>0</v>
      </c>
      <c r="AA244">
        <v>0</v>
      </c>
      <c r="AB244">
        <v>0</v>
      </c>
      <c r="AE244">
        <v>0</v>
      </c>
      <c r="AG244">
        <v>0</v>
      </c>
      <c r="AI244" s="57" t="s">
        <v>691</v>
      </c>
      <c r="AK244" s="57" t="s">
        <v>691</v>
      </c>
    </row>
    <row r="245" spans="1:37">
      <c r="A245" s="56" t="s">
        <v>666</v>
      </c>
      <c r="B245" s="56" t="s">
        <v>671</v>
      </c>
      <c r="C245" t="s">
        <v>691</v>
      </c>
      <c r="D245" t="s">
        <v>691</v>
      </c>
      <c r="E245">
        <v>0</v>
      </c>
      <c r="F245">
        <v>0</v>
      </c>
      <c r="G245">
        <v>0</v>
      </c>
      <c r="H245">
        <v>0</v>
      </c>
      <c r="I245">
        <v>0</v>
      </c>
      <c r="J245">
        <v>0</v>
      </c>
      <c r="K245">
        <v>0</v>
      </c>
      <c r="L245">
        <v>0</v>
      </c>
      <c r="M245" s="51">
        <v>0</v>
      </c>
      <c r="N245">
        <v>0</v>
      </c>
      <c r="O245">
        <v>0</v>
      </c>
      <c r="P245">
        <v>0</v>
      </c>
      <c r="Q245">
        <v>0</v>
      </c>
      <c r="R245">
        <v>0</v>
      </c>
      <c r="S245">
        <v>0</v>
      </c>
      <c r="T245">
        <v>0</v>
      </c>
      <c r="U245">
        <v>0</v>
      </c>
      <c r="V245">
        <v>0</v>
      </c>
      <c r="W245">
        <v>0</v>
      </c>
      <c r="X245">
        <v>0</v>
      </c>
      <c r="Y245">
        <v>0</v>
      </c>
      <c r="Z245">
        <v>0</v>
      </c>
      <c r="AA245">
        <v>0</v>
      </c>
      <c r="AB245">
        <v>0</v>
      </c>
      <c r="AE245">
        <v>0</v>
      </c>
      <c r="AG245">
        <v>0</v>
      </c>
      <c r="AI245" s="57" t="s">
        <v>691</v>
      </c>
      <c r="AK245" s="57" t="s">
        <v>691</v>
      </c>
    </row>
    <row r="246" spans="1:37">
      <c r="A246" s="56" t="s">
        <v>138</v>
      </c>
      <c r="B246" s="56" t="s">
        <v>162</v>
      </c>
      <c r="C246" t="s">
        <v>691</v>
      </c>
      <c r="D246" t="s">
        <v>691</v>
      </c>
      <c r="E246">
        <v>0</v>
      </c>
      <c r="F246">
        <v>0</v>
      </c>
      <c r="G246">
        <v>0</v>
      </c>
      <c r="H246">
        <v>0</v>
      </c>
      <c r="I246">
        <v>0</v>
      </c>
      <c r="J246">
        <v>0</v>
      </c>
      <c r="K246">
        <v>0</v>
      </c>
      <c r="L246">
        <v>0</v>
      </c>
      <c r="M246" s="51">
        <v>0</v>
      </c>
      <c r="N246">
        <v>0</v>
      </c>
      <c r="O246">
        <v>0</v>
      </c>
      <c r="P246">
        <v>0</v>
      </c>
      <c r="Q246">
        <v>0</v>
      </c>
      <c r="R246">
        <v>0</v>
      </c>
      <c r="S246">
        <v>0</v>
      </c>
      <c r="T246">
        <v>0</v>
      </c>
      <c r="U246">
        <v>0</v>
      </c>
      <c r="V246">
        <v>0</v>
      </c>
      <c r="W246">
        <v>0</v>
      </c>
      <c r="X246">
        <v>0</v>
      </c>
      <c r="Y246">
        <v>0</v>
      </c>
      <c r="Z246">
        <v>0</v>
      </c>
      <c r="AA246">
        <v>0</v>
      </c>
      <c r="AB246">
        <v>0</v>
      </c>
      <c r="AE246">
        <v>0</v>
      </c>
      <c r="AG246">
        <v>0</v>
      </c>
      <c r="AI246" s="57" t="s">
        <v>691</v>
      </c>
      <c r="AK246" s="57" t="s">
        <v>691</v>
      </c>
    </row>
    <row r="247" spans="1:37">
      <c r="A247" s="56" t="s">
        <v>453</v>
      </c>
      <c r="B247" s="56" t="s">
        <v>455</v>
      </c>
      <c r="C247" t="s">
        <v>691</v>
      </c>
      <c r="D247" t="s">
        <v>691</v>
      </c>
      <c r="E247">
        <v>0</v>
      </c>
      <c r="F247">
        <v>0</v>
      </c>
      <c r="G247">
        <v>0</v>
      </c>
      <c r="H247">
        <v>0</v>
      </c>
      <c r="I247">
        <v>0</v>
      </c>
      <c r="J247">
        <v>0</v>
      </c>
      <c r="K247">
        <v>0</v>
      </c>
      <c r="L247">
        <v>0</v>
      </c>
      <c r="M247" s="51">
        <v>0</v>
      </c>
      <c r="N247">
        <v>0</v>
      </c>
      <c r="O247">
        <v>0</v>
      </c>
      <c r="P247">
        <v>0</v>
      </c>
      <c r="Q247">
        <v>0</v>
      </c>
      <c r="R247">
        <v>0</v>
      </c>
      <c r="S247">
        <v>0</v>
      </c>
      <c r="T247">
        <v>0</v>
      </c>
      <c r="U247">
        <v>0</v>
      </c>
      <c r="V247">
        <v>0</v>
      </c>
      <c r="W247">
        <v>0</v>
      </c>
      <c r="X247">
        <v>0</v>
      </c>
      <c r="Y247">
        <v>0</v>
      </c>
      <c r="Z247">
        <v>0</v>
      </c>
      <c r="AA247">
        <v>0</v>
      </c>
      <c r="AB247">
        <v>0</v>
      </c>
      <c r="AE247">
        <v>0</v>
      </c>
      <c r="AG247">
        <v>0</v>
      </c>
      <c r="AI247" s="57" t="s">
        <v>691</v>
      </c>
      <c r="AK247" s="57" t="s">
        <v>691</v>
      </c>
    </row>
    <row r="248" spans="1:37">
      <c r="A248" s="56" t="s">
        <v>580</v>
      </c>
      <c r="B248" s="56" t="s">
        <v>587</v>
      </c>
      <c r="C248">
        <v>82.132000000000005</v>
      </c>
      <c r="D248">
        <v>20.47</v>
      </c>
      <c r="E248">
        <v>0</v>
      </c>
      <c r="F248">
        <v>0</v>
      </c>
      <c r="G248">
        <v>11.025300000000001</v>
      </c>
      <c r="H248">
        <v>0</v>
      </c>
      <c r="I248">
        <v>0</v>
      </c>
      <c r="J248">
        <v>0</v>
      </c>
      <c r="K248">
        <v>0</v>
      </c>
      <c r="L248">
        <v>30.134599999999999</v>
      </c>
      <c r="M248" s="51">
        <v>0.98439999999999994</v>
      </c>
      <c r="N248">
        <v>0</v>
      </c>
      <c r="O248">
        <v>0</v>
      </c>
      <c r="P248">
        <v>0</v>
      </c>
      <c r="Q248">
        <v>5.1818999999999997</v>
      </c>
      <c r="R248">
        <v>3.8864299999999989</v>
      </c>
      <c r="S248">
        <v>0</v>
      </c>
      <c r="T248">
        <v>0</v>
      </c>
      <c r="U248">
        <v>0</v>
      </c>
      <c r="V248">
        <v>0</v>
      </c>
      <c r="W248">
        <v>0</v>
      </c>
      <c r="X248">
        <v>0</v>
      </c>
      <c r="Y248">
        <v>0</v>
      </c>
      <c r="Z248">
        <v>0</v>
      </c>
      <c r="AA248">
        <v>0</v>
      </c>
      <c r="AB248">
        <v>0</v>
      </c>
      <c r="AE248">
        <v>50.228229999999996</v>
      </c>
      <c r="AG248">
        <v>77.331769999999992</v>
      </c>
      <c r="AI248" s="57">
        <v>0.39376160238319224</v>
      </c>
      <c r="AK248" s="57">
        <v>0.39376160238319224</v>
      </c>
    </row>
    <row r="249" spans="1:37">
      <c r="A249" s="56" t="s">
        <v>391</v>
      </c>
      <c r="B249" s="56" t="s">
        <v>392</v>
      </c>
      <c r="C249" t="s">
        <v>691</v>
      </c>
      <c r="D249" t="s">
        <v>691</v>
      </c>
      <c r="E249">
        <v>0</v>
      </c>
      <c r="F249">
        <v>0</v>
      </c>
      <c r="G249">
        <v>0</v>
      </c>
      <c r="H249">
        <v>0</v>
      </c>
      <c r="I249">
        <v>0</v>
      </c>
      <c r="J249">
        <v>0</v>
      </c>
      <c r="K249">
        <v>0</v>
      </c>
      <c r="L249">
        <v>0</v>
      </c>
      <c r="M249" s="51">
        <v>0</v>
      </c>
      <c r="N249">
        <v>0</v>
      </c>
      <c r="O249">
        <v>0</v>
      </c>
      <c r="P249">
        <v>0</v>
      </c>
      <c r="Q249">
        <v>0</v>
      </c>
      <c r="R249">
        <v>0</v>
      </c>
      <c r="S249">
        <v>0</v>
      </c>
      <c r="T249">
        <v>0</v>
      </c>
      <c r="U249">
        <v>0</v>
      </c>
      <c r="V249">
        <v>0</v>
      </c>
      <c r="W249">
        <v>0</v>
      </c>
      <c r="X249">
        <v>0</v>
      </c>
      <c r="Y249">
        <v>0</v>
      </c>
      <c r="Z249">
        <v>0</v>
      </c>
      <c r="AA249">
        <v>0</v>
      </c>
      <c r="AB249">
        <v>0</v>
      </c>
      <c r="AE249">
        <v>0</v>
      </c>
      <c r="AG249">
        <v>0</v>
      </c>
      <c r="AI249" s="57" t="s">
        <v>691</v>
      </c>
      <c r="AK249" s="57" t="s">
        <v>691</v>
      </c>
    </row>
    <row r="250" spans="1:37">
      <c r="A250" s="56" t="s">
        <v>557</v>
      </c>
      <c r="B250" s="56" t="s">
        <v>559</v>
      </c>
      <c r="C250" t="s">
        <v>691</v>
      </c>
      <c r="D250" t="s">
        <v>691</v>
      </c>
      <c r="E250">
        <v>0</v>
      </c>
      <c r="F250">
        <v>0</v>
      </c>
      <c r="G250">
        <v>0</v>
      </c>
      <c r="H250">
        <v>0</v>
      </c>
      <c r="I250">
        <v>0</v>
      </c>
      <c r="J250">
        <v>0</v>
      </c>
      <c r="K250">
        <v>0</v>
      </c>
      <c r="L250">
        <v>0</v>
      </c>
      <c r="M250" s="51">
        <v>0</v>
      </c>
      <c r="N250">
        <v>0</v>
      </c>
      <c r="O250">
        <v>0</v>
      </c>
      <c r="P250">
        <v>0</v>
      </c>
      <c r="Q250">
        <v>0</v>
      </c>
      <c r="R250">
        <v>0</v>
      </c>
      <c r="S250">
        <v>0</v>
      </c>
      <c r="T250">
        <v>0</v>
      </c>
      <c r="U250">
        <v>0</v>
      </c>
      <c r="V250">
        <v>0</v>
      </c>
      <c r="W250">
        <v>0</v>
      </c>
      <c r="X250">
        <v>0</v>
      </c>
      <c r="Y250">
        <v>0</v>
      </c>
      <c r="Z250">
        <v>0</v>
      </c>
      <c r="AA250">
        <v>0</v>
      </c>
      <c r="AB250">
        <v>0</v>
      </c>
      <c r="AE250">
        <v>0</v>
      </c>
      <c r="AG250">
        <v>0</v>
      </c>
      <c r="AI250" s="57" t="s">
        <v>691</v>
      </c>
      <c r="AK250" s="57" t="s">
        <v>691</v>
      </c>
    </row>
    <row r="251" spans="1:37">
      <c r="A251" s="56" t="s">
        <v>393</v>
      </c>
      <c r="B251" s="56" t="s">
        <v>394</v>
      </c>
      <c r="C251" t="s">
        <v>691</v>
      </c>
      <c r="D251" t="s">
        <v>691</v>
      </c>
      <c r="E251">
        <v>0</v>
      </c>
      <c r="F251">
        <v>0</v>
      </c>
      <c r="G251">
        <v>0</v>
      </c>
      <c r="H251">
        <v>0</v>
      </c>
      <c r="I251">
        <v>0</v>
      </c>
      <c r="J251">
        <v>0</v>
      </c>
      <c r="K251">
        <v>0</v>
      </c>
      <c r="L251">
        <v>0</v>
      </c>
      <c r="M251" s="51">
        <v>0</v>
      </c>
      <c r="N251">
        <v>0</v>
      </c>
      <c r="O251">
        <v>0</v>
      </c>
      <c r="P251">
        <v>0</v>
      </c>
      <c r="Q251">
        <v>0</v>
      </c>
      <c r="R251">
        <v>0</v>
      </c>
      <c r="S251">
        <v>0</v>
      </c>
      <c r="T251">
        <v>0</v>
      </c>
      <c r="U251">
        <v>0</v>
      </c>
      <c r="V251">
        <v>0</v>
      </c>
      <c r="W251">
        <v>0</v>
      </c>
      <c r="X251">
        <v>0</v>
      </c>
      <c r="Y251">
        <v>0</v>
      </c>
      <c r="Z251">
        <v>0</v>
      </c>
      <c r="AA251">
        <v>0</v>
      </c>
      <c r="AB251">
        <v>0</v>
      </c>
      <c r="AE251">
        <v>0</v>
      </c>
      <c r="AG251">
        <v>0</v>
      </c>
      <c r="AI251" s="57" t="s">
        <v>691</v>
      </c>
      <c r="AK251" s="57" t="s">
        <v>691</v>
      </c>
    </row>
    <row r="252" spans="1:37">
      <c r="A252" s="56" t="s">
        <v>399</v>
      </c>
      <c r="B252" s="56" t="s">
        <v>400</v>
      </c>
      <c r="C252">
        <v>285.60000000000002</v>
      </c>
      <c r="D252">
        <v>131.398</v>
      </c>
      <c r="E252">
        <v>0</v>
      </c>
      <c r="F252">
        <v>0</v>
      </c>
      <c r="G252">
        <v>45.691599999999994</v>
      </c>
      <c r="H252">
        <v>0</v>
      </c>
      <c r="I252">
        <v>0.17989299999999997</v>
      </c>
      <c r="J252">
        <v>0</v>
      </c>
      <c r="K252">
        <v>0</v>
      </c>
      <c r="L252">
        <v>121.044</v>
      </c>
      <c r="M252" s="51">
        <v>11.234720000000001</v>
      </c>
      <c r="N252">
        <v>0</v>
      </c>
      <c r="O252">
        <v>43.347000000000001</v>
      </c>
      <c r="P252">
        <v>0</v>
      </c>
      <c r="Q252">
        <v>0</v>
      </c>
      <c r="R252">
        <v>41.165999999999997</v>
      </c>
      <c r="S252">
        <v>0</v>
      </c>
      <c r="T252">
        <v>0</v>
      </c>
      <c r="U252">
        <v>20.6478</v>
      </c>
      <c r="V252">
        <v>0</v>
      </c>
      <c r="W252">
        <v>0</v>
      </c>
      <c r="X252">
        <v>0</v>
      </c>
      <c r="Y252">
        <v>0</v>
      </c>
      <c r="Z252">
        <v>0</v>
      </c>
      <c r="AA252">
        <v>0</v>
      </c>
      <c r="AB252">
        <v>0</v>
      </c>
      <c r="AE252">
        <v>272.07629300000008</v>
      </c>
      <c r="AG252">
        <v>230.09690699999999</v>
      </c>
      <c r="AI252" s="57">
        <v>0.54179771640541552</v>
      </c>
      <c r="AK252" s="57">
        <v>0.54179771640541563</v>
      </c>
    </row>
    <row r="253" spans="1:37">
      <c r="A253" s="56" t="s">
        <v>399</v>
      </c>
      <c r="B253" s="56" t="s">
        <v>401</v>
      </c>
      <c r="C253">
        <v>16.7</v>
      </c>
      <c r="D253">
        <v>7.6</v>
      </c>
      <c r="E253">
        <v>0</v>
      </c>
      <c r="F253">
        <v>0</v>
      </c>
      <c r="G253">
        <v>1.3178299999999998</v>
      </c>
      <c r="H253">
        <v>0</v>
      </c>
      <c r="I253">
        <v>0</v>
      </c>
      <c r="J253">
        <v>0</v>
      </c>
      <c r="K253">
        <v>0</v>
      </c>
      <c r="L253">
        <v>13.2516</v>
      </c>
      <c r="M253" s="51">
        <v>0.64508300000000007</v>
      </c>
      <c r="N253">
        <v>0</v>
      </c>
      <c r="O253">
        <v>0</v>
      </c>
      <c r="P253">
        <v>0</v>
      </c>
      <c r="Q253">
        <v>6.0764700000000005E-2</v>
      </c>
      <c r="R253">
        <v>1.3178299999999998</v>
      </c>
      <c r="S253">
        <v>0</v>
      </c>
      <c r="T253">
        <v>0</v>
      </c>
      <c r="U253">
        <v>0</v>
      </c>
      <c r="V253">
        <v>0</v>
      </c>
      <c r="W253">
        <v>0</v>
      </c>
      <c r="X253">
        <v>0</v>
      </c>
      <c r="Y253">
        <v>0</v>
      </c>
      <c r="Z253">
        <v>0</v>
      </c>
      <c r="AA253">
        <v>0</v>
      </c>
      <c r="AB253">
        <v>0</v>
      </c>
      <c r="AE253">
        <v>15.948024700000001</v>
      </c>
      <c r="AG253">
        <v>13.446975300000002</v>
      </c>
      <c r="AI253" s="57">
        <v>0.5425420887906105</v>
      </c>
      <c r="AK253" s="57">
        <v>0.54254208879061061</v>
      </c>
    </row>
    <row r="254" spans="1:37">
      <c r="A254" s="56" t="s">
        <v>138</v>
      </c>
      <c r="B254" s="56" t="s">
        <v>163</v>
      </c>
      <c r="C254" t="s">
        <v>691</v>
      </c>
      <c r="D254" t="s">
        <v>691</v>
      </c>
      <c r="E254">
        <v>0</v>
      </c>
      <c r="F254">
        <v>0</v>
      </c>
      <c r="G254">
        <v>0</v>
      </c>
      <c r="H254">
        <v>0</v>
      </c>
      <c r="I254">
        <v>0</v>
      </c>
      <c r="J254">
        <v>0</v>
      </c>
      <c r="K254">
        <v>0</v>
      </c>
      <c r="L254">
        <v>0</v>
      </c>
      <c r="M254" s="51">
        <v>0</v>
      </c>
      <c r="N254">
        <v>0</v>
      </c>
      <c r="O254">
        <v>0</v>
      </c>
      <c r="P254">
        <v>0</v>
      </c>
      <c r="Q254">
        <v>0</v>
      </c>
      <c r="R254">
        <v>0</v>
      </c>
      <c r="S254">
        <v>0</v>
      </c>
      <c r="T254">
        <v>0</v>
      </c>
      <c r="U254">
        <v>0</v>
      </c>
      <c r="V254">
        <v>0</v>
      </c>
      <c r="W254">
        <v>0</v>
      </c>
      <c r="X254">
        <v>0</v>
      </c>
      <c r="Y254">
        <v>0</v>
      </c>
      <c r="Z254">
        <v>0</v>
      </c>
      <c r="AA254">
        <v>0</v>
      </c>
      <c r="AB254">
        <v>0</v>
      </c>
      <c r="AE254">
        <v>0</v>
      </c>
      <c r="AG254">
        <v>0</v>
      </c>
      <c r="AI254" s="57" t="s">
        <v>691</v>
      </c>
      <c r="AK254" s="57" t="s">
        <v>691</v>
      </c>
    </row>
    <row r="255" spans="1:37">
      <c r="A255" s="56" t="s">
        <v>138</v>
      </c>
      <c r="B255" s="56" t="s">
        <v>164</v>
      </c>
      <c r="C255" t="s">
        <v>691</v>
      </c>
      <c r="D255" t="s">
        <v>691</v>
      </c>
      <c r="E255">
        <v>0</v>
      </c>
      <c r="F255">
        <v>0</v>
      </c>
      <c r="G255">
        <v>0</v>
      </c>
      <c r="H255">
        <v>0</v>
      </c>
      <c r="I255">
        <v>0</v>
      </c>
      <c r="J255">
        <v>0</v>
      </c>
      <c r="K255">
        <v>0</v>
      </c>
      <c r="L255">
        <v>0</v>
      </c>
      <c r="M255" s="51">
        <v>0</v>
      </c>
      <c r="N255">
        <v>0</v>
      </c>
      <c r="O255">
        <v>0</v>
      </c>
      <c r="P255">
        <v>0</v>
      </c>
      <c r="Q255">
        <v>0</v>
      </c>
      <c r="R255">
        <v>0</v>
      </c>
      <c r="S255">
        <v>0</v>
      </c>
      <c r="T255">
        <v>0</v>
      </c>
      <c r="U255">
        <v>0</v>
      </c>
      <c r="V255">
        <v>0</v>
      </c>
      <c r="W255">
        <v>0</v>
      </c>
      <c r="X255">
        <v>0</v>
      </c>
      <c r="Y255">
        <v>0</v>
      </c>
      <c r="Z255">
        <v>0</v>
      </c>
      <c r="AA255">
        <v>0</v>
      </c>
      <c r="AB255">
        <v>0</v>
      </c>
      <c r="AE255">
        <v>0</v>
      </c>
      <c r="AG255">
        <v>0</v>
      </c>
      <c r="AI255" s="57" t="s">
        <v>691</v>
      </c>
      <c r="AK255" s="57" t="s">
        <v>691</v>
      </c>
    </row>
    <row r="256" spans="1:37">
      <c r="A256" s="56" t="s">
        <v>138</v>
      </c>
      <c r="B256" s="56" t="s">
        <v>165</v>
      </c>
      <c r="C256" t="s">
        <v>691</v>
      </c>
      <c r="D256" t="s">
        <v>691</v>
      </c>
      <c r="E256">
        <v>0</v>
      </c>
      <c r="F256">
        <v>0</v>
      </c>
      <c r="G256">
        <v>0</v>
      </c>
      <c r="H256">
        <v>0</v>
      </c>
      <c r="I256">
        <v>0</v>
      </c>
      <c r="J256">
        <v>0</v>
      </c>
      <c r="K256">
        <v>0</v>
      </c>
      <c r="L256">
        <v>0</v>
      </c>
      <c r="M256" s="51">
        <v>0</v>
      </c>
      <c r="N256">
        <v>0</v>
      </c>
      <c r="O256">
        <v>0</v>
      </c>
      <c r="P256">
        <v>0</v>
      </c>
      <c r="Q256">
        <v>0</v>
      </c>
      <c r="R256">
        <v>0</v>
      </c>
      <c r="S256">
        <v>0</v>
      </c>
      <c r="T256">
        <v>0</v>
      </c>
      <c r="U256">
        <v>0</v>
      </c>
      <c r="V256">
        <v>0</v>
      </c>
      <c r="W256">
        <v>0</v>
      </c>
      <c r="X256">
        <v>0</v>
      </c>
      <c r="Y256">
        <v>0</v>
      </c>
      <c r="Z256">
        <v>0</v>
      </c>
      <c r="AA256">
        <v>0</v>
      </c>
      <c r="AB256">
        <v>0</v>
      </c>
      <c r="AE256">
        <v>0</v>
      </c>
      <c r="AG256">
        <v>0</v>
      </c>
      <c r="AI256" s="57" t="s">
        <v>691</v>
      </c>
      <c r="AK256" s="57" t="s">
        <v>691</v>
      </c>
    </row>
    <row r="257" spans="1:37">
      <c r="A257" s="56" t="s">
        <v>635</v>
      </c>
      <c r="B257" s="56" t="s">
        <v>639</v>
      </c>
      <c r="C257" t="s">
        <v>691</v>
      </c>
      <c r="D257" t="s">
        <v>691</v>
      </c>
      <c r="E257">
        <v>0</v>
      </c>
      <c r="F257">
        <v>0</v>
      </c>
      <c r="G257">
        <v>0</v>
      </c>
      <c r="H257">
        <v>0</v>
      </c>
      <c r="I257">
        <v>0</v>
      </c>
      <c r="J257">
        <v>0</v>
      </c>
      <c r="K257">
        <v>0</v>
      </c>
      <c r="L257">
        <v>0</v>
      </c>
      <c r="M257" s="51">
        <v>0</v>
      </c>
      <c r="N257">
        <v>0</v>
      </c>
      <c r="O257">
        <v>0</v>
      </c>
      <c r="P257">
        <v>0</v>
      </c>
      <c r="Q257">
        <v>0</v>
      </c>
      <c r="R257">
        <v>0</v>
      </c>
      <c r="S257">
        <v>0</v>
      </c>
      <c r="T257">
        <v>0</v>
      </c>
      <c r="U257">
        <v>0</v>
      </c>
      <c r="V257">
        <v>0</v>
      </c>
      <c r="W257">
        <v>0</v>
      </c>
      <c r="X257">
        <v>0</v>
      </c>
      <c r="Y257">
        <v>0</v>
      </c>
      <c r="Z257">
        <v>0</v>
      </c>
      <c r="AA257">
        <v>0</v>
      </c>
      <c r="AB257">
        <v>0</v>
      </c>
      <c r="AE257">
        <v>0</v>
      </c>
      <c r="AG257">
        <v>0</v>
      </c>
      <c r="AI257" s="57" t="s">
        <v>691</v>
      </c>
      <c r="AK257" s="57" t="s">
        <v>691</v>
      </c>
    </row>
    <row r="258" spans="1:37">
      <c r="A258" s="56" t="s">
        <v>138</v>
      </c>
      <c r="B258" s="56" t="s">
        <v>166</v>
      </c>
      <c r="C258" t="s">
        <v>691</v>
      </c>
      <c r="D258" t="s">
        <v>691</v>
      </c>
      <c r="E258">
        <v>0</v>
      </c>
      <c r="F258">
        <v>0</v>
      </c>
      <c r="G258">
        <v>0</v>
      </c>
      <c r="H258">
        <v>0</v>
      </c>
      <c r="I258">
        <v>0</v>
      </c>
      <c r="J258">
        <v>0</v>
      </c>
      <c r="K258">
        <v>0</v>
      </c>
      <c r="L258">
        <v>0</v>
      </c>
      <c r="M258" s="51">
        <v>0</v>
      </c>
      <c r="N258">
        <v>0</v>
      </c>
      <c r="O258">
        <v>0</v>
      </c>
      <c r="P258">
        <v>0</v>
      </c>
      <c r="Q258">
        <v>0</v>
      </c>
      <c r="R258">
        <v>0</v>
      </c>
      <c r="S258">
        <v>0</v>
      </c>
      <c r="T258">
        <v>0</v>
      </c>
      <c r="U258">
        <v>0</v>
      </c>
      <c r="V258">
        <v>0</v>
      </c>
      <c r="W258">
        <v>0</v>
      </c>
      <c r="X258">
        <v>0</v>
      </c>
      <c r="Y258">
        <v>0</v>
      </c>
      <c r="Z258">
        <v>0</v>
      </c>
      <c r="AA258">
        <v>0</v>
      </c>
      <c r="AB258">
        <v>0</v>
      </c>
      <c r="AE258">
        <v>0</v>
      </c>
      <c r="AG258">
        <v>0</v>
      </c>
      <c r="AI258" s="57" t="s">
        <v>691</v>
      </c>
      <c r="AK258" s="57" t="s">
        <v>691</v>
      </c>
    </row>
    <row r="259" spans="1:37">
      <c r="A259" s="56" t="s">
        <v>306</v>
      </c>
      <c r="B259" s="56" t="s">
        <v>311</v>
      </c>
      <c r="C259" t="s">
        <v>691</v>
      </c>
      <c r="D259" t="s">
        <v>691</v>
      </c>
      <c r="E259">
        <v>0</v>
      </c>
      <c r="F259">
        <v>0</v>
      </c>
      <c r="G259">
        <v>0</v>
      </c>
      <c r="H259">
        <v>0</v>
      </c>
      <c r="I259">
        <v>0</v>
      </c>
      <c r="J259">
        <v>0</v>
      </c>
      <c r="K259">
        <v>0</v>
      </c>
      <c r="L259">
        <v>0</v>
      </c>
      <c r="M259" s="51">
        <v>0</v>
      </c>
      <c r="N259">
        <v>0</v>
      </c>
      <c r="O259">
        <v>0</v>
      </c>
      <c r="P259">
        <v>0</v>
      </c>
      <c r="Q259">
        <v>0</v>
      </c>
      <c r="R259">
        <v>0</v>
      </c>
      <c r="S259">
        <v>0</v>
      </c>
      <c r="T259">
        <v>0</v>
      </c>
      <c r="U259">
        <v>0</v>
      </c>
      <c r="V259">
        <v>0</v>
      </c>
      <c r="W259">
        <v>0</v>
      </c>
      <c r="X259">
        <v>0</v>
      </c>
      <c r="Y259">
        <v>0</v>
      </c>
      <c r="Z259">
        <v>0</v>
      </c>
      <c r="AA259">
        <v>0</v>
      </c>
      <c r="AB259">
        <v>0</v>
      </c>
      <c r="AE259">
        <v>0</v>
      </c>
      <c r="AG259">
        <v>0</v>
      </c>
      <c r="AI259" s="57" t="s">
        <v>691</v>
      </c>
      <c r="AK259" s="57" t="s">
        <v>691</v>
      </c>
    </row>
    <row r="260" spans="1:37">
      <c r="A260" s="56" t="s">
        <v>424</v>
      </c>
      <c r="B260" s="56" t="s">
        <v>425</v>
      </c>
      <c r="C260" t="s">
        <v>691</v>
      </c>
      <c r="D260" t="s">
        <v>691</v>
      </c>
      <c r="E260">
        <v>0</v>
      </c>
      <c r="F260">
        <v>0</v>
      </c>
      <c r="G260">
        <v>0</v>
      </c>
      <c r="H260">
        <v>0</v>
      </c>
      <c r="I260">
        <v>0</v>
      </c>
      <c r="J260">
        <v>0</v>
      </c>
      <c r="K260">
        <v>0</v>
      </c>
      <c r="L260">
        <v>0</v>
      </c>
      <c r="M260" s="51">
        <v>0</v>
      </c>
      <c r="N260">
        <v>0</v>
      </c>
      <c r="O260">
        <v>0</v>
      </c>
      <c r="P260">
        <v>0</v>
      </c>
      <c r="Q260">
        <v>0</v>
      </c>
      <c r="R260">
        <v>0</v>
      </c>
      <c r="S260">
        <v>0</v>
      </c>
      <c r="T260">
        <v>0</v>
      </c>
      <c r="U260">
        <v>0</v>
      </c>
      <c r="V260">
        <v>0</v>
      </c>
      <c r="W260">
        <v>0</v>
      </c>
      <c r="X260">
        <v>0</v>
      </c>
      <c r="Y260">
        <v>0</v>
      </c>
      <c r="Z260">
        <v>0</v>
      </c>
      <c r="AA260">
        <v>0</v>
      </c>
      <c r="AB260">
        <v>0</v>
      </c>
      <c r="AE260">
        <v>0</v>
      </c>
      <c r="AG260">
        <v>0</v>
      </c>
      <c r="AI260" s="57" t="s">
        <v>691</v>
      </c>
      <c r="AK260" s="57" t="s">
        <v>691</v>
      </c>
    </row>
    <row r="261" spans="1:37">
      <c r="A261" s="56" t="s">
        <v>138</v>
      </c>
      <c r="B261" s="56" t="s">
        <v>167</v>
      </c>
      <c r="C261">
        <v>1013</v>
      </c>
      <c r="D261">
        <v>379</v>
      </c>
      <c r="E261">
        <v>683.28300000000002</v>
      </c>
      <c r="F261">
        <v>0</v>
      </c>
      <c r="G261">
        <v>0</v>
      </c>
      <c r="H261">
        <v>0</v>
      </c>
      <c r="I261">
        <v>10.769399999999999</v>
      </c>
      <c r="J261">
        <v>0</v>
      </c>
      <c r="K261">
        <v>0</v>
      </c>
      <c r="L261">
        <v>50.848700000000001</v>
      </c>
      <c r="M261" s="51">
        <v>41.642000000000003</v>
      </c>
      <c r="N261">
        <v>0</v>
      </c>
      <c r="O261">
        <v>55.291800000000002</v>
      </c>
      <c r="P261">
        <v>0</v>
      </c>
      <c r="Q261">
        <v>0</v>
      </c>
      <c r="R261">
        <v>0</v>
      </c>
      <c r="S261">
        <v>54.784899999999993</v>
      </c>
      <c r="T261">
        <v>0</v>
      </c>
      <c r="U261">
        <v>0</v>
      </c>
      <c r="V261">
        <v>0</v>
      </c>
      <c r="W261">
        <v>0</v>
      </c>
      <c r="X261">
        <v>0</v>
      </c>
      <c r="Y261">
        <v>0</v>
      </c>
      <c r="Z261">
        <v>0</v>
      </c>
      <c r="AA261">
        <v>0</v>
      </c>
      <c r="AB261">
        <v>0</v>
      </c>
      <c r="AE261">
        <v>854.9778</v>
      </c>
      <c r="AG261">
        <v>767.0222</v>
      </c>
      <c r="AI261" s="57">
        <v>0.52711331689272511</v>
      </c>
      <c r="AK261" s="57">
        <v>0.527113316892725</v>
      </c>
    </row>
    <row r="262" spans="1:37">
      <c r="A262" s="56" t="s">
        <v>89</v>
      </c>
      <c r="B262" s="56" t="s">
        <v>98</v>
      </c>
      <c r="C262" t="s">
        <v>691</v>
      </c>
      <c r="D262" t="s">
        <v>691</v>
      </c>
      <c r="E262">
        <v>0</v>
      </c>
      <c r="F262">
        <v>0</v>
      </c>
      <c r="G262">
        <v>0</v>
      </c>
      <c r="H262">
        <v>0</v>
      </c>
      <c r="I262">
        <v>0</v>
      </c>
      <c r="J262">
        <v>0</v>
      </c>
      <c r="K262">
        <v>0</v>
      </c>
      <c r="L262">
        <v>0</v>
      </c>
      <c r="M262" s="51">
        <v>0</v>
      </c>
      <c r="N262">
        <v>0</v>
      </c>
      <c r="O262">
        <v>0</v>
      </c>
      <c r="P262">
        <v>0</v>
      </c>
      <c r="Q262">
        <v>0</v>
      </c>
      <c r="R262">
        <v>0</v>
      </c>
      <c r="S262">
        <v>0</v>
      </c>
      <c r="T262">
        <v>0</v>
      </c>
      <c r="U262">
        <v>0</v>
      </c>
      <c r="V262">
        <v>0</v>
      </c>
      <c r="W262">
        <v>0</v>
      </c>
      <c r="X262">
        <v>0</v>
      </c>
      <c r="Y262">
        <v>0</v>
      </c>
      <c r="Z262">
        <v>0</v>
      </c>
      <c r="AA262">
        <v>0</v>
      </c>
      <c r="AB262">
        <v>0</v>
      </c>
      <c r="AE262">
        <v>0</v>
      </c>
      <c r="AG262">
        <v>0</v>
      </c>
      <c r="AI262" s="57" t="s">
        <v>691</v>
      </c>
      <c r="AK262" s="57" t="s">
        <v>691</v>
      </c>
    </row>
    <row r="263" spans="1:37">
      <c r="A263" s="56" t="s">
        <v>404</v>
      </c>
      <c r="B263" s="56" t="s">
        <v>406</v>
      </c>
      <c r="C263">
        <v>88.331000000000003</v>
      </c>
      <c r="D263">
        <v>22.782</v>
      </c>
      <c r="E263">
        <v>0</v>
      </c>
      <c r="F263">
        <v>0</v>
      </c>
      <c r="G263">
        <v>0</v>
      </c>
      <c r="H263">
        <v>0</v>
      </c>
      <c r="I263">
        <v>0</v>
      </c>
      <c r="J263">
        <v>0</v>
      </c>
      <c r="K263">
        <v>0</v>
      </c>
      <c r="L263">
        <v>23.414100000000005</v>
      </c>
      <c r="M263" s="51">
        <v>0.66324399999999994</v>
      </c>
      <c r="N263">
        <v>0</v>
      </c>
      <c r="O263">
        <v>0</v>
      </c>
      <c r="P263">
        <v>0</v>
      </c>
      <c r="Q263">
        <v>0</v>
      </c>
      <c r="R263">
        <v>33.873699999999999</v>
      </c>
      <c r="S263">
        <v>0</v>
      </c>
      <c r="T263">
        <v>0</v>
      </c>
      <c r="U263">
        <v>0</v>
      </c>
      <c r="V263">
        <v>0</v>
      </c>
      <c r="W263">
        <v>0</v>
      </c>
      <c r="X263">
        <v>0</v>
      </c>
      <c r="Y263">
        <v>0</v>
      </c>
      <c r="Z263">
        <v>0</v>
      </c>
      <c r="AA263">
        <v>0</v>
      </c>
      <c r="AB263">
        <v>0</v>
      </c>
      <c r="AE263">
        <v>57.287800000000004</v>
      </c>
      <c r="AG263">
        <v>85.231199999999987</v>
      </c>
      <c r="AI263" s="57">
        <v>0.4019660536489873</v>
      </c>
      <c r="AK263" s="57">
        <v>0.40196605364898719</v>
      </c>
    </row>
    <row r="264" spans="1:37">
      <c r="A264" s="56" t="s">
        <v>463</v>
      </c>
      <c r="B264" s="56" t="s">
        <v>475</v>
      </c>
      <c r="C264" t="s">
        <v>691</v>
      </c>
      <c r="D264" t="s">
        <v>691</v>
      </c>
      <c r="E264">
        <v>0</v>
      </c>
      <c r="F264">
        <v>0</v>
      </c>
      <c r="G264">
        <v>0</v>
      </c>
      <c r="H264">
        <v>0</v>
      </c>
      <c r="I264">
        <v>0</v>
      </c>
      <c r="J264">
        <v>0</v>
      </c>
      <c r="K264">
        <v>0</v>
      </c>
      <c r="L264">
        <v>0</v>
      </c>
      <c r="M264" s="51">
        <v>0</v>
      </c>
      <c r="N264">
        <v>0</v>
      </c>
      <c r="O264">
        <v>0</v>
      </c>
      <c r="P264">
        <v>0</v>
      </c>
      <c r="Q264">
        <v>0</v>
      </c>
      <c r="R264">
        <v>0</v>
      </c>
      <c r="S264">
        <v>0</v>
      </c>
      <c r="T264">
        <v>0</v>
      </c>
      <c r="U264">
        <v>0</v>
      </c>
      <c r="V264">
        <v>0</v>
      </c>
      <c r="W264">
        <v>0</v>
      </c>
      <c r="X264">
        <v>0</v>
      </c>
      <c r="Y264">
        <v>0</v>
      </c>
      <c r="Z264">
        <v>0</v>
      </c>
      <c r="AA264">
        <v>0</v>
      </c>
      <c r="AB264">
        <v>0</v>
      </c>
      <c r="AE264">
        <v>0</v>
      </c>
      <c r="AG264">
        <v>0</v>
      </c>
      <c r="AI264" s="57" t="s">
        <v>691</v>
      </c>
      <c r="AK264" s="57" t="s">
        <v>691</v>
      </c>
    </row>
    <row r="265" spans="1:37">
      <c r="A265" s="56" t="s">
        <v>408</v>
      </c>
      <c r="B265" s="56" t="s">
        <v>409</v>
      </c>
      <c r="C265">
        <v>138.99</v>
      </c>
      <c r="D265">
        <v>19.25</v>
      </c>
      <c r="E265">
        <v>0</v>
      </c>
      <c r="F265">
        <v>0</v>
      </c>
      <c r="G265">
        <v>0</v>
      </c>
      <c r="H265">
        <v>0</v>
      </c>
      <c r="I265">
        <v>0</v>
      </c>
      <c r="J265">
        <v>0</v>
      </c>
      <c r="K265">
        <v>0</v>
      </c>
      <c r="L265">
        <v>18.578099999999999</v>
      </c>
      <c r="M265" s="51">
        <v>1.0634999999999999</v>
      </c>
      <c r="N265">
        <v>0</v>
      </c>
      <c r="O265">
        <v>0</v>
      </c>
      <c r="P265">
        <v>0</v>
      </c>
      <c r="Q265">
        <v>0</v>
      </c>
      <c r="R265">
        <v>0</v>
      </c>
      <c r="S265">
        <v>0</v>
      </c>
      <c r="T265">
        <v>0</v>
      </c>
      <c r="U265">
        <v>0</v>
      </c>
      <c r="V265">
        <v>0</v>
      </c>
      <c r="W265">
        <v>0</v>
      </c>
      <c r="X265">
        <v>0</v>
      </c>
      <c r="Y265">
        <v>0</v>
      </c>
      <c r="Z265">
        <v>0</v>
      </c>
      <c r="AA265">
        <v>0</v>
      </c>
      <c r="AB265">
        <v>32.629100000000008</v>
      </c>
      <c r="AE265">
        <v>51.207200000000007</v>
      </c>
      <c r="AG265">
        <v>141.87280000000001</v>
      </c>
      <c r="AI265" s="57">
        <v>0.2652123472135901</v>
      </c>
      <c r="AK265" s="57">
        <v>0.26521234721359022</v>
      </c>
    </row>
    <row r="266" spans="1:37">
      <c r="A266" s="56" t="s">
        <v>313</v>
      </c>
      <c r="B266" s="56" t="s">
        <v>315</v>
      </c>
      <c r="C266" t="s">
        <v>691</v>
      </c>
      <c r="D266" t="s">
        <v>691</v>
      </c>
      <c r="E266">
        <v>0</v>
      </c>
      <c r="F266">
        <v>0</v>
      </c>
      <c r="G266">
        <v>0</v>
      </c>
      <c r="H266">
        <v>0</v>
      </c>
      <c r="I266">
        <v>0</v>
      </c>
      <c r="J266">
        <v>0</v>
      </c>
      <c r="K266">
        <v>0</v>
      </c>
      <c r="L266">
        <v>0</v>
      </c>
      <c r="M266" s="51">
        <v>0</v>
      </c>
      <c r="N266">
        <v>0</v>
      </c>
      <c r="O266">
        <v>0</v>
      </c>
      <c r="P266">
        <v>0</v>
      </c>
      <c r="Q266">
        <v>0</v>
      </c>
      <c r="R266">
        <v>0</v>
      </c>
      <c r="S266">
        <v>0</v>
      </c>
      <c r="T266">
        <v>0</v>
      </c>
      <c r="U266">
        <v>0</v>
      </c>
      <c r="V266">
        <v>0</v>
      </c>
      <c r="W266">
        <v>0</v>
      </c>
      <c r="X266">
        <v>0</v>
      </c>
      <c r="Y266">
        <v>0</v>
      </c>
      <c r="Z266">
        <v>0</v>
      </c>
      <c r="AA266">
        <v>0</v>
      </c>
      <c r="AB266">
        <v>0</v>
      </c>
      <c r="AE266">
        <v>0</v>
      </c>
      <c r="AG266">
        <v>0</v>
      </c>
      <c r="AI266" s="57" t="s">
        <v>691</v>
      </c>
      <c r="AK266" s="57" t="s">
        <v>691</v>
      </c>
    </row>
    <row r="267" spans="1:37">
      <c r="A267" s="56" t="s">
        <v>540</v>
      </c>
      <c r="B267" s="56" t="s">
        <v>542</v>
      </c>
      <c r="C267" t="s">
        <v>691</v>
      </c>
      <c r="D267" t="s">
        <v>691</v>
      </c>
      <c r="E267">
        <v>0</v>
      </c>
      <c r="F267">
        <v>0</v>
      </c>
      <c r="G267">
        <v>0</v>
      </c>
      <c r="H267">
        <v>0</v>
      </c>
      <c r="I267">
        <v>0</v>
      </c>
      <c r="J267">
        <v>0</v>
      </c>
      <c r="K267">
        <v>0</v>
      </c>
      <c r="L267">
        <v>0</v>
      </c>
      <c r="M267" s="51">
        <v>0</v>
      </c>
      <c r="N267">
        <v>0</v>
      </c>
      <c r="O267">
        <v>0</v>
      </c>
      <c r="P267">
        <v>0</v>
      </c>
      <c r="Q267">
        <v>0</v>
      </c>
      <c r="R267">
        <v>0</v>
      </c>
      <c r="S267">
        <v>0</v>
      </c>
      <c r="T267">
        <v>0</v>
      </c>
      <c r="U267">
        <v>0</v>
      </c>
      <c r="V267">
        <v>0</v>
      </c>
      <c r="W267">
        <v>0</v>
      </c>
      <c r="X267">
        <v>0</v>
      </c>
      <c r="Y267">
        <v>0</v>
      </c>
      <c r="Z267">
        <v>0</v>
      </c>
      <c r="AA267">
        <v>0</v>
      </c>
      <c r="AB267">
        <v>0</v>
      </c>
      <c r="AE267">
        <v>0</v>
      </c>
      <c r="AG267">
        <v>0</v>
      </c>
      <c r="AI267" s="57" t="s">
        <v>691</v>
      </c>
      <c r="AK267" s="57" t="s">
        <v>691</v>
      </c>
    </row>
    <row r="268" spans="1:37">
      <c r="A268" s="56" t="s">
        <v>580</v>
      </c>
      <c r="B268" s="56" t="s">
        <v>588</v>
      </c>
      <c r="C268">
        <v>235.09</v>
      </c>
      <c r="D268">
        <v>101.82</v>
      </c>
      <c r="E268">
        <v>0</v>
      </c>
      <c r="F268">
        <v>0</v>
      </c>
      <c r="G268">
        <v>0.59916299999999989</v>
      </c>
      <c r="H268">
        <v>0</v>
      </c>
      <c r="I268">
        <v>0</v>
      </c>
      <c r="J268">
        <v>0.75322199999999995</v>
      </c>
      <c r="K268">
        <v>0</v>
      </c>
      <c r="L268">
        <v>5.1485600000000007</v>
      </c>
      <c r="M268" s="51">
        <v>9.9596600000000013</v>
      </c>
      <c r="N268">
        <v>0</v>
      </c>
      <c r="O268">
        <v>221.75500000000002</v>
      </c>
      <c r="P268">
        <v>0</v>
      </c>
      <c r="Q268">
        <v>0</v>
      </c>
      <c r="R268">
        <v>0</v>
      </c>
      <c r="S268">
        <v>0</v>
      </c>
      <c r="T268">
        <v>0</v>
      </c>
      <c r="U268">
        <v>0</v>
      </c>
      <c r="V268">
        <v>0</v>
      </c>
      <c r="W268">
        <v>0</v>
      </c>
      <c r="X268">
        <v>0</v>
      </c>
      <c r="Y268">
        <v>0</v>
      </c>
      <c r="Z268">
        <v>0</v>
      </c>
      <c r="AA268">
        <v>0</v>
      </c>
      <c r="AB268">
        <v>0</v>
      </c>
      <c r="AE268">
        <v>228.25594500000003</v>
      </c>
      <c r="AG268">
        <v>202.42005499999999</v>
      </c>
      <c r="AI268" s="57">
        <v>0.52999457829087304</v>
      </c>
      <c r="AK268" s="57">
        <v>0.52999457829087293</v>
      </c>
    </row>
    <row r="269" spans="1:37">
      <c r="A269" s="56" t="s">
        <v>610</v>
      </c>
      <c r="B269" s="56" t="s">
        <v>624</v>
      </c>
      <c r="C269">
        <v>13.88</v>
      </c>
      <c r="D269">
        <v>0.6</v>
      </c>
      <c r="E269">
        <v>8.8708999999999927E-2</v>
      </c>
      <c r="F269">
        <v>0</v>
      </c>
      <c r="G269">
        <v>0</v>
      </c>
      <c r="H269">
        <v>0</v>
      </c>
      <c r="I269">
        <v>1.9779999999999992E-2</v>
      </c>
      <c r="J269">
        <v>0</v>
      </c>
      <c r="K269">
        <v>0.12857000000000007</v>
      </c>
      <c r="L269">
        <v>0.1058039999999999</v>
      </c>
      <c r="M269" s="51">
        <v>6.5549999999999997E-2</v>
      </c>
      <c r="N269">
        <v>0</v>
      </c>
      <c r="O269">
        <v>1.1685999999999996</v>
      </c>
      <c r="P269">
        <v>0</v>
      </c>
      <c r="Q269">
        <v>0</v>
      </c>
      <c r="R269">
        <v>0</v>
      </c>
      <c r="S269">
        <v>0</v>
      </c>
      <c r="T269">
        <v>0</v>
      </c>
      <c r="U269">
        <v>0</v>
      </c>
      <c r="V269">
        <v>0</v>
      </c>
      <c r="W269">
        <v>0</v>
      </c>
      <c r="X269">
        <v>0</v>
      </c>
      <c r="Y269">
        <v>0</v>
      </c>
      <c r="Z269">
        <v>0</v>
      </c>
      <c r="AA269">
        <v>0</v>
      </c>
      <c r="AB269">
        <v>8.7883000000000044E-2</v>
      </c>
      <c r="AE269">
        <v>1.5993459999999997</v>
      </c>
      <c r="AG269">
        <v>14.430654000000001</v>
      </c>
      <c r="AI269" s="57">
        <v>9.977205240174658E-2</v>
      </c>
      <c r="AK269" s="57">
        <v>9.9772052401746705E-2</v>
      </c>
    </row>
    <row r="270" spans="1:37">
      <c r="A270" s="56" t="s">
        <v>410</v>
      </c>
      <c r="B270" s="56" t="s">
        <v>413</v>
      </c>
      <c r="C270">
        <v>128</v>
      </c>
      <c r="D270">
        <v>32.799999999999997</v>
      </c>
      <c r="E270">
        <v>0</v>
      </c>
      <c r="F270">
        <v>0</v>
      </c>
      <c r="G270">
        <v>0</v>
      </c>
      <c r="H270">
        <v>0</v>
      </c>
      <c r="I270">
        <v>0</v>
      </c>
      <c r="J270">
        <v>0</v>
      </c>
      <c r="K270">
        <v>0</v>
      </c>
      <c r="L270">
        <v>48.669699999999992</v>
      </c>
      <c r="M270" s="51">
        <v>2.3299799999999999</v>
      </c>
      <c r="N270">
        <v>0</v>
      </c>
      <c r="O270">
        <v>0</v>
      </c>
      <c r="P270">
        <v>0</v>
      </c>
      <c r="Q270">
        <v>0</v>
      </c>
      <c r="R270">
        <v>0</v>
      </c>
      <c r="S270">
        <v>0</v>
      </c>
      <c r="T270">
        <v>0</v>
      </c>
      <c r="U270">
        <v>0</v>
      </c>
      <c r="V270">
        <v>0</v>
      </c>
      <c r="W270">
        <v>0</v>
      </c>
      <c r="X270">
        <v>0</v>
      </c>
      <c r="Y270">
        <v>0</v>
      </c>
      <c r="Z270">
        <v>0</v>
      </c>
      <c r="AA270">
        <v>0</v>
      </c>
      <c r="AB270">
        <v>0</v>
      </c>
      <c r="AE270">
        <v>48.669699999999992</v>
      </c>
      <c r="AG270">
        <v>72.880300000000005</v>
      </c>
      <c r="AI270" s="57">
        <v>0.40040888523241458</v>
      </c>
      <c r="AK270" s="57">
        <v>0.40040888523241458</v>
      </c>
    </row>
    <row r="271" spans="1:37">
      <c r="A271" s="56" t="s">
        <v>610</v>
      </c>
      <c r="B271" s="56" t="s">
        <v>625</v>
      </c>
      <c r="C271" t="s">
        <v>691</v>
      </c>
      <c r="D271" t="s">
        <v>691</v>
      </c>
      <c r="E271">
        <v>0</v>
      </c>
      <c r="F271">
        <v>0</v>
      </c>
      <c r="G271">
        <v>0</v>
      </c>
      <c r="H271">
        <v>0</v>
      </c>
      <c r="I271">
        <v>0</v>
      </c>
      <c r="J271">
        <v>0</v>
      </c>
      <c r="K271">
        <v>0</v>
      </c>
      <c r="L271">
        <v>0</v>
      </c>
      <c r="M271" s="51">
        <v>0</v>
      </c>
      <c r="N271">
        <v>0</v>
      </c>
      <c r="O271">
        <v>0</v>
      </c>
      <c r="P271">
        <v>0</v>
      </c>
      <c r="Q271">
        <v>0</v>
      </c>
      <c r="R271">
        <v>0</v>
      </c>
      <c r="S271">
        <v>0</v>
      </c>
      <c r="T271">
        <v>0</v>
      </c>
      <c r="U271">
        <v>0</v>
      </c>
      <c r="V271">
        <v>0</v>
      </c>
      <c r="W271">
        <v>0</v>
      </c>
      <c r="X271">
        <v>0</v>
      </c>
      <c r="Y271">
        <v>0</v>
      </c>
      <c r="Z271">
        <v>0</v>
      </c>
      <c r="AA271">
        <v>0</v>
      </c>
      <c r="AB271">
        <v>0</v>
      </c>
      <c r="AE271">
        <v>0</v>
      </c>
      <c r="AG271">
        <v>0</v>
      </c>
      <c r="AI271" s="57" t="s">
        <v>691</v>
      </c>
      <c r="AK271" s="57" t="s">
        <v>691</v>
      </c>
    </row>
    <row r="272" spans="1:37">
      <c r="A272" s="56" t="s">
        <v>211</v>
      </c>
      <c r="B272" s="56" t="s">
        <v>217</v>
      </c>
      <c r="C272" t="s">
        <v>691</v>
      </c>
      <c r="D272" t="s">
        <v>691</v>
      </c>
      <c r="E272">
        <v>0</v>
      </c>
      <c r="F272">
        <v>0</v>
      </c>
      <c r="G272">
        <v>0</v>
      </c>
      <c r="H272">
        <v>0</v>
      </c>
      <c r="I272">
        <v>0</v>
      </c>
      <c r="J272">
        <v>0</v>
      </c>
      <c r="K272">
        <v>0</v>
      </c>
      <c r="L272">
        <v>0</v>
      </c>
      <c r="M272" s="51">
        <v>0</v>
      </c>
      <c r="N272">
        <v>0</v>
      </c>
      <c r="O272">
        <v>0</v>
      </c>
      <c r="P272">
        <v>0</v>
      </c>
      <c r="Q272">
        <v>0</v>
      </c>
      <c r="R272">
        <v>0</v>
      </c>
      <c r="S272">
        <v>0</v>
      </c>
      <c r="T272">
        <v>0</v>
      </c>
      <c r="U272">
        <v>0</v>
      </c>
      <c r="V272">
        <v>0</v>
      </c>
      <c r="W272">
        <v>0</v>
      </c>
      <c r="X272">
        <v>0</v>
      </c>
      <c r="Y272">
        <v>0</v>
      </c>
      <c r="Z272">
        <v>0</v>
      </c>
      <c r="AA272">
        <v>0</v>
      </c>
      <c r="AB272">
        <v>0</v>
      </c>
      <c r="AE272">
        <v>0</v>
      </c>
      <c r="AG272">
        <v>0</v>
      </c>
      <c r="AI272" s="57" t="s">
        <v>691</v>
      </c>
      <c r="AK272" s="57" t="s">
        <v>691</v>
      </c>
    </row>
    <row r="273" spans="1:37">
      <c r="A273" s="56" t="s">
        <v>69</v>
      </c>
      <c r="B273" s="56" t="s">
        <v>72</v>
      </c>
      <c r="C273" t="s">
        <v>691</v>
      </c>
      <c r="D273" t="s">
        <v>691</v>
      </c>
      <c r="E273">
        <v>0</v>
      </c>
      <c r="F273">
        <v>0</v>
      </c>
      <c r="G273">
        <v>0</v>
      </c>
      <c r="H273">
        <v>0</v>
      </c>
      <c r="I273">
        <v>0</v>
      </c>
      <c r="J273">
        <v>0</v>
      </c>
      <c r="K273">
        <v>0</v>
      </c>
      <c r="L273">
        <v>0</v>
      </c>
      <c r="M273" s="51">
        <v>0</v>
      </c>
      <c r="N273">
        <v>0</v>
      </c>
      <c r="O273">
        <v>0</v>
      </c>
      <c r="P273">
        <v>0</v>
      </c>
      <c r="Q273">
        <v>0</v>
      </c>
      <c r="R273">
        <v>0</v>
      </c>
      <c r="S273">
        <v>0</v>
      </c>
      <c r="T273">
        <v>0</v>
      </c>
      <c r="U273">
        <v>0</v>
      </c>
      <c r="V273">
        <v>0</v>
      </c>
      <c r="W273">
        <v>0</v>
      </c>
      <c r="X273">
        <v>0</v>
      </c>
      <c r="Y273">
        <v>0</v>
      </c>
      <c r="Z273">
        <v>0</v>
      </c>
      <c r="AA273">
        <v>0</v>
      </c>
      <c r="AB273">
        <v>0</v>
      </c>
      <c r="AE273">
        <v>0</v>
      </c>
      <c r="AG273">
        <v>0</v>
      </c>
      <c r="AI273" s="57" t="s">
        <v>691</v>
      </c>
      <c r="AK273" s="57" t="s">
        <v>691</v>
      </c>
    </row>
    <row r="274" spans="1:37">
      <c r="A274" s="56" t="s">
        <v>89</v>
      </c>
      <c r="B274" s="56" t="s">
        <v>99</v>
      </c>
      <c r="C274" t="s">
        <v>691</v>
      </c>
      <c r="D274" t="s">
        <v>691</v>
      </c>
      <c r="E274">
        <v>0</v>
      </c>
      <c r="F274">
        <v>0</v>
      </c>
      <c r="G274">
        <v>0</v>
      </c>
      <c r="H274">
        <v>0</v>
      </c>
      <c r="I274">
        <v>0</v>
      </c>
      <c r="J274">
        <v>0</v>
      </c>
      <c r="K274">
        <v>0</v>
      </c>
      <c r="L274">
        <v>0</v>
      </c>
      <c r="M274" s="51">
        <v>0</v>
      </c>
      <c r="N274">
        <v>0</v>
      </c>
      <c r="O274">
        <v>0</v>
      </c>
      <c r="P274">
        <v>0</v>
      </c>
      <c r="Q274">
        <v>0</v>
      </c>
      <c r="R274">
        <v>0</v>
      </c>
      <c r="S274">
        <v>0</v>
      </c>
      <c r="T274">
        <v>0</v>
      </c>
      <c r="U274">
        <v>0</v>
      </c>
      <c r="V274">
        <v>0</v>
      </c>
      <c r="W274">
        <v>0</v>
      </c>
      <c r="X274">
        <v>0</v>
      </c>
      <c r="Y274">
        <v>0</v>
      </c>
      <c r="Z274">
        <v>0</v>
      </c>
      <c r="AA274">
        <v>0</v>
      </c>
      <c r="AB274">
        <v>0</v>
      </c>
      <c r="AE274">
        <v>0</v>
      </c>
      <c r="AG274">
        <v>0</v>
      </c>
      <c r="AI274" s="57" t="s">
        <v>691</v>
      </c>
      <c r="AK274" s="57" t="s">
        <v>691</v>
      </c>
    </row>
    <row r="275" spans="1:37">
      <c r="A275" s="56" t="s">
        <v>138</v>
      </c>
      <c r="B275" s="56" t="s">
        <v>168</v>
      </c>
      <c r="C275" t="s">
        <v>691</v>
      </c>
      <c r="D275" t="s">
        <v>691</v>
      </c>
      <c r="E275">
        <v>0</v>
      </c>
      <c r="F275">
        <v>0</v>
      </c>
      <c r="G275">
        <v>0</v>
      </c>
      <c r="H275">
        <v>0</v>
      </c>
      <c r="I275">
        <v>0</v>
      </c>
      <c r="J275">
        <v>0</v>
      </c>
      <c r="K275">
        <v>0</v>
      </c>
      <c r="L275">
        <v>0</v>
      </c>
      <c r="M275" s="51">
        <v>0</v>
      </c>
      <c r="N275">
        <v>0</v>
      </c>
      <c r="O275">
        <v>0</v>
      </c>
      <c r="P275">
        <v>0</v>
      </c>
      <c r="Q275">
        <v>0</v>
      </c>
      <c r="R275">
        <v>0</v>
      </c>
      <c r="S275">
        <v>0</v>
      </c>
      <c r="T275">
        <v>0</v>
      </c>
      <c r="U275">
        <v>0</v>
      </c>
      <c r="V275">
        <v>0</v>
      </c>
      <c r="W275">
        <v>0</v>
      </c>
      <c r="X275">
        <v>0</v>
      </c>
      <c r="Y275">
        <v>0</v>
      </c>
      <c r="Z275">
        <v>0</v>
      </c>
      <c r="AA275">
        <v>0</v>
      </c>
      <c r="AB275">
        <v>0</v>
      </c>
      <c r="AE275">
        <v>0</v>
      </c>
      <c r="AG275">
        <v>0</v>
      </c>
      <c r="AI275" s="57" t="s">
        <v>691</v>
      </c>
      <c r="AK275" s="57" t="s">
        <v>691</v>
      </c>
    </row>
    <row r="276" spans="1:37">
      <c r="A276" s="56" t="s">
        <v>414</v>
      </c>
      <c r="B276" s="56" t="s">
        <v>415</v>
      </c>
      <c r="C276" t="s">
        <v>691</v>
      </c>
      <c r="D276" t="s">
        <v>691</v>
      </c>
      <c r="E276">
        <v>0</v>
      </c>
      <c r="F276">
        <v>0</v>
      </c>
      <c r="G276">
        <v>0</v>
      </c>
      <c r="H276">
        <v>0</v>
      </c>
      <c r="I276">
        <v>0</v>
      </c>
      <c r="J276">
        <v>0</v>
      </c>
      <c r="K276">
        <v>0</v>
      </c>
      <c r="L276">
        <v>0</v>
      </c>
      <c r="M276" s="51">
        <v>0</v>
      </c>
      <c r="N276">
        <v>0</v>
      </c>
      <c r="O276">
        <v>0</v>
      </c>
      <c r="P276">
        <v>0</v>
      </c>
      <c r="Q276">
        <v>0</v>
      </c>
      <c r="R276">
        <v>0</v>
      </c>
      <c r="S276">
        <v>0</v>
      </c>
      <c r="T276">
        <v>0</v>
      </c>
      <c r="U276">
        <v>0</v>
      </c>
      <c r="V276">
        <v>0</v>
      </c>
      <c r="W276">
        <v>0</v>
      </c>
      <c r="X276">
        <v>0</v>
      </c>
      <c r="Y276">
        <v>0</v>
      </c>
      <c r="Z276">
        <v>0</v>
      </c>
      <c r="AA276">
        <v>0</v>
      </c>
      <c r="AB276">
        <v>0</v>
      </c>
      <c r="AE276">
        <v>0</v>
      </c>
      <c r="AG276">
        <v>0</v>
      </c>
      <c r="AI276" s="57" t="s">
        <v>691</v>
      </c>
      <c r="AK276" s="57" t="s">
        <v>691</v>
      </c>
    </row>
    <row r="277" spans="1:37">
      <c r="A277" s="56" t="s">
        <v>111</v>
      </c>
      <c r="B277" s="56" t="s">
        <v>113</v>
      </c>
      <c r="C277" t="s">
        <v>691</v>
      </c>
      <c r="D277" t="s">
        <v>691</v>
      </c>
      <c r="E277">
        <v>0</v>
      </c>
      <c r="F277">
        <v>0</v>
      </c>
      <c r="G277">
        <v>0</v>
      </c>
      <c r="H277">
        <v>0</v>
      </c>
      <c r="I277">
        <v>0</v>
      </c>
      <c r="J277">
        <v>0</v>
      </c>
      <c r="K277">
        <v>0</v>
      </c>
      <c r="L277">
        <v>0</v>
      </c>
      <c r="M277" s="51">
        <v>0</v>
      </c>
      <c r="N277">
        <v>0</v>
      </c>
      <c r="O277">
        <v>0</v>
      </c>
      <c r="P277">
        <v>0</v>
      </c>
      <c r="Q277">
        <v>0</v>
      </c>
      <c r="R277">
        <v>0</v>
      </c>
      <c r="S277">
        <v>0</v>
      </c>
      <c r="T277">
        <v>0</v>
      </c>
      <c r="U277">
        <v>0</v>
      </c>
      <c r="V277">
        <v>0</v>
      </c>
      <c r="W277">
        <v>0</v>
      </c>
      <c r="X277">
        <v>0</v>
      </c>
      <c r="Y277">
        <v>0</v>
      </c>
      <c r="Z277">
        <v>0</v>
      </c>
      <c r="AA277">
        <v>0</v>
      </c>
      <c r="AB277">
        <v>0</v>
      </c>
      <c r="AE277">
        <v>0</v>
      </c>
      <c r="AG277">
        <v>0</v>
      </c>
      <c r="AI277" s="57" t="s">
        <v>691</v>
      </c>
      <c r="AK277" s="57" t="s">
        <v>691</v>
      </c>
    </row>
    <row r="278" spans="1:37">
      <c r="A278" s="56" t="s">
        <v>138</v>
      </c>
      <c r="B278" s="56" t="s">
        <v>169</v>
      </c>
      <c r="C278" t="s">
        <v>691</v>
      </c>
      <c r="D278" t="s">
        <v>691</v>
      </c>
      <c r="E278">
        <v>0</v>
      </c>
      <c r="F278">
        <v>0</v>
      </c>
      <c r="G278">
        <v>0</v>
      </c>
      <c r="H278">
        <v>0</v>
      </c>
      <c r="I278">
        <v>0</v>
      </c>
      <c r="J278">
        <v>0</v>
      </c>
      <c r="K278">
        <v>0</v>
      </c>
      <c r="L278">
        <v>0</v>
      </c>
      <c r="M278" s="51">
        <v>0</v>
      </c>
      <c r="N278">
        <v>0</v>
      </c>
      <c r="O278">
        <v>0</v>
      </c>
      <c r="P278">
        <v>0</v>
      </c>
      <c r="Q278">
        <v>0</v>
      </c>
      <c r="R278">
        <v>0</v>
      </c>
      <c r="S278">
        <v>0</v>
      </c>
      <c r="T278">
        <v>0</v>
      </c>
      <c r="U278">
        <v>0</v>
      </c>
      <c r="V278">
        <v>0</v>
      </c>
      <c r="W278">
        <v>0</v>
      </c>
      <c r="X278">
        <v>0</v>
      </c>
      <c r="Y278">
        <v>0</v>
      </c>
      <c r="Z278">
        <v>0</v>
      </c>
      <c r="AA278">
        <v>0</v>
      </c>
      <c r="AB278">
        <v>0</v>
      </c>
      <c r="AE278">
        <v>0</v>
      </c>
      <c r="AG278">
        <v>0</v>
      </c>
      <c r="AI278" s="57" t="s">
        <v>691</v>
      </c>
      <c r="AK278" s="57" t="s">
        <v>691</v>
      </c>
    </row>
    <row r="279" spans="1:37">
      <c r="A279" s="56" t="s">
        <v>239</v>
      </c>
      <c r="B279" s="56" t="s">
        <v>240</v>
      </c>
      <c r="C279" t="s">
        <v>691</v>
      </c>
      <c r="D279" t="s">
        <v>691</v>
      </c>
      <c r="E279">
        <v>0</v>
      </c>
      <c r="F279">
        <v>0</v>
      </c>
      <c r="G279">
        <v>0</v>
      </c>
      <c r="H279">
        <v>0</v>
      </c>
      <c r="I279">
        <v>0</v>
      </c>
      <c r="J279">
        <v>0</v>
      </c>
      <c r="K279">
        <v>0</v>
      </c>
      <c r="L279">
        <v>0</v>
      </c>
      <c r="M279" s="51">
        <v>0</v>
      </c>
      <c r="N279">
        <v>0</v>
      </c>
      <c r="O279">
        <v>0</v>
      </c>
      <c r="P279">
        <v>0</v>
      </c>
      <c r="Q279">
        <v>0</v>
      </c>
      <c r="R279">
        <v>0</v>
      </c>
      <c r="S279">
        <v>0</v>
      </c>
      <c r="T279">
        <v>0</v>
      </c>
      <c r="U279">
        <v>0</v>
      </c>
      <c r="V279">
        <v>0</v>
      </c>
      <c r="W279">
        <v>0</v>
      </c>
      <c r="X279">
        <v>0</v>
      </c>
      <c r="Y279">
        <v>0</v>
      </c>
      <c r="Z279">
        <v>0</v>
      </c>
      <c r="AA279">
        <v>0</v>
      </c>
      <c r="AB279">
        <v>0</v>
      </c>
      <c r="AE279">
        <v>0</v>
      </c>
      <c r="AG279">
        <v>0</v>
      </c>
      <c r="AI279" s="57" t="s">
        <v>691</v>
      </c>
      <c r="AK279" s="57" t="s">
        <v>691</v>
      </c>
    </row>
    <row r="280" spans="1:37">
      <c r="A280" s="56" t="s">
        <v>416</v>
      </c>
      <c r="B280" s="56" t="s">
        <v>417</v>
      </c>
      <c r="C280">
        <v>0.2</v>
      </c>
      <c r="D280">
        <v>0.2</v>
      </c>
      <c r="E280">
        <v>0</v>
      </c>
      <c r="F280">
        <v>0</v>
      </c>
      <c r="G280">
        <v>0</v>
      </c>
      <c r="H280">
        <v>0</v>
      </c>
      <c r="I280">
        <v>0.40150399999999997</v>
      </c>
      <c r="J280">
        <v>0</v>
      </c>
      <c r="K280">
        <v>0</v>
      </c>
      <c r="L280">
        <v>0</v>
      </c>
      <c r="M280" s="51">
        <v>0.12045119999999999</v>
      </c>
      <c r="N280">
        <v>0</v>
      </c>
      <c r="O280">
        <v>0</v>
      </c>
      <c r="P280">
        <v>0</v>
      </c>
      <c r="Q280">
        <v>0</v>
      </c>
      <c r="R280">
        <v>0</v>
      </c>
      <c r="S280">
        <v>0</v>
      </c>
      <c r="T280">
        <v>0</v>
      </c>
      <c r="U280">
        <v>0</v>
      </c>
      <c r="V280">
        <v>0</v>
      </c>
      <c r="W280">
        <v>0</v>
      </c>
      <c r="X280">
        <v>0</v>
      </c>
      <c r="Y280">
        <v>0</v>
      </c>
      <c r="Z280">
        <v>0</v>
      </c>
      <c r="AA280">
        <v>0</v>
      </c>
      <c r="AB280">
        <v>0</v>
      </c>
      <c r="AE280">
        <v>0.40150399999999997</v>
      </c>
      <c r="AG280">
        <v>0.19849600000000001</v>
      </c>
      <c r="AI280" s="57">
        <v>0.66917333333333329</v>
      </c>
      <c r="AK280" s="57">
        <v>0.66917333333333329</v>
      </c>
    </row>
    <row r="281" spans="1:37">
      <c r="A281" s="56" t="s">
        <v>418</v>
      </c>
      <c r="B281" s="56" t="s">
        <v>419</v>
      </c>
      <c r="C281" t="s">
        <v>691</v>
      </c>
      <c r="D281" t="s">
        <v>691</v>
      </c>
      <c r="E281">
        <v>0</v>
      </c>
      <c r="F281">
        <v>0</v>
      </c>
      <c r="G281">
        <v>0</v>
      </c>
      <c r="H281">
        <v>0</v>
      </c>
      <c r="I281">
        <v>0</v>
      </c>
      <c r="J281">
        <v>0</v>
      </c>
      <c r="K281">
        <v>0</v>
      </c>
      <c r="L281">
        <v>0</v>
      </c>
      <c r="M281" s="51">
        <v>0</v>
      </c>
      <c r="N281">
        <v>0</v>
      </c>
      <c r="O281">
        <v>0</v>
      </c>
      <c r="P281">
        <v>0</v>
      </c>
      <c r="Q281">
        <v>0</v>
      </c>
      <c r="R281">
        <v>0</v>
      </c>
      <c r="S281">
        <v>0</v>
      </c>
      <c r="T281">
        <v>0</v>
      </c>
      <c r="U281">
        <v>0</v>
      </c>
      <c r="V281">
        <v>0</v>
      </c>
      <c r="W281">
        <v>0</v>
      </c>
      <c r="X281">
        <v>0</v>
      </c>
      <c r="Y281">
        <v>0</v>
      </c>
      <c r="Z281">
        <v>0</v>
      </c>
      <c r="AA281">
        <v>0</v>
      </c>
      <c r="AB281">
        <v>0</v>
      </c>
      <c r="AE281">
        <v>0</v>
      </c>
      <c r="AG281">
        <v>0</v>
      </c>
      <c r="AI281" s="57" t="s">
        <v>691</v>
      </c>
      <c r="AK281" s="57" t="s">
        <v>691</v>
      </c>
    </row>
    <row r="282" spans="1:37">
      <c r="A282" s="56" t="s">
        <v>422</v>
      </c>
      <c r="B282" s="56" t="s">
        <v>423</v>
      </c>
      <c r="C282" t="s">
        <v>691</v>
      </c>
      <c r="D282" t="s">
        <v>691</v>
      </c>
      <c r="E282">
        <v>0</v>
      </c>
      <c r="F282">
        <v>0</v>
      </c>
      <c r="G282">
        <v>0</v>
      </c>
      <c r="H282">
        <v>0</v>
      </c>
      <c r="I282">
        <v>0</v>
      </c>
      <c r="J282">
        <v>0</v>
      </c>
      <c r="K282">
        <v>0</v>
      </c>
      <c r="L282">
        <v>0</v>
      </c>
      <c r="M282" s="51">
        <v>0</v>
      </c>
      <c r="N282">
        <v>0</v>
      </c>
      <c r="O282">
        <v>0</v>
      </c>
      <c r="P282">
        <v>0</v>
      </c>
      <c r="Q282">
        <v>0</v>
      </c>
      <c r="R282">
        <v>0</v>
      </c>
      <c r="S282">
        <v>0</v>
      </c>
      <c r="T282">
        <v>0</v>
      </c>
      <c r="U282">
        <v>0</v>
      </c>
      <c r="V282">
        <v>0</v>
      </c>
      <c r="W282">
        <v>0</v>
      </c>
      <c r="X282">
        <v>0</v>
      </c>
      <c r="Y282">
        <v>0</v>
      </c>
      <c r="Z282">
        <v>0</v>
      </c>
      <c r="AA282">
        <v>0</v>
      </c>
      <c r="AB282">
        <v>0</v>
      </c>
      <c r="AE282">
        <v>0</v>
      </c>
      <c r="AG282">
        <v>0</v>
      </c>
      <c r="AI282" s="57" t="s">
        <v>691</v>
      </c>
      <c r="AK282" s="57" t="s">
        <v>691</v>
      </c>
    </row>
    <row r="283" spans="1:37">
      <c r="A283" s="56" t="s">
        <v>424</v>
      </c>
      <c r="B283" s="56" t="s">
        <v>426</v>
      </c>
      <c r="C283" t="s">
        <v>691</v>
      </c>
      <c r="D283" t="s">
        <v>691</v>
      </c>
      <c r="E283">
        <v>0</v>
      </c>
      <c r="F283">
        <v>0</v>
      </c>
      <c r="G283">
        <v>0</v>
      </c>
      <c r="H283">
        <v>0</v>
      </c>
      <c r="I283">
        <v>0</v>
      </c>
      <c r="J283">
        <v>0</v>
      </c>
      <c r="K283">
        <v>0</v>
      </c>
      <c r="L283">
        <v>0</v>
      </c>
      <c r="M283" s="51">
        <v>0</v>
      </c>
      <c r="N283">
        <v>0</v>
      </c>
      <c r="O283">
        <v>0</v>
      </c>
      <c r="P283">
        <v>0</v>
      </c>
      <c r="Q283">
        <v>0</v>
      </c>
      <c r="R283">
        <v>0</v>
      </c>
      <c r="S283">
        <v>0</v>
      </c>
      <c r="T283">
        <v>0</v>
      </c>
      <c r="U283">
        <v>0</v>
      </c>
      <c r="V283">
        <v>0</v>
      </c>
      <c r="W283">
        <v>0</v>
      </c>
      <c r="X283">
        <v>0</v>
      </c>
      <c r="Y283">
        <v>0</v>
      </c>
      <c r="Z283">
        <v>0</v>
      </c>
      <c r="AA283">
        <v>0</v>
      </c>
      <c r="AB283">
        <v>0</v>
      </c>
      <c r="AE283">
        <v>0</v>
      </c>
      <c r="AG283">
        <v>0</v>
      </c>
      <c r="AI283" s="57" t="s">
        <v>691</v>
      </c>
      <c r="AK283" s="57" t="s">
        <v>691</v>
      </c>
    </row>
    <row r="284" spans="1:37">
      <c r="A284" s="56" t="s">
        <v>513</v>
      </c>
      <c r="B284" s="56" t="s">
        <v>514</v>
      </c>
      <c r="C284" t="s">
        <v>691</v>
      </c>
      <c r="D284" t="s">
        <v>691</v>
      </c>
      <c r="E284">
        <v>0</v>
      </c>
      <c r="F284">
        <v>0</v>
      </c>
      <c r="G284">
        <v>0</v>
      </c>
      <c r="H284">
        <v>0</v>
      </c>
      <c r="I284">
        <v>0</v>
      </c>
      <c r="J284">
        <v>0</v>
      </c>
      <c r="K284">
        <v>0</v>
      </c>
      <c r="L284">
        <v>0</v>
      </c>
      <c r="M284" s="51">
        <v>0</v>
      </c>
      <c r="N284">
        <v>0</v>
      </c>
      <c r="O284">
        <v>0</v>
      </c>
      <c r="P284">
        <v>0</v>
      </c>
      <c r="Q284">
        <v>0</v>
      </c>
      <c r="R284">
        <v>0</v>
      </c>
      <c r="S284">
        <v>0</v>
      </c>
      <c r="T284">
        <v>0</v>
      </c>
      <c r="U284">
        <v>0</v>
      </c>
      <c r="V284">
        <v>0</v>
      </c>
      <c r="W284">
        <v>0</v>
      </c>
      <c r="X284">
        <v>0</v>
      </c>
      <c r="Y284">
        <v>0</v>
      </c>
      <c r="Z284">
        <v>0</v>
      </c>
      <c r="AA284">
        <v>0</v>
      </c>
      <c r="AB284">
        <v>0</v>
      </c>
      <c r="AE284">
        <v>0</v>
      </c>
      <c r="AG284">
        <v>0</v>
      </c>
      <c r="AI284" s="57" t="s">
        <v>691</v>
      </c>
      <c r="AK284" s="57" t="s">
        <v>691</v>
      </c>
    </row>
    <row r="285" spans="1:37">
      <c r="A285" s="56" t="s">
        <v>211</v>
      </c>
      <c r="B285" s="56" t="s">
        <v>218</v>
      </c>
      <c r="C285" t="s">
        <v>691</v>
      </c>
      <c r="D285" t="s">
        <v>691</v>
      </c>
      <c r="E285">
        <v>0</v>
      </c>
      <c r="F285">
        <v>0</v>
      </c>
      <c r="G285">
        <v>0</v>
      </c>
      <c r="H285">
        <v>0</v>
      </c>
      <c r="I285">
        <v>0</v>
      </c>
      <c r="J285">
        <v>0</v>
      </c>
      <c r="K285">
        <v>0</v>
      </c>
      <c r="L285">
        <v>0</v>
      </c>
      <c r="M285" s="51">
        <v>0</v>
      </c>
      <c r="N285">
        <v>0</v>
      </c>
      <c r="O285">
        <v>0</v>
      </c>
      <c r="P285">
        <v>0</v>
      </c>
      <c r="Q285">
        <v>0</v>
      </c>
      <c r="R285">
        <v>0</v>
      </c>
      <c r="S285">
        <v>0</v>
      </c>
      <c r="T285">
        <v>0</v>
      </c>
      <c r="U285">
        <v>0</v>
      </c>
      <c r="V285">
        <v>0</v>
      </c>
      <c r="W285">
        <v>0</v>
      </c>
      <c r="X285">
        <v>0</v>
      </c>
      <c r="Y285">
        <v>0</v>
      </c>
      <c r="Z285">
        <v>0</v>
      </c>
      <c r="AA285">
        <v>0</v>
      </c>
      <c r="AB285">
        <v>0</v>
      </c>
      <c r="AE285">
        <v>0</v>
      </c>
      <c r="AG285">
        <v>0</v>
      </c>
      <c r="AI285" s="57" t="s">
        <v>691</v>
      </c>
      <c r="AK285" s="57" t="s">
        <v>691</v>
      </c>
    </row>
    <row r="286" spans="1:37">
      <c r="A286" s="56" t="s">
        <v>254</v>
      </c>
      <c r="B286" s="56" t="s">
        <v>258</v>
      </c>
      <c r="C286" t="s">
        <v>691</v>
      </c>
      <c r="D286" t="s">
        <v>691</v>
      </c>
      <c r="E286">
        <v>0</v>
      </c>
      <c r="F286">
        <v>0</v>
      </c>
      <c r="G286">
        <v>0</v>
      </c>
      <c r="H286">
        <v>0</v>
      </c>
      <c r="I286">
        <v>0</v>
      </c>
      <c r="J286">
        <v>0</v>
      </c>
      <c r="K286">
        <v>0</v>
      </c>
      <c r="L286">
        <v>0</v>
      </c>
      <c r="M286" s="51">
        <v>0</v>
      </c>
      <c r="N286">
        <v>0</v>
      </c>
      <c r="O286">
        <v>0</v>
      </c>
      <c r="P286">
        <v>0</v>
      </c>
      <c r="Q286">
        <v>0</v>
      </c>
      <c r="R286">
        <v>0</v>
      </c>
      <c r="S286">
        <v>0</v>
      </c>
      <c r="T286">
        <v>0</v>
      </c>
      <c r="U286">
        <v>0</v>
      </c>
      <c r="V286">
        <v>0</v>
      </c>
      <c r="W286">
        <v>0</v>
      </c>
      <c r="X286">
        <v>0</v>
      </c>
      <c r="Y286">
        <v>0</v>
      </c>
      <c r="Z286">
        <v>0</v>
      </c>
      <c r="AA286">
        <v>0</v>
      </c>
      <c r="AB286">
        <v>0</v>
      </c>
      <c r="AE286">
        <v>0</v>
      </c>
      <c r="AG286">
        <v>0</v>
      </c>
      <c r="AI286" s="57" t="s">
        <v>691</v>
      </c>
      <c r="AK286" s="57" t="s">
        <v>691</v>
      </c>
    </row>
    <row r="287" spans="1:37">
      <c r="A287" s="56" t="s">
        <v>404</v>
      </c>
      <c r="B287" s="56" t="s">
        <v>407</v>
      </c>
      <c r="C287" t="s">
        <v>691</v>
      </c>
      <c r="D287" t="s">
        <v>691</v>
      </c>
      <c r="E287">
        <v>0</v>
      </c>
      <c r="F287">
        <v>0</v>
      </c>
      <c r="G287">
        <v>0</v>
      </c>
      <c r="H287">
        <v>0</v>
      </c>
      <c r="I287">
        <v>0</v>
      </c>
      <c r="J287">
        <v>0</v>
      </c>
      <c r="K287">
        <v>0</v>
      </c>
      <c r="L287">
        <v>0</v>
      </c>
      <c r="M287" s="51">
        <v>0</v>
      </c>
      <c r="N287">
        <v>0</v>
      </c>
      <c r="O287">
        <v>0</v>
      </c>
      <c r="P287">
        <v>0</v>
      </c>
      <c r="Q287">
        <v>0</v>
      </c>
      <c r="R287">
        <v>0</v>
      </c>
      <c r="S287">
        <v>0</v>
      </c>
      <c r="T287">
        <v>0</v>
      </c>
      <c r="U287">
        <v>0</v>
      </c>
      <c r="V287">
        <v>0</v>
      </c>
      <c r="W287">
        <v>0</v>
      </c>
      <c r="X287">
        <v>0</v>
      </c>
      <c r="Y287">
        <v>0</v>
      </c>
      <c r="Z287">
        <v>0</v>
      </c>
      <c r="AA287">
        <v>0</v>
      </c>
      <c r="AB287">
        <v>0</v>
      </c>
      <c r="AE287">
        <v>0</v>
      </c>
      <c r="AG287">
        <v>0</v>
      </c>
      <c r="AI287" s="57" t="s">
        <v>691</v>
      </c>
      <c r="AK287" s="57" t="s">
        <v>691</v>
      </c>
    </row>
    <row r="288" spans="1:37">
      <c r="A288" s="56" t="s">
        <v>463</v>
      </c>
      <c r="B288" s="56" t="s">
        <v>476</v>
      </c>
      <c r="C288" t="s">
        <v>691</v>
      </c>
      <c r="D288" t="s">
        <v>691</v>
      </c>
      <c r="E288">
        <v>0</v>
      </c>
      <c r="F288">
        <v>0</v>
      </c>
      <c r="G288">
        <v>0</v>
      </c>
      <c r="H288">
        <v>0</v>
      </c>
      <c r="I288">
        <v>0</v>
      </c>
      <c r="J288">
        <v>0</v>
      </c>
      <c r="K288">
        <v>0</v>
      </c>
      <c r="L288">
        <v>0</v>
      </c>
      <c r="M288" s="51">
        <v>0</v>
      </c>
      <c r="N288">
        <v>0</v>
      </c>
      <c r="O288">
        <v>0</v>
      </c>
      <c r="P288">
        <v>0</v>
      </c>
      <c r="Q288">
        <v>0</v>
      </c>
      <c r="R288">
        <v>0</v>
      </c>
      <c r="S288">
        <v>0</v>
      </c>
      <c r="T288">
        <v>0</v>
      </c>
      <c r="U288">
        <v>0</v>
      </c>
      <c r="V288">
        <v>0</v>
      </c>
      <c r="W288">
        <v>0</v>
      </c>
      <c r="X288">
        <v>0</v>
      </c>
      <c r="Y288">
        <v>0</v>
      </c>
      <c r="Z288">
        <v>0</v>
      </c>
      <c r="AA288">
        <v>0</v>
      </c>
      <c r="AB288">
        <v>0</v>
      </c>
      <c r="AE288">
        <v>0</v>
      </c>
      <c r="AG288">
        <v>0</v>
      </c>
      <c r="AI288" s="57" t="s">
        <v>691</v>
      </c>
      <c r="AK288" s="57" t="s">
        <v>691</v>
      </c>
    </row>
    <row r="289" spans="1:37">
      <c r="A289" s="56" t="s">
        <v>448</v>
      </c>
      <c r="B289" s="56" t="s">
        <v>450</v>
      </c>
      <c r="C289" t="s">
        <v>691</v>
      </c>
      <c r="D289" t="s">
        <v>691</v>
      </c>
      <c r="E289">
        <v>0</v>
      </c>
      <c r="F289">
        <v>0</v>
      </c>
      <c r="G289">
        <v>0</v>
      </c>
      <c r="H289">
        <v>0</v>
      </c>
      <c r="I289">
        <v>0</v>
      </c>
      <c r="J289">
        <v>0</v>
      </c>
      <c r="K289">
        <v>0</v>
      </c>
      <c r="L289">
        <v>0</v>
      </c>
      <c r="M289" s="51">
        <v>0</v>
      </c>
      <c r="N289">
        <v>0</v>
      </c>
      <c r="O289">
        <v>0</v>
      </c>
      <c r="P289">
        <v>0</v>
      </c>
      <c r="Q289">
        <v>0</v>
      </c>
      <c r="R289">
        <v>0</v>
      </c>
      <c r="S289">
        <v>0</v>
      </c>
      <c r="T289">
        <v>0</v>
      </c>
      <c r="U289">
        <v>0</v>
      </c>
      <c r="V289">
        <v>0</v>
      </c>
      <c r="W289">
        <v>0</v>
      </c>
      <c r="X289">
        <v>0</v>
      </c>
      <c r="Y289">
        <v>0</v>
      </c>
      <c r="Z289">
        <v>0</v>
      </c>
      <c r="AA289">
        <v>0</v>
      </c>
      <c r="AB289">
        <v>0</v>
      </c>
      <c r="AE289">
        <v>0</v>
      </c>
      <c r="AG289">
        <v>0</v>
      </c>
      <c r="AI289" s="57" t="s">
        <v>691</v>
      </c>
      <c r="AK289" s="57" t="s">
        <v>691</v>
      </c>
    </row>
    <row r="290" spans="1:37">
      <c r="A290" s="56" t="s">
        <v>424</v>
      </c>
      <c r="B290" s="56" t="s">
        <v>427</v>
      </c>
      <c r="C290" t="s">
        <v>691</v>
      </c>
      <c r="D290" t="s">
        <v>691</v>
      </c>
      <c r="E290">
        <v>0</v>
      </c>
      <c r="F290">
        <v>0</v>
      </c>
      <c r="G290">
        <v>0</v>
      </c>
      <c r="H290">
        <v>0</v>
      </c>
      <c r="I290">
        <v>0</v>
      </c>
      <c r="J290">
        <v>0</v>
      </c>
      <c r="K290">
        <v>0</v>
      </c>
      <c r="L290">
        <v>0</v>
      </c>
      <c r="M290" s="51">
        <v>0</v>
      </c>
      <c r="N290">
        <v>0</v>
      </c>
      <c r="O290">
        <v>0</v>
      </c>
      <c r="P290">
        <v>0</v>
      </c>
      <c r="Q290">
        <v>0</v>
      </c>
      <c r="R290">
        <v>0</v>
      </c>
      <c r="S290">
        <v>0</v>
      </c>
      <c r="T290">
        <v>0</v>
      </c>
      <c r="U290">
        <v>0</v>
      </c>
      <c r="V290">
        <v>0</v>
      </c>
      <c r="W290">
        <v>0</v>
      </c>
      <c r="X290">
        <v>0</v>
      </c>
      <c r="Y290">
        <v>0</v>
      </c>
      <c r="Z290">
        <v>0</v>
      </c>
      <c r="AA290">
        <v>0</v>
      </c>
      <c r="AB290">
        <v>0</v>
      </c>
      <c r="AE290">
        <v>0</v>
      </c>
      <c r="AG290">
        <v>0</v>
      </c>
      <c r="AI290" s="57" t="s">
        <v>691</v>
      </c>
      <c r="AK290" s="57" t="s">
        <v>691</v>
      </c>
    </row>
    <row r="291" spans="1:37">
      <c r="A291" s="56" t="s">
        <v>644</v>
      </c>
      <c r="B291" s="56" t="s">
        <v>647</v>
      </c>
      <c r="C291" t="s">
        <v>691</v>
      </c>
      <c r="D291" t="s">
        <v>691</v>
      </c>
      <c r="E291">
        <v>0</v>
      </c>
      <c r="F291">
        <v>0</v>
      </c>
      <c r="G291">
        <v>0</v>
      </c>
      <c r="H291">
        <v>0</v>
      </c>
      <c r="I291">
        <v>0</v>
      </c>
      <c r="J291">
        <v>0</v>
      </c>
      <c r="K291">
        <v>0</v>
      </c>
      <c r="L291">
        <v>0</v>
      </c>
      <c r="M291" s="51">
        <v>0</v>
      </c>
      <c r="N291">
        <v>0</v>
      </c>
      <c r="O291">
        <v>0</v>
      </c>
      <c r="P291">
        <v>0</v>
      </c>
      <c r="Q291">
        <v>0</v>
      </c>
      <c r="R291">
        <v>0</v>
      </c>
      <c r="S291">
        <v>0</v>
      </c>
      <c r="T291">
        <v>0</v>
      </c>
      <c r="U291">
        <v>0</v>
      </c>
      <c r="V291">
        <v>0</v>
      </c>
      <c r="W291">
        <v>0</v>
      </c>
      <c r="X291">
        <v>0</v>
      </c>
      <c r="Y291">
        <v>0</v>
      </c>
      <c r="Z291">
        <v>0</v>
      </c>
      <c r="AA291">
        <v>0</v>
      </c>
      <c r="AB291">
        <v>0</v>
      </c>
      <c r="AE291">
        <v>0</v>
      </c>
      <c r="AG291">
        <v>0</v>
      </c>
      <c r="AI291" s="57" t="s">
        <v>691</v>
      </c>
      <c r="AK291" s="57" t="s">
        <v>691</v>
      </c>
    </row>
    <row r="292" spans="1:37">
      <c r="A292" s="56" t="s">
        <v>138</v>
      </c>
      <c r="B292" s="56" t="s">
        <v>170</v>
      </c>
      <c r="C292" t="s">
        <v>691</v>
      </c>
      <c r="D292" t="s">
        <v>691</v>
      </c>
      <c r="E292">
        <v>0</v>
      </c>
      <c r="F292">
        <v>0</v>
      </c>
      <c r="G292">
        <v>0</v>
      </c>
      <c r="H292">
        <v>0</v>
      </c>
      <c r="I292">
        <v>0</v>
      </c>
      <c r="J292">
        <v>0</v>
      </c>
      <c r="K292">
        <v>0</v>
      </c>
      <c r="L292">
        <v>0</v>
      </c>
      <c r="M292" s="51">
        <v>0</v>
      </c>
      <c r="N292">
        <v>0</v>
      </c>
      <c r="O292">
        <v>0</v>
      </c>
      <c r="P292">
        <v>0</v>
      </c>
      <c r="Q292">
        <v>0</v>
      </c>
      <c r="R292">
        <v>0</v>
      </c>
      <c r="S292">
        <v>0</v>
      </c>
      <c r="T292">
        <v>0</v>
      </c>
      <c r="U292">
        <v>0</v>
      </c>
      <c r="V292">
        <v>0</v>
      </c>
      <c r="W292">
        <v>0</v>
      </c>
      <c r="X292">
        <v>0</v>
      </c>
      <c r="Y292">
        <v>0</v>
      </c>
      <c r="Z292">
        <v>0</v>
      </c>
      <c r="AA292">
        <v>0</v>
      </c>
      <c r="AB292">
        <v>0</v>
      </c>
      <c r="AE292">
        <v>0</v>
      </c>
      <c r="AG292">
        <v>0</v>
      </c>
      <c r="AI292" s="57" t="s">
        <v>691</v>
      </c>
      <c r="AK292" s="57" t="s">
        <v>691</v>
      </c>
    </row>
    <row r="293" spans="1:37">
      <c r="A293" s="56" t="s">
        <v>138</v>
      </c>
      <c r="B293" s="56" t="s">
        <v>171</v>
      </c>
      <c r="C293" t="s">
        <v>691</v>
      </c>
      <c r="D293" t="s">
        <v>691</v>
      </c>
      <c r="E293">
        <v>0</v>
      </c>
      <c r="F293">
        <v>0</v>
      </c>
      <c r="G293">
        <v>0</v>
      </c>
      <c r="H293">
        <v>0</v>
      </c>
      <c r="I293">
        <v>0</v>
      </c>
      <c r="J293">
        <v>0</v>
      </c>
      <c r="K293">
        <v>0</v>
      </c>
      <c r="L293">
        <v>0</v>
      </c>
      <c r="M293" s="51">
        <v>0</v>
      </c>
      <c r="N293">
        <v>0</v>
      </c>
      <c r="O293">
        <v>0</v>
      </c>
      <c r="P293">
        <v>0</v>
      </c>
      <c r="Q293">
        <v>0</v>
      </c>
      <c r="R293">
        <v>0</v>
      </c>
      <c r="S293">
        <v>0</v>
      </c>
      <c r="T293">
        <v>0</v>
      </c>
      <c r="U293">
        <v>0</v>
      </c>
      <c r="V293">
        <v>0</v>
      </c>
      <c r="W293">
        <v>0</v>
      </c>
      <c r="X293">
        <v>0</v>
      </c>
      <c r="Y293">
        <v>0</v>
      </c>
      <c r="Z293">
        <v>0</v>
      </c>
      <c r="AA293">
        <v>0</v>
      </c>
      <c r="AB293">
        <v>0</v>
      </c>
      <c r="AE293">
        <v>0</v>
      </c>
      <c r="AG293">
        <v>0</v>
      </c>
      <c r="AI293" s="57" t="s">
        <v>691</v>
      </c>
      <c r="AK293" s="57" t="s">
        <v>691</v>
      </c>
    </row>
    <row r="294" spans="1:37">
      <c r="A294" s="56" t="s">
        <v>632</v>
      </c>
      <c r="B294" s="56" t="s">
        <v>633</v>
      </c>
      <c r="C294" t="s">
        <v>691</v>
      </c>
      <c r="D294" t="s">
        <v>691</v>
      </c>
      <c r="E294">
        <v>0</v>
      </c>
      <c r="F294">
        <v>0</v>
      </c>
      <c r="G294">
        <v>0</v>
      </c>
      <c r="H294">
        <v>0</v>
      </c>
      <c r="I294">
        <v>0</v>
      </c>
      <c r="J294">
        <v>0</v>
      </c>
      <c r="K294">
        <v>0</v>
      </c>
      <c r="L294">
        <v>0</v>
      </c>
      <c r="M294" s="51">
        <v>0</v>
      </c>
      <c r="N294">
        <v>0</v>
      </c>
      <c r="O294">
        <v>0</v>
      </c>
      <c r="P294">
        <v>0</v>
      </c>
      <c r="Q294">
        <v>0</v>
      </c>
      <c r="R294">
        <v>0</v>
      </c>
      <c r="S294">
        <v>0</v>
      </c>
      <c r="T294">
        <v>0</v>
      </c>
      <c r="U294">
        <v>0</v>
      </c>
      <c r="V294">
        <v>0</v>
      </c>
      <c r="W294">
        <v>0</v>
      </c>
      <c r="X294">
        <v>0</v>
      </c>
      <c r="Y294">
        <v>0</v>
      </c>
      <c r="Z294">
        <v>0</v>
      </c>
      <c r="AA294">
        <v>0</v>
      </c>
      <c r="AB294">
        <v>0</v>
      </c>
      <c r="AE294">
        <v>0</v>
      </c>
      <c r="AG294">
        <v>0</v>
      </c>
      <c r="AI294" s="57" t="s">
        <v>691</v>
      </c>
      <c r="AK294" s="57" t="s">
        <v>691</v>
      </c>
    </row>
    <row r="295" spans="1:37">
      <c r="A295" s="56" t="s">
        <v>376</v>
      </c>
      <c r="B295" s="56" t="s">
        <v>378</v>
      </c>
      <c r="C295" t="s">
        <v>691</v>
      </c>
      <c r="D295" t="s">
        <v>691</v>
      </c>
      <c r="E295">
        <v>0</v>
      </c>
      <c r="F295">
        <v>0</v>
      </c>
      <c r="G295">
        <v>0</v>
      </c>
      <c r="H295">
        <v>0</v>
      </c>
      <c r="I295">
        <v>0</v>
      </c>
      <c r="J295">
        <v>0</v>
      </c>
      <c r="K295">
        <v>0</v>
      </c>
      <c r="L295">
        <v>0</v>
      </c>
      <c r="M295" s="51">
        <v>0</v>
      </c>
      <c r="N295">
        <v>0</v>
      </c>
      <c r="O295">
        <v>0</v>
      </c>
      <c r="P295">
        <v>0</v>
      </c>
      <c r="Q295">
        <v>0</v>
      </c>
      <c r="R295">
        <v>0</v>
      </c>
      <c r="S295">
        <v>0</v>
      </c>
      <c r="T295">
        <v>0</v>
      </c>
      <c r="U295">
        <v>0</v>
      </c>
      <c r="V295">
        <v>0</v>
      </c>
      <c r="W295">
        <v>0</v>
      </c>
      <c r="X295">
        <v>0</v>
      </c>
      <c r="Y295">
        <v>0</v>
      </c>
      <c r="Z295">
        <v>0</v>
      </c>
      <c r="AA295">
        <v>0</v>
      </c>
      <c r="AB295">
        <v>0</v>
      </c>
      <c r="AE295">
        <v>0</v>
      </c>
      <c r="AG295">
        <v>0</v>
      </c>
      <c r="AI295" s="57" t="s">
        <v>691</v>
      </c>
      <c r="AK295" s="57" t="s">
        <v>691</v>
      </c>
    </row>
    <row r="296" spans="1:37">
      <c r="A296" s="56" t="s">
        <v>451</v>
      </c>
      <c r="B296" s="56" t="s">
        <v>452</v>
      </c>
      <c r="C296" t="s">
        <v>691</v>
      </c>
      <c r="D296" t="s">
        <v>691</v>
      </c>
      <c r="E296">
        <v>0</v>
      </c>
      <c r="F296">
        <v>0</v>
      </c>
      <c r="G296">
        <v>0</v>
      </c>
      <c r="H296">
        <v>0</v>
      </c>
      <c r="I296">
        <v>0</v>
      </c>
      <c r="J296">
        <v>0</v>
      </c>
      <c r="K296">
        <v>0</v>
      </c>
      <c r="L296">
        <v>0</v>
      </c>
      <c r="M296" s="51">
        <v>0</v>
      </c>
      <c r="N296">
        <v>0</v>
      </c>
      <c r="O296">
        <v>0</v>
      </c>
      <c r="P296">
        <v>0</v>
      </c>
      <c r="Q296">
        <v>0</v>
      </c>
      <c r="R296">
        <v>0</v>
      </c>
      <c r="S296">
        <v>0</v>
      </c>
      <c r="T296">
        <v>0</v>
      </c>
      <c r="U296">
        <v>0</v>
      </c>
      <c r="V296">
        <v>0</v>
      </c>
      <c r="W296">
        <v>0</v>
      </c>
      <c r="X296">
        <v>0</v>
      </c>
      <c r="Y296">
        <v>0</v>
      </c>
      <c r="Z296">
        <v>0</v>
      </c>
      <c r="AA296">
        <v>0</v>
      </c>
      <c r="AB296">
        <v>0</v>
      </c>
      <c r="AE296">
        <v>0</v>
      </c>
      <c r="AG296">
        <v>0</v>
      </c>
      <c r="AI296" s="57" t="s">
        <v>691</v>
      </c>
      <c r="AK296" s="57" t="s">
        <v>691</v>
      </c>
    </row>
    <row r="297" spans="1:37">
      <c r="A297" s="56" t="s">
        <v>69</v>
      </c>
      <c r="B297" s="56" t="s">
        <v>73</v>
      </c>
      <c r="C297" t="s">
        <v>691</v>
      </c>
      <c r="D297" t="s">
        <v>691</v>
      </c>
      <c r="E297">
        <v>0</v>
      </c>
      <c r="F297">
        <v>0</v>
      </c>
      <c r="G297">
        <v>0</v>
      </c>
      <c r="H297">
        <v>0</v>
      </c>
      <c r="I297">
        <v>0</v>
      </c>
      <c r="J297">
        <v>0</v>
      </c>
      <c r="K297">
        <v>0</v>
      </c>
      <c r="L297">
        <v>0</v>
      </c>
      <c r="M297" s="51">
        <v>0</v>
      </c>
      <c r="N297">
        <v>0</v>
      </c>
      <c r="O297">
        <v>0</v>
      </c>
      <c r="P297">
        <v>0</v>
      </c>
      <c r="Q297">
        <v>0</v>
      </c>
      <c r="R297">
        <v>0</v>
      </c>
      <c r="S297">
        <v>0</v>
      </c>
      <c r="T297">
        <v>0</v>
      </c>
      <c r="U297">
        <v>0</v>
      </c>
      <c r="V297">
        <v>0</v>
      </c>
      <c r="W297">
        <v>0</v>
      </c>
      <c r="X297">
        <v>0</v>
      </c>
      <c r="Y297">
        <v>0</v>
      </c>
      <c r="Z297">
        <v>0</v>
      </c>
      <c r="AA297">
        <v>0</v>
      </c>
      <c r="AB297">
        <v>0</v>
      </c>
      <c r="AE297">
        <v>0</v>
      </c>
      <c r="AG297">
        <v>0</v>
      </c>
      <c r="AI297" s="57" t="s">
        <v>691</v>
      </c>
      <c r="AK297" s="57" t="s">
        <v>691</v>
      </c>
    </row>
    <row r="298" spans="1:37">
      <c r="A298" s="56" t="s">
        <v>518</v>
      </c>
      <c r="B298" s="56" t="s">
        <v>519</v>
      </c>
      <c r="C298" t="s">
        <v>691</v>
      </c>
      <c r="D298" t="s">
        <v>691</v>
      </c>
      <c r="E298">
        <v>0</v>
      </c>
      <c r="F298">
        <v>0</v>
      </c>
      <c r="G298">
        <v>0</v>
      </c>
      <c r="H298">
        <v>0</v>
      </c>
      <c r="I298">
        <v>0</v>
      </c>
      <c r="J298">
        <v>0</v>
      </c>
      <c r="K298">
        <v>0</v>
      </c>
      <c r="L298">
        <v>0</v>
      </c>
      <c r="M298" s="51">
        <v>0</v>
      </c>
      <c r="N298">
        <v>0</v>
      </c>
      <c r="O298">
        <v>0</v>
      </c>
      <c r="P298">
        <v>0</v>
      </c>
      <c r="Q298">
        <v>0</v>
      </c>
      <c r="R298">
        <v>0</v>
      </c>
      <c r="S298">
        <v>0</v>
      </c>
      <c r="T298">
        <v>0</v>
      </c>
      <c r="U298">
        <v>0</v>
      </c>
      <c r="V298">
        <v>0</v>
      </c>
      <c r="W298">
        <v>0</v>
      </c>
      <c r="X298">
        <v>0</v>
      </c>
      <c r="Y298">
        <v>0</v>
      </c>
      <c r="Z298">
        <v>0</v>
      </c>
      <c r="AA298">
        <v>0</v>
      </c>
      <c r="AB298">
        <v>0</v>
      </c>
      <c r="AE298">
        <v>0</v>
      </c>
      <c r="AG298">
        <v>0</v>
      </c>
      <c r="AI298" s="57" t="s">
        <v>691</v>
      </c>
      <c r="AK298" s="57" t="s">
        <v>691</v>
      </c>
    </row>
    <row r="299" spans="1:37">
      <c r="A299" s="56" t="s">
        <v>453</v>
      </c>
      <c r="B299" s="56" t="s">
        <v>456</v>
      </c>
      <c r="C299">
        <v>98.6</v>
      </c>
      <c r="D299">
        <v>34.9</v>
      </c>
      <c r="E299">
        <v>0</v>
      </c>
      <c r="F299">
        <v>0</v>
      </c>
      <c r="G299">
        <v>0</v>
      </c>
      <c r="H299">
        <v>0</v>
      </c>
      <c r="I299">
        <v>0</v>
      </c>
      <c r="J299">
        <v>0</v>
      </c>
      <c r="K299">
        <v>0</v>
      </c>
      <c r="L299">
        <v>0</v>
      </c>
      <c r="M299" s="51">
        <v>2.2071899999999998</v>
      </c>
      <c r="N299">
        <v>0</v>
      </c>
      <c r="O299">
        <v>0</v>
      </c>
      <c r="P299">
        <v>0</v>
      </c>
      <c r="Q299">
        <v>0</v>
      </c>
      <c r="R299">
        <v>75.332499999999996</v>
      </c>
      <c r="S299">
        <v>0</v>
      </c>
      <c r="T299">
        <v>0</v>
      </c>
      <c r="U299">
        <v>0</v>
      </c>
      <c r="V299">
        <v>0</v>
      </c>
      <c r="W299">
        <v>0</v>
      </c>
      <c r="X299">
        <v>0</v>
      </c>
      <c r="Y299">
        <v>0</v>
      </c>
      <c r="Z299">
        <v>0</v>
      </c>
      <c r="AA299">
        <v>0</v>
      </c>
      <c r="AB299">
        <v>0</v>
      </c>
      <c r="AE299">
        <v>75.332499999999996</v>
      </c>
      <c r="AG299">
        <v>81.667500000000004</v>
      </c>
      <c r="AI299" s="57">
        <v>0.47982484076433118</v>
      </c>
      <c r="AK299" s="57">
        <v>0.47982484076433118</v>
      </c>
    </row>
    <row r="300" spans="1:37">
      <c r="A300" s="56" t="s">
        <v>580</v>
      </c>
      <c r="B300" s="56" t="s">
        <v>589</v>
      </c>
      <c r="C300" t="s">
        <v>691</v>
      </c>
      <c r="D300" t="s">
        <v>691</v>
      </c>
      <c r="E300">
        <v>0</v>
      </c>
      <c r="F300">
        <v>0</v>
      </c>
      <c r="G300">
        <v>0</v>
      </c>
      <c r="H300">
        <v>0</v>
      </c>
      <c r="I300">
        <v>0</v>
      </c>
      <c r="J300">
        <v>0</v>
      </c>
      <c r="K300">
        <v>0</v>
      </c>
      <c r="L300">
        <v>0</v>
      </c>
      <c r="M300" s="51">
        <v>0</v>
      </c>
      <c r="N300">
        <v>0</v>
      </c>
      <c r="O300">
        <v>0</v>
      </c>
      <c r="P300">
        <v>0</v>
      </c>
      <c r="Q300">
        <v>0</v>
      </c>
      <c r="R300">
        <v>0</v>
      </c>
      <c r="S300">
        <v>0</v>
      </c>
      <c r="T300">
        <v>0</v>
      </c>
      <c r="U300">
        <v>0</v>
      </c>
      <c r="V300">
        <v>0</v>
      </c>
      <c r="W300">
        <v>0</v>
      </c>
      <c r="X300">
        <v>0</v>
      </c>
      <c r="Y300">
        <v>0</v>
      </c>
      <c r="Z300">
        <v>0</v>
      </c>
      <c r="AA300">
        <v>0</v>
      </c>
      <c r="AB300">
        <v>0</v>
      </c>
      <c r="AE300">
        <v>0</v>
      </c>
      <c r="AG300">
        <v>0</v>
      </c>
      <c r="AI300" s="57" t="s">
        <v>691</v>
      </c>
      <c r="AK300" s="57" t="s">
        <v>691</v>
      </c>
    </row>
    <row r="301" spans="1:37">
      <c r="A301" s="56" t="s">
        <v>459</v>
      </c>
      <c r="B301" s="56" t="s">
        <v>460</v>
      </c>
      <c r="C301">
        <v>144.19999999999999</v>
      </c>
      <c r="D301">
        <v>16.3</v>
      </c>
      <c r="E301">
        <v>0</v>
      </c>
      <c r="F301">
        <v>0</v>
      </c>
      <c r="G301">
        <v>0</v>
      </c>
      <c r="H301">
        <v>0</v>
      </c>
      <c r="I301">
        <v>0</v>
      </c>
      <c r="J301">
        <v>0</v>
      </c>
      <c r="K301">
        <v>0</v>
      </c>
      <c r="L301">
        <v>6.963000000000001</v>
      </c>
      <c r="M301" s="51">
        <v>0.58180000000000032</v>
      </c>
      <c r="N301">
        <v>0</v>
      </c>
      <c r="O301">
        <v>2.7761099999999992</v>
      </c>
      <c r="P301">
        <v>0</v>
      </c>
      <c r="Q301">
        <v>9.6480999999999995</v>
      </c>
      <c r="R301">
        <v>0</v>
      </c>
      <c r="S301">
        <v>0</v>
      </c>
      <c r="T301">
        <v>0</v>
      </c>
      <c r="U301">
        <v>14.266199999999998</v>
      </c>
      <c r="V301">
        <v>1.9114200000000006</v>
      </c>
      <c r="W301">
        <v>0</v>
      </c>
      <c r="X301">
        <v>0</v>
      </c>
      <c r="Y301">
        <v>0</v>
      </c>
      <c r="Z301">
        <v>0</v>
      </c>
      <c r="AA301">
        <v>0.20479500000000006</v>
      </c>
      <c r="AB301">
        <v>0</v>
      </c>
      <c r="AE301">
        <v>35.769624999999991</v>
      </c>
      <c r="AG301">
        <v>130.23037499999998</v>
      </c>
      <c r="AI301" s="57">
        <v>0.21547966867469892</v>
      </c>
      <c r="AK301" s="57">
        <v>0.21547966867469878</v>
      </c>
    </row>
    <row r="302" spans="1:37">
      <c r="A302" s="56" t="s">
        <v>664</v>
      </c>
      <c r="B302" s="56" t="s">
        <v>665</v>
      </c>
      <c r="C302" t="s">
        <v>691</v>
      </c>
      <c r="D302" t="s">
        <v>691</v>
      </c>
      <c r="E302">
        <v>0</v>
      </c>
      <c r="F302">
        <v>0</v>
      </c>
      <c r="G302">
        <v>0</v>
      </c>
      <c r="H302">
        <v>0</v>
      </c>
      <c r="I302">
        <v>0</v>
      </c>
      <c r="J302">
        <v>0</v>
      </c>
      <c r="K302">
        <v>0</v>
      </c>
      <c r="L302">
        <v>0</v>
      </c>
      <c r="M302" s="51">
        <v>0</v>
      </c>
      <c r="N302">
        <v>0</v>
      </c>
      <c r="O302">
        <v>0</v>
      </c>
      <c r="P302">
        <v>0</v>
      </c>
      <c r="Q302">
        <v>0</v>
      </c>
      <c r="R302">
        <v>0</v>
      </c>
      <c r="S302">
        <v>0</v>
      </c>
      <c r="T302">
        <v>0</v>
      </c>
      <c r="U302">
        <v>0</v>
      </c>
      <c r="V302">
        <v>0</v>
      </c>
      <c r="W302">
        <v>0</v>
      </c>
      <c r="X302">
        <v>0</v>
      </c>
      <c r="Y302">
        <v>0</v>
      </c>
      <c r="Z302">
        <v>0</v>
      </c>
      <c r="AA302">
        <v>0</v>
      </c>
      <c r="AB302">
        <v>0</v>
      </c>
      <c r="AE302">
        <v>0</v>
      </c>
      <c r="AG302">
        <v>0</v>
      </c>
      <c r="AI302" s="57" t="s">
        <v>691</v>
      </c>
      <c r="AK302" s="57" t="s">
        <v>691</v>
      </c>
    </row>
    <row r="303" spans="1:37">
      <c r="A303" s="56" t="s">
        <v>424</v>
      </c>
      <c r="B303" s="56" t="s">
        <v>428</v>
      </c>
      <c r="C303" t="s">
        <v>691</v>
      </c>
      <c r="D303" t="s">
        <v>691</v>
      </c>
      <c r="E303">
        <v>0</v>
      </c>
      <c r="F303">
        <v>0</v>
      </c>
      <c r="G303">
        <v>0</v>
      </c>
      <c r="H303">
        <v>0</v>
      </c>
      <c r="I303">
        <v>0</v>
      </c>
      <c r="J303">
        <v>0</v>
      </c>
      <c r="K303">
        <v>0</v>
      </c>
      <c r="L303">
        <v>0</v>
      </c>
      <c r="M303" s="51">
        <v>0</v>
      </c>
      <c r="N303">
        <v>0</v>
      </c>
      <c r="O303">
        <v>0</v>
      </c>
      <c r="P303">
        <v>0</v>
      </c>
      <c r="Q303">
        <v>0</v>
      </c>
      <c r="R303">
        <v>0</v>
      </c>
      <c r="S303">
        <v>0</v>
      </c>
      <c r="T303">
        <v>0</v>
      </c>
      <c r="U303">
        <v>0</v>
      </c>
      <c r="V303">
        <v>0</v>
      </c>
      <c r="W303">
        <v>0</v>
      </c>
      <c r="X303">
        <v>0</v>
      </c>
      <c r="Y303">
        <v>0</v>
      </c>
      <c r="Z303">
        <v>0</v>
      </c>
      <c r="AA303">
        <v>0</v>
      </c>
      <c r="AB303">
        <v>0</v>
      </c>
      <c r="AE303">
        <v>0</v>
      </c>
      <c r="AG303">
        <v>0</v>
      </c>
      <c r="AI303" s="57" t="s">
        <v>691</v>
      </c>
      <c r="AK303" s="57" t="s">
        <v>691</v>
      </c>
    </row>
    <row r="304" spans="1:37">
      <c r="A304" s="56" t="s">
        <v>431</v>
      </c>
      <c r="B304" s="56" t="s">
        <v>438</v>
      </c>
      <c r="C304" t="s">
        <v>691</v>
      </c>
      <c r="D304" t="s">
        <v>691</v>
      </c>
      <c r="E304">
        <v>0</v>
      </c>
      <c r="F304">
        <v>0</v>
      </c>
      <c r="G304">
        <v>0</v>
      </c>
      <c r="H304">
        <v>0</v>
      </c>
      <c r="I304">
        <v>0</v>
      </c>
      <c r="J304">
        <v>0</v>
      </c>
      <c r="K304">
        <v>0</v>
      </c>
      <c r="L304">
        <v>0</v>
      </c>
      <c r="M304" s="51">
        <v>0</v>
      </c>
      <c r="N304">
        <v>0</v>
      </c>
      <c r="O304">
        <v>0</v>
      </c>
      <c r="P304">
        <v>0</v>
      </c>
      <c r="Q304">
        <v>0</v>
      </c>
      <c r="R304">
        <v>0</v>
      </c>
      <c r="S304">
        <v>0</v>
      </c>
      <c r="T304">
        <v>0</v>
      </c>
      <c r="U304">
        <v>0</v>
      </c>
      <c r="V304">
        <v>0</v>
      </c>
      <c r="W304">
        <v>0</v>
      </c>
      <c r="X304">
        <v>0</v>
      </c>
      <c r="Y304">
        <v>0</v>
      </c>
      <c r="Z304">
        <v>0</v>
      </c>
      <c r="AA304">
        <v>0</v>
      </c>
      <c r="AB304">
        <v>0</v>
      </c>
      <c r="AE304">
        <v>0</v>
      </c>
      <c r="AG304">
        <v>0</v>
      </c>
      <c r="AI304" s="57" t="s">
        <v>691</v>
      </c>
      <c r="AK304" s="57" t="s">
        <v>691</v>
      </c>
    </row>
    <row r="305" spans="1:37">
      <c r="A305" s="56" t="s">
        <v>461</v>
      </c>
      <c r="B305" s="56" t="s">
        <v>462</v>
      </c>
      <c r="C305" t="s">
        <v>691</v>
      </c>
      <c r="D305" t="s">
        <v>691</v>
      </c>
      <c r="E305">
        <v>0</v>
      </c>
      <c r="F305">
        <v>0</v>
      </c>
      <c r="G305">
        <v>0</v>
      </c>
      <c r="H305">
        <v>0</v>
      </c>
      <c r="I305">
        <v>0</v>
      </c>
      <c r="J305">
        <v>0</v>
      </c>
      <c r="K305">
        <v>0</v>
      </c>
      <c r="L305">
        <v>0</v>
      </c>
      <c r="M305" s="51">
        <v>0</v>
      </c>
      <c r="N305">
        <v>0</v>
      </c>
      <c r="O305">
        <v>0</v>
      </c>
      <c r="P305">
        <v>0</v>
      </c>
      <c r="Q305">
        <v>0</v>
      </c>
      <c r="R305">
        <v>0</v>
      </c>
      <c r="S305">
        <v>0</v>
      </c>
      <c r="T305">
        <v>0</v>
      </c>
      <c r="U305">
        <v>0</v>
      </c>
      <c r="V305">
        <v>0</v>
      </c>
      <c r="W305">
        <v>0</v>
      </c>
      <c r="X305">
        <v>0</v>
      </c>
      <c r="Y305">
        <v>0</v>
      </c>
      <c r="Z305">
        <v>0</v>
      </c>
      <c r="AA305">
        <v>0</v>
      </c>
      <c r="AB305">
        <v>0</v>
      </c>
      <c r="AE305">
        <v>0</v>
      </c>
      <c r="AG305">
        <v>0</v>
      </c>
      <c r="AI305" s="57" t="s">
        <v>691</v>
      </c>
      <c r="AK305" s="57" t="s">
        <v>691</v>
      </c>
    </row>
    <row r="306" spans="1:37">
      <c r="A306" s="56" t="s">
        <v>463</v>
      </c>
      <c r="B306" s="56" t="s">
        <v>477</v>
      </c>
      <c r="C306">
        <v>297.03500000000003</v>
      </c>
      <c r="D306">
        <v>141.96299999999999</v>
      </c>
      <c r="E306">
        <v>0</v>
      </c>
      <c r="F306">
        <v>0</v>
      </c>
      <c r="G306">
        <v>91.865500000000011</v>
      </c>
      <c r="H306">
        <v>0</v>
      </c>
      <c r="I306">
        <v>0</v>
      </c>
      <c r="J306">
        <v>0.26444900000000005</v>
      </c>
      <c r="K306">
        <v>0</v>
      </c>
      <c r="L306">
        <v>48.825299999999999</v>
      </c>
      <c r="M306" s="51">
        <v>11.87757</v>
      </c>
      <c r="N306">
        <v>0</v>
      </c>
      <c r="O306">
        <v>0</v>
      </c>
      <c r="P306">
        <v>0</v>
      </c>
      <c r="Q306">
        <v>29.485699999999998</v>
      </c>
      <c r="R306">
        <v>14.744799999999998</v>
      </c>
      <c r="S306">
        <v>0</v>
      </c>
      <c r="T306">
        <v>0</v>
      </c>
      <c r="U306">
        <v>47.692699999999995</v>
      </c>
      <c r="V306">
        <v>0</v>
      </c>
      <c r="W306">
        <v>0.64896299999999996</v>
      </c>
      <c r="X306">
        <v>1.9712999999999998</v>
      </c>
      <c r="Y306">
        <v>0</v>
      </c>
      <c r="Z306">
        <v>0</v>
      </c>
      <c r="AA306">
        <v>0</v>
      </c>
      <c r="AB306">
        <v>0</v>
      </c>
      <c r="AE306">
        <v>235.49871200000004</v>
      </c>
      <c r="AG306">
        <v>196.09928799999997</v>
      </c>
      <c r="AI306" s="57">
        <v>0.54564365914577917</v>
      </c>
      <c r="AK306" s="57">
        <v>0.54564365914577928</v>
      </c>
    </row>
    <row r="307" spans="1:37">
      <c r="A307" s="56" t="s">
        <v>570</v>
      </c>
      <c r="B307" s="56" t="s">
        <v>571</v>
      </c>
      <c r="C307" t="s">
        <v>691</v>
      </c>
      <c r="D307" t="s">
        <v>691</v>
      </c>
      <c r="E307">
        <v>0</v>
      </c>
      <c r="F307">
        <v>0</v>
      </c>
      <c r="G307">
        <v>0</v>
      </c>
      <c r="H307">
        <v>0</v>
      </c>
      <c r="I307">
        <v>0</v>
      </c>
      <c r="J307">
        <v>0</v>
      </c>
      <c r="K307">
        <v>0</v>
      </c>
      <c r="L307">
        <v>0</v>
      </c>
      <c r="M307" s="51">
        <v>0</v>
      </c>
      <c r="N307">
        <v>0</v>
      </c>
      <c r="O307">
        <v>0</v>
      </c>
      <c r="P307">
        <v>0</v>
      </c>
      <c r="Q307">
        <v>0</v>
      </c>
      <c r="R307">
        <v>0</v>
      </c>
      <c r="S307">
        <v>0</v>
      </c>
      <c r="T307">
        <v>0</v>
      </c>
      <c r="U307">
        <v>0</v>
      </c>
      <c r="V307">
        <v>0</v>
      </c>
      <c r="W307">
        <v>0</v>
      </c>
      <c r="X307">
        <v>0</v>
      </c>
      <c r="Y307">
        <v>0</v>
      </c>
      <c r="Z307">
        <v>0</v>
      </c>
      <c r="AA307">
        <v>0</v>
      </c>
      <c r="AB307">
        <v>0</v>
      </c>
      <c r="AE307">
        <v>0</v>
      </c>
      <c r="AG307">
        <v>0</v>
      </c>
      <c r="AI307" s="57" t="s">
        <v>691</v>
      </c>
      <c r="AK307" s="57" t="s">
        <v>691</v>
      </c>
    </row>
    <row r="308" spans="1:37">
      <c r="A308" s="56" t="s">
        <v>138</v>
      </c>
      <c r="B308" s="56" t="s">
        <v>172</v>
      </c>
      <c r="C308" t="s">
        <v>691</v>
      </c>
      <c r="D308" t="s">
        <v>691</v>
      </c>
      <c r="E308">
        <v>0</v>
      </c>
      <c r="F308">
        <v>0</v>
      </c>
      <c r="G308">
        <v>0</v>
      </c>
      <c r="H308">
        <v>0</v>
      </c>
      <c r="I308">
        <v>0</v>
      </c>
      <c r="J308">
        <v>0</v>
      </c>
      <c r="K308">
        <v>0</v>
      </c>
      <c r="L308">
        <v>0</v>
      </c>
      <c r="M308" s="51">
        <v>0</v>
      </c>
      <c r="N308">
        <v>0</v>
      </c>
      <c r="O308">
        <v>0</v>
      </c>
      <c r="P308">
        <v>0</v>
      </c>
      <c r="Q308">
        <v>0</v>
      </c>
      <c r="R308">
        <v>0</v>
      </c>
      <c r="S308">
        <v>0</v>
      </c>
      <c r="T308">
        <v>0</v>
      </c>
      <c r="U308">
        <v>0</v>
      </c>
      <c r="V308">
        <v>0</v>
      </c>
      <c r="W308">
        <v>0</v>
      </c>
      <c r="X308">
        <v>0</v>
      </c>
      <c r="Y308">
        <v>0</v>
      </c>
      <c r="Z308">
        <v>0</v>
      </c>
      <c r="AA308">
        <v>0</v>
      </c>
      <c r="AB308">
        <v>0</v>
      </c>
      <c r="AE308">
        <v>0</v>
      </c>
      <c r="AG308">
        <v>0</v>
      </c>
      <c r="AI308" s="57" t="s">
        <v>691</v>
      </c>
      <c r="AK308" s="57" t="s">
        <v>691</v>
      </c>
    </row>
    <row r="309" spans="1:37">
      <c r="A309" s="56" t="s">
        <v>282</v>
      </c>
      <c r="B309" s="56" t="s">
        <v>283</v>
      </c>
      <c r="C309" t="s">
        <v>691</v>
      </c>
      <c r="D309" t="s">
        <v>691</v>
      </c>
      <c r="E309">
        <v>0</v>
      </c>
      <c r="F309">
        <v>0</v>
      </c>
      <c r="G309">
        <v>0</v>
      </c>
      <c r="H309">
        <v>0</v>
      </c>
      <c r="I309">
        <v>0</v>
      </c>
      <c r="J309">
        <v>0</v>
      </c>
      <c r="K309">
        <v>0</v>
      </c>
      <c r="L309">
        <v>0</v>
      </c>
      <c r="M309" s="51">
        <v>0</v>
      </c>
      <c r="N309">
        <v>0</v>
      </c>
      <c r="O309">
        <v>0</v>
      </c>
      <c r="P309">
        <v>0</v>
      </c>
      <c r="Q309">
        <v>0</v>
      </c>
      <c r="R309">
        <v>0</v>
      </c>
      <c r="S309">
        <v>0</v>
      </c>
      <c r="T309">
        <v>0</v>
      </c>
      <c r="U309">
        <v>0</v>
      </c>
      <c r="V309">
        <v>0</v>
      </c>
      <c r="W309">
        <v>0</v>
      </c>
      <c r="X309">
        <v>0</v>
      </c>
      <c r="Y309">
        <v>0</v>
      </c>
      <c r="Z309">
        <v>0</v>
      </c>
      <c r="AA309">
        <v>0</v>
      </c>
      <c r="AB309">
        <v>0</v>
      </c>
      <c r="AE309">
        <v>0</v>
      </c>
      <c r="AG309">
        <v>0</v>
      </c>
      <c r="AI309" s="57" t="s">
        <v>691</v>
      </c>
      <c r="AK309" s="57" t="s">
        <v>691</v>
      </c>
    </row>
    <row r="310" spans="1:37">
      <c r="A310" s="56" t="s">
        <v>482</v>
      </c>
      <c r="B310" s="56" t="s">
        <v>483</v>
      </c>
      <c r="C310" t="s">
        <v>691</v>
      </c>
      <c r="D310" t="s">
        <v>691</v>
      </c>
      <c r="E310">
        <v>0</v>
      </c>
      <c r="F310">
        <v>0</v>
      </c>
      <c r="G310">
        <v>0</v>
      </c>
      <c r="H310">
        <v>0</v>
      </c>
      <c r="I310">
        <v>0</v>
      </c>
      <c r="J310">
        <v>0</v>
      </c>
      <c r="K310">
        <v>0</v>
      </c>
      <c r="L310">
        <v>0</v>
      </c>
      <c r="M310" s="51">
        <v>0</v>
      </c>
      <c r="N310">
        <v>0</v>
      </c>
      <c r="O310">
        <v>0</v>
      </c>
      <c r="P310">
        <v>0</v>
      </c>
      <c r="Q310">
        <v>0</v>
      </c>
      <c r="R310">
        <v>0</v>
      </c>
      <c r="S310">
        <v>0</v>
      </c>
      <c r="T310">
        <v>0</v>
      </c>
      <c r="U310">
        <v>0</v>
      </c>
      <c r="V310">
        <v>0</v>
      </c>
      <c r="W310">
        <v>0</v>
      </c>
      <c r="X310">
        <v>0</v>
      </c>
      <c r="Y310">
        <v>0</v>
      </c>
      <c r="Z310">
        <v>0</v>
      </c>
      <c r="AA310">
        <v>0</v>
      </c>
      <c r="AB310">
        <v>0</v>
      </c>
      <c r="AE310">
        <v>0</v>
      </c>
      <c r="AG310">
        <v>0</v>
      </c>
      <c r="AI310" s="57" t="s">
        <v>691</v>
      </c>
      <c r="AK310" s="57" t="s">
        <v>691</v>
      </c>
    </row>
    <row r="311" spans="1:37">
      <c r="A311" s="56" t="s">
        <v>341</v>
      </c>
      <c r="B311" s="56" t="s">
        <v>347</v>
      </c>
      <c r="C311" t="s">
        <v>691</v>
      </c>
      <c r="D311" t="s">
        <v>691</v>
      </c>
      <c r="E311">
        <v>0</v>
      </c>
      <c r="F311">
        <v>0</v>
      </c>
      <c r="G311">
        <v>0</v>
      </c>
      <c r="H311">
        <v>0</v>
      </c>
      <c r="I311">
        <v>0</v>
      </c>
      <c r="J311">
        <v>0</v>
      </c>
      <c r="K311">
        <v>0</v>
      </c>
      <c r="L311">
        <v>0</v>
      </c>
      <c r="M311" s="51">
        <v>0</v>
      </c>
      <c r="N311">
        <v>0</v>
      </c>
      <c r="O311">
        <v>0</v>
      </c>
      <c r="P311">
        <v>0</v>
      </c>
      <c r="Q311">
        <v>0</v>
      </c>
      <c r="R311">
        <v>0</v>
      </c>
      <c r="S311">
        <v>0</v>
      </c>
      <c r="T311">
        <v>0</v>
      </c>
      <c r="U311">
        <v>0</v>
      </c>
      <c r="V311">
        <v>0</v>
      </c>
      <c r="W311">
        <v>0</v>
      </c>
      <c r="X311">
        <v>0</v>
      </c>
      <c r="Y311">
        <v>0</v>
      </c>
      <c r="Z311">
        <v>0</v>
      </c>
      <c r="AA311">
        <v>0</v>
      </c>
      <c r="AB311">
        <v>0</v>
      </c>
      <c r="AE311">
        <v>0</v>
      </c>
      <c r="AG311">
        <v>0</v>
      </c>
      <c r="AI311" s="57" t="s">
        <v>691</v>
      </c>
      <c r="AK311" s="57" t="s">
        <v>691</v>
      </c>
    </row>
    <row r="312" spans="1:37">
      <c r="A312" s="56" t="s">
        <v>89</v>
      </c>
      <c r="B312" s="56" t="s">
        <v>100</v>
      </c>
      <c r="C312" t="s">
        <v>691</v>
      </c>
      <c r="D312" t="s">
        <v>691</v>
      </c>
      <c r="E312">
        <v>0</v>
      </c>
      <c r="F312">
        <v>0</v>
      </c>
      <c r="G312">
        <v>0</v>
      </c>
      <c r="H312">
        <v>0</v>
      </c>
      <c r="I312">
        <v>0</v>
      </c>
      <c r="J312">
        <v>0</v>
      </c>
      <c r="K312">
        <v>0</v>
      </c>
      <c r="L312">
        <v>0</v>
      </c>
      <c r="M312" s="51">
        <v>0</v>
      </c>
      <c r="N312">
        <v>0</v>
      </c>
      <c r="O312">
        <v>0</v>
      </c>
      <c r="P312">
        <v>0</v>
      </c>
      <c r="Q312">
        <v>0</v>
      </c>
      <c r="R312">
        <v>0</v>
      </c>
      <c r="S312">
        <v>0</v>
      </c>
      <c r="T312">
        <v>0</v>
      </c>
      <c r="U312">
        <v>0</v>
      </c>
      <c r="V312">
        <v>0</v>
      </c>
      <c r="W312">
        <v>0</v>
      </c>
      <c r="X312">
        <v>0</v>
      </c>
      <c r="Y312">
        <v>0</v>
      </c>
      <c r="Z312">
        <v>0</v>
      </c>
      <c r="AA312">
        <v>0</v>
      </c>
      <c r="AB312">
        <v>0</v>
      </c>
      <c r="AE312">
        <v>0</v>
      </c>
      <c r="AG312">
        <v>0</v>
      </c>
      <c r="AI312" s="57" t="s">
        <v>691</v>
      </c>
      <c r="AK312" s="57" t="s">
        <v>691</v>
      </c>
    </row>
    <row r="313" spans="1:37">
      <c r="A313" s="56" t="s">
        <v>318</v>
      </c>
      <c r="B313" s="56" t="s">
        <v>321</v>
      </c>
      <c r="C313" t="s">
        <v>691</v>
      </c>
      <c r="D313" t="s">
        <v>691</v>
      </c>
      <c r="E313">
        <v>0</v>
      </c>
      <c r="F313">
        <v>0</v>
      </c>
      <c r="G313">
        <v>0</v>
      </c>
      <c r="H313">
        <v>0</v>
      </c>
      <c r="I313">
        <v>0</v>
      </c>
      <c r="J313">
        <v>0</v>
      </c>
      <c r="K313">
        <v>0</v>
      </c>
      <c r="L313">
        <v>0</v>
      </c>
      <c r="M313" s="51">
        <v>0</v>
      </c>
      <c r="N313">
        <v>0</v>
      </c>
      <c r="O313">
        <v>0</v>
      </c>
      <c r="P313">
        <v>0</v>
      </c>
      <c r="Q313">
        <v>0</v>
      </c>
      <c r="R313">
        <v>0</v>
      </c>
      <c r="S313">
        <v>0</v>
      </c>
      <c r="T313">
        <v>0</v>
      </c>
      <c r="U313">
        <v>0</v>
      </c>
      <c r="V313">
        <v>0</v>
      </c>
      <c r="W313">
        <v>0</v>
      </c>
      <c r="X313">
        <v>0</v>
      </c>
      <c r="Y313">
        <v>0</v>
      </c>
      <c r="Z313">
        <v>0</v>
      </c>
      <c r="AA313">
        <v>0</v>
      </c>
      <c r="AB313">
        <v>0</v>
      </c>
      <c r="AE313">
        <v>0</v>
      </c>
      <c r="AG313">
        <v>0</v>
      </c>
      <c r="AI313" s="57" t="s">
        <v>691</v>
      </c>
      <c r="AK313" s="57" t="s">
        <v>691</v>
      </c>
    </row>
    <row r="314" spans="1:37">
      <c r="A314" s="56" t="s">
        <v>138</v>
      </c>
      <c r="B314" s="56" t="s">
        <v>173</v>
      </c>
      <c r="C314" t="s">
        <v>691</v>
      </c>
      <c r="D314" t="s">
        <v>691</v>
      </c>
      <c r="E314">
        <v>0</v>
      </c>
      <c r="F314">
        <v>0</v>
      </c>
      <c r="G314">
        <v>0</v>
      </c>
      <c r="H314">
        <v>0</v>
      </c>
      <c r="I314">
        <v>0</v>
      </c>
      <c r="J314">
        <v>0</v>
      </c>
      <c r="K314">
        <v>0</v>
      </c>
      <c r="L314">
        <v>0</v>
      </c>
      <c r="M314" s="51">
        <v>0</v>
      </c>
      <c r="N314">
        <v>0</v>
      </c>
      <c r="O314">
        <v>0</v>
      </c>
      <c r="P314">
        <v>0</v>
      </c>
      <c r="Q314">
        <v>0</v>
      </c>
      <c r="R314">
        <v>0</v>
      </c>
      <c r="S314">
        <v>0</v>
      </c>
      <c r="T314">
        <v>0</v>
      </c>
      <c r="U314">
        <v>0</v>
      </c>
      <c r="V314">
        <v>0</v>
      </c>
      <c r="W314">
        <v>0</v>
      </c>
      <c r="X314">
        <v>0</v>
      </c>
      <c r="Y314">
        <v>0</v>
      </c>
      <c r="Z314">
        <v>0</v>
      </c>
      <c r="AA314">
        <v>0</v>
      </c>
      <c r="AB314">
        <v>0</v>
      </c>
      <c r="AE314">
        <v>0</v>
      </c>
      <c r="AG314">
        <v>0</v>
      </c>
      <c r="AI314" s="57" t="s">
        <v>691</v>
      </c>
      <c r="AK314" s="57" t="s">
        <v>691</v>
      </c>
    </row>
    <row r="315" spans="1:37">
      <c r="A315" s="56" t="s">
        <v>533</v>
      </c>
      <c r="B315" s="56" t="s">
        <v>538</v>
      </c>
      <c r="C315" t="s">
        <v>691</v>
      </c>
      <c r="D315" t="s">
        <v>691</v>
      </c>
      <c r="E315">
        <v>0</v>
      </c>
      <c r="F315">
        <v>0</v>
      </c>
      <c r="G315">
        <v>0</v>
      </c>
      <c r="H315">
        <v>0</v>
      </c>
      <c r="I315">
        <v>0</v>
      </c>
      <c r="J315">
        <v>0</v>
      </c>
      <c r="K315">
        <v>0</v>
      </c>
      <c r="L315">
        <v>0</v>
      </c>
      <c r="M315" s="51">
        <v>0</v>
      </c>
      <c r="N315">
        <v>0</v>
      </c>
      <c r="O315">
        <v>0</v>
      </c>
      <c r="P315">
        <v>0</v>
      </c>
      <c r="Q315">
        <v>0</v>
      </c>
      <c r="R315">
        <v>0</v>
      </c>
      <c r="S315">
        <v>0</v>
      </c>
      <c r="T315">
        <v>0</v>
      </c>
      <c r="U315">
        <v>0</v>
      </c>
      <c r="V315">
        <v>0</v>
      </c>
      <c r="W315">
        <v>0</v>
      </c>
      <c r="X315">
        <v>0</v>
      </c>
      <c r="Y315">
        <v>0</v>
      </c>
      <c r="Z315">
        <v>0</v>
      </c>
      <c r="AA315">
        <v>0</v>
      </c>
      <c r="AB315">
        <v>0</v>
      </c>
      <c r="AE315">
        <v>0</v>
      </c>
      <c r="AG315">
        <v>0</v>
      </c>
      <c r="AI315" s="57" t="s">
        <v>691</v>
      </c>
      <c r="AK315" s="57" t="s">
        <v>691</v>
      </c>
    </row>
    <row r="316" spans="1:37">
      <c r="A316" s="56" t="s">
        <v>245</v>
      </c>
      <c r="B316" s="56" t="s">
        <v>251</v>
      </c>
      <c r="C316" t="s">
        <v>691</v>
      </c>
      <c r="D316" t="s">
        <v>691</v>
      </c>
      <c r="E316">
        <v>0</v>
      </c>
      <c r="F316">
        <v>0</v>
      </c>
      <c r="G316">
        <v>0</v>
      </c>
      <c r="H316">
        <v>0</v>
      </c>
      <c r="I316">
        <v>0</v>
      </c>
      <c r="J316">
        <v>0</v>
      </c>
      <c r="K316">
        <v>0</v>
      </c>
      <c r="L316">
        <v>0</v>
      </c>
      <c r="M316" s="51">
        <v>0</v>
      </c>
      <c r="N316">
        <v>0</v>
      </c>
      <c r="O316">
        <v>0</v>
      </c>
      <c r="P316">
        <v>0</v>
      </c>
      <c r="Q316">
        <v>0</v>
      </c>
      <c r="R316">
        <v>0</v>
      </c>
      <c r="S316">
        <v>0</v>
      </c>
      <c r="T316">
        <v>0</v>
      </c>
      <c r="U316">
        <v>0</v>
      </c>
      <c r="V316">
        <v>0</v>
      </c>
      <c r="W316">
        <v>0</v>
      </c>
      <c r="X316">
        <v>0</v>
      </c>
      <c r="Y316">
        <v>0</v>
      </c>
      <c r="Z316">
        <v>0</v>
      </c>
      <c r="AA316">
        <v>0</v>
      </c>
      <c r="AB316">
        <v>0</v>
      </c>
      <c r="AE316">
        <v>0</v>
      </c>
      <c r="AG316">
        <v>0</v>
      </c>
      <c r="AI316" s="57" t="s">
        <v>691</v>
      </c>
      <c r="AK316" s="57" t="s">
        <v>691</v>
      </c>
    </row>
    <row r="317" spans="1:37">
      <c r="A317" s="56" t="s">
        <v>482</v>
      </c>
      <c r="B317" s="56" t="s">
        <v>484</v>
      </c>
      <c r="C317">
        <v>188.8</v>
      </c>
      <c r="D317">
        <v>9.8000000000000007</v>
      </c>
      <c r="E317">
        <v>27.063999999999993</v>
      </c>
      <c r="F317">
        <v>0</v>
      </c>
      <c r="G317">
        <v>0</v>
      </c>
      <c r="H317">
        <v>0</v>
      </c>
      <c r="I317">
        <v>6.6511999999999905E-2</v>
      </c>
      <c r="J317">
        <v>0</v>
      </c>
      <c r="K317">
        <v>0</v>
      </c>
      <c r="L317">
        <v>0</v>
      </c>
      <c r="M317" s="51">
        <v>0.25608000000000009</v>
      </c>
      <c r="N317">
        <v>0</v>
      </c>
      <c r="O317">
        <v>0</v>
      </c>
      <c r="P317">
        <v>0</v>
      </c>
      <c r="Q317">
        <v>0</v>
      </c>
      <c r="R317">
        <v>0</v>
      </c>
      <c r="S317">
        <v>0</v>
      </c>
      <c r="T317">
        <v>0</v>
      </c>
      <c r="U317">
        <v>0</v>
      </c>
      <c r="V317">
        <v>0</v>
      </c>
      <c r="W317">
        <v>0</v>
      </c>
      <c r="X317">
        <v>0</v>
      </c>
      <c r="Y317">
        <v>0</v>
      </c>
      <c r="Z317">
        <v>0</v>
      </c>
      <c r="AA317">
        <v>0</v>
      </c>
      <c r="AB317">
        <v>0</v>
      </c>
      <c r="AE317">
        <v>27.130511999999992</v>
      </c>
      <c r="AG317">
        <v>163.56948799999998</v>
      </c>
      <c r="AI317" s="57">
        <v>0.14226802307288944</v>
      </c>
      <c r="AK317" s="57">
        <v>0.14226802307288935</v>
      </c>
    </row>
    <row r="318" spans="1:37">
      <c r="A318" s="56" t="s">
        <v>259</v>
      </c>
      <c r="B318" s="56" t="s">
        <v>262</v>
      </c>
      <c r="C318" t="s">
        <v>691</v>
      </c>
      <c r="D318" t="s">
        <v>691</v>
      </c>
      <c r="E318">
        <v>0</v>
      </c>
      <c r="F318">
        <v>0</v>
      </c>
      <c r="G318">
        <v>0</v>
      </c>
      <c r="H318">
        <v>0</v>
      </c>
      <c r="I318">
        <v>0</v>
      </c>
      <c r="J318">
        <v>0</v>
      </c>
      <c r="K318">
        <v>0</v>
      </c>
      <c r="L318">
        <v>0</v>
      </c>
      <c r="M318" s="51">
        <v>0</v>
      </c>
      <c r="N318">
        <v>0</v>
      </c>
      <c r="O318">
        <v>0</v>
      </c>
      <c r="P318">
        <v>0</v>
      </c>
      <c r="Q318">
        <v>0</v>
      </c>
      <c r="R318">
        <v>0</v>
      </c>
      <c r="S318">
        <v>0</v>
      </c>
      <c r="T318">
        <v>0</v>
      </c>
      <c r="U318">
        <v>0</v>
      </c>
      <c r="V318">
        <v>0</v>
      </c>
      <c r="W318">
        <v>0</v>
      </c>
      <c r="X318">
        <v>0</v>
      </c>
      <c r="Y318">
        <v>0</v>
      </c>
      <c r="Z318">
        <v>0</v>
      </c>
      <c r="AA318">
        <v>0</v>
      </c>
      <c r="AB318">
        <v>0</v>
      </c>
      <c r="AE318">
        <v>0</v>
      </c>
      <c r="AG318">
        <v>0</v>
      </c>
      <c r="AI318" s="57" t="s">
        <v>691</v>
      </c>
      <c r="AK318" s="57" t="s">
        <v>691</v>
      </c>
    </row>
    <row r="319" spans="1:37">
      <c r="A319" s="56" t="s">
        <v>488</v>
      </c>
      <c r="B319" s="56" t="s">
        <v>489</v>
      </c>
      <c r="C319" t="s">
        <v>691</v>
      </c>
      <c r="D319" t="s">
        <v>691</v>
      </c>
      <c r="E319">
        <v>0</v>
      </c>
      <c r="F319">
        <v>0</v>
      </c>
      <c r="G319">
        <v>0</v>
      </c>
      <c r="H319">
        <v>0</v>
      </c>
      <c r="I319">
        <v>0</v>
      </c>
      <c r="J319">
        <v>0</v>
      </c>
      <c r="K319">
        <v>0</v>
      </c>
      <c r="L319">
        <v>0</v>
      </c>
      <c r="M319" s="51">
        <v>0</v>
      </c>
      <c r="N319">
        <v>0</v>
      </c>
      <c r="O319">
        <v>0</v>
      </c>
      <c r="P319">
        <v>0</v>
      </c>
      <c r="Q319">
        <v>0</v>
      </c>
      <c r="R319">
        <v>0</v>
      </c>
      <c r="S319">
        <v>0</v>
      </c>
      <c r="T319">
        <v>0</v>
      </c>
      <c r="U319">
        <v>0</v>
      </c>
      <c r="V319">
        <v>0</v>
      </c>
      <c r="W319">
        <v>0</v>
      </c>
      <c r="X319">
        <v>0</v>
      </c>
      <c r="Y319">
        <v>0</v>
      </c>
      <c r="Z319">
        <v>0</v>
      </c>
      <c r="AA319">
        <v>0</v>
      </c>
      <c r="AB319">
        <v>0</v>
      </c>
      <c r="AE319">
        <v>0</v>
      </c>
      <c r="AG319">
        <v>0</v>
      </c>
      <c r="AI319" s="57" t="s">
        <v>691</v>
      </c>
      <c r="AK319" s="57" t="s">
        <v>691</v>
      </c>
    </row>
    <row r="320" spans="1:37">
      <c r="A320" s="56" t="s">
        <v>138</v>
      </c>
      <c r="B320" s="56" t="s">
        <v>174</v>
      </c>
      <c r="C320" t="s">
        <v>691</v>
      </c>
      <c r="D320" t="s">
        <v>691</v>
      </c>
      <c r="E320">
        <v>0</v>
      </c>
      <c r="F320">
        <v>0</v>
      </c>
      <c r="G320">
        <v>0</v>
      </c>
      <c r="H320">
        <v>0</v>
      </c>
      <c r="I320">
        <v>0</v>
      </c>
      <c r="J320">
        <v>0</v>
      </c>
      <c r="K320">
        <v>0</v>
      </c>
      <c r="L320">
        <v>0</v>
      </c>
      <c r="M320" s="51">
        <v>0</v>
      </c>
      <c r="N320">
        <v>0</v>
      </c>
      <c r="O320">
        <v>0</v>
      </c>
      <c r="P320">
        <v>0</v>
      </c>
      <c r="Q320">
        <v>0</v>
      </c>
      <c r="R320">
        <v>0</v>
      </c>
      <c r="S320">
        <v>0</v>
      </c>
      <c r="T320">
        <v>0</v>
      </c>
      <c r="U320">
        <v>0</v>
      </c>
      <c r="V320">
        <v>0</v>
      </c>
      <c r="W320">
        <v>0</v>
      </c>
      <c r="X320">
        <v>0</v>
      </c>
      <c r="Y320">
        <v>0</v>
      </c>
      <c r="Z320">
        <v>0</v>
      </c>
      <c r="AA320">
        <v>0</v>
      </c>
      <c r="AB320">
        <v>0</v>
      </c>
      <c r="AE320">
        <v>0</v>
      </c>
      <c r="AG320">
        <v>0</v>
      </c>
      <c r="AI320" s="57" t="s">
        <v>691</v>
      </c>
      <c r="AK320" s="57" t="s">
        <v>691</v>
      </c>
    </row>
    <row r="321" spans="1:37">
      <c r="A321" s="56" t="s">
        <v>491</v>
      </c>
      <c r="B321" s="56" t="s">
        <v>492</v>
      </c>
      <c r="C321" t="s">
        <v>691</v>
      </c>
      <c r="D321" t="s">
        <v>691</v>
      </c>
      <c r="E321">
        <v>0</v>
      </c>
      <c r="F321">
        <v>0</v>
      </c>
      <c r="G321">
        <v>0</v>
      </c>
      <c r="H321">
        <v>0</v>
      </c>
      <c r="I321">
        <v>0</v>
      </c>
      <c r="J321">
        <v>0</v>
      </c>
      <c r="K321">
        <v>0</v>
      </c>
      <c r="L321">
        <v>0</v>
      </c>
      <c r="M321" s="51">
        <v>0</v>
      </c>
      <c r="N321">
        <v>0</v>
      </c>
      <c r="O321">
        <v>0</v>
      </c>
      <c r="P321">
        <v>0</v>
      </c>
      <c r="Q321">
        <v>0</v>
      </c>
      <c r="R321">
        <v>0</v>
      </c>
      <c r="S321">
        <v>0</v>
      </c>
      <c r="T321">
        <v>0</v>
      </c>
      <c r="U321">
        <v>0</v>
      </c>
      <c r="V321">
        <v>0</v>
      </c>
      <c r="W321">
        <v>0</v>
      </c>
      <c r="X321">
        <v>0</v>
      </c>
      <c r="Y321">
        <v>0</v>
      </c>
      <c r="Z321">
        <v>0</v>
      </c>
      <c r="AA321">
        <v>0</v>
      </c>
      <c r="AB321">
        <v>0</v>
      </c>
      <c r="AE321">
        <v>0</v>
      </c>
      <c r="AG321">
        <v>0</v>
      </c>
      <c r="AI321" s="57" t="s">
        <v>691</v>
      </c>
      <c r="AK321" s="57" t="s">
        <v>691</v>
      </c>
    </row>
    <row r="322" spans="1:37">
      <c r="A322" s="56" t="s">
        <v>365</v>
      </c>
      <c r="B322" s="56" t="s">
        <v>368</v>
      </c>
      <c r="C322" t="s">
        <v>691</v>
      </c>
      <c r="D322" t="s">
        <v>691</v>
      </c>
      <c r="E322">
        <v>0</v>
      </c>
      <c r="F322">
        <v>0</v>
      </c>
      <c r="G322">
        <v>0</v>
      </c>
      <c r="H322">
        <v>0</v>
      </c>
      <c r="I322">
        <v>0</v>
      </c>
      <c r="J322">
        <v>0</v>
      </c>
      <c r="K322">
        <v>0</v>
      </c>
      <c r="L322">
        <v>0</v>
      </c>
      <c r="M322" s="51">
        <v>0</v>
      </c>
      <c r="N322">
        <v>0</v>
      </c>
      <c r="O322">
        <v>0</v>
      </c>
      <c r="P322">
        <v>0</v>
      </c>
      <c r="Q322">
        <v>0</v>
      </c>
      <c r="R322">
        <v>0</v>
      </c>
      <c r="S322">
        <v>0</v>
      </c>
      <c r="T322">
        <v>0</v>
      </c>
      <c r="U322">
        <v>0</v>
      </c>
      <c r="V322">
        <v>0</v>
      </c>
      <c r="W322">
        <v>0</v>
      </c>
      <c r="X322">
        <v>0</v>
      </c>
      <c r="Y322">
        <v>0</v>
      </c>
      <c r="Z322">
        <v>0</v>
      </c>
      <c r="AA322">
        <v>0</v>
      </c>
      <c r="AB322">
        <v>0</v>
      </c>
      <c r="AE322">
        <v>0</v>
      </c>
      <c r="AG322">
        <v>0</v>
      </c>
      <c r="AI322" s="57" t="s">
        <v>691</v>
      </c>
      <c r="AK322" s="57" t="s">
        <v>691</v>
      </c>
    </row>
    <row r="323" spans="1:37">
      <c r="A323" s="56" t="s">
        <v>284</v>
      </c>
      <c r="B323" s="56" t="s">
        <v>288</v>
      </c>
      <c r="C323" t="s">
        <v>691</v>
      </c>
      <c r="D323" t="s">
        <v>691</v>
      </c>
      <c r="E323">
        <v>0</v>
      </c>
      <c r="F323">
        <v>0</v>
      </c>
      <c r="G323">
        <v>0</v>
      </c>
      <c r="H323">
        <v>0</v>
      </c>
      <c r="I323">
        <v>0</v>
      </c>
      <c r="J323">
        <v>0</v>
      </c>
      <c r="K323">
        <v>0</v>
      </c>
      <c r="L323">
        <v>0</v>
      </c>
      <c r="M323" s="51">
        <v>0</v>
      </c>
      <c r="N323">
        <v>0</v>
      </c>
      <c r="O323">
        <v>0</v>
      </c>
      <c r="P323">
        <v>0</v>
      </c>
      <c r="Q323">
        <v>0</v>
      </c>
      <c r="R323">
        <v>0</v>
      </c>
      <c r="S323">
        <v>0</v>
      </c>
      <c r="T323">
        <v>0</v>
      </c>
      <c r="U323">
        <v>0</v>
      </c>
      <c r="V323">
        <v>0</v>
      </c>
      <c r="W323">
        <v>0</v>
      </c>
      <c r="X323">
        <v>0</v>
      </c>
      <c r="Y323">
        <v>0</v>
      </c>
      <c r="Z323">
        <v>0</v>
      </c>
      <c r="AA323">
        <v>0</v>
      </c>
      <c r="AB323">
        <v>0</v>
      </c>
      <c r="AE323">
        <v>0</v>
      </c>
      <c r="AG323">
        <v>0</v>
      </c>
      <c r="AI323" s="57" t="s">
        <v>691</v>
      </c>
      <c r="AK323" s="57" t="s">
        <v>691</v>
      </c>
    </row>
    <row r="324" spans="1:37">
      <c r="A324" s="56" t="s">
        <v>138</v>
      </c>
      <c r="B324" s="56" t="s">
        <v>175</v>
      </c>
      <c r="C324" t="s">
        <v>691</v>
      </c>
      <c r="D324" t="s">
        <v>691</v>
      </c>
      <c r="E324">
        <v>0</v>
      </c>
      <c r="F324">
        <v>0</v>
      </c>
      <c r="G324">
        <v>0</v>
      </c>
      <c r="H324">
        <v>0</v>
      </c>
      <c r="I324">
        <v>0</v>
      </c>
      <c r="J324">
        <v>0</v>
      </c>
      <c r="K324">
        <v>0</v>
      </c>
      <c r="L324">
        <v>0</v>
      </c>
      <c r="M324" s="51">
        <v>0</v>
      </c>
      <c r="N324">
        <v>0</v>
      </c>
      <c r="O324">
        <v>0</v>
      </c>
      <c r="P324">
        <v>0</v>
      </c>
      <c r="Q324">
        <v>0</v>
      </c>
      <c r="R324">
        <v>0</v>
      </c>
      <c r="S324">
        <v>0</v>
      </c>
      <c r="T324">
        <v>0</v>
      </c>
      <c r="U324">
        <v>0</v>
      </c>
      <c r="V324">
        <v>0</v>
      </c>
      <c r="W324">
        <v>0</v>
      </c>
      <c r="X324">
        <v>0</v>
      </c>
      <c r="Y324">
        <v>0</v>
      </c>
      <c r="Z324">
        <v>0</v>
      </c>
      <c r="AA324">
        <v>0</v>
      </c>
      <c r="AB324">
        <v>0</v>
      </c>
      <c r="AE324">
        <v>0</v>
      </c>
      <c r="AG324">
        <v>0</v>
      </c>
      <c r="AI324" s="57" t="s">
        <v>691</v>
      </c>
      <c r="AK324" s="57" t="s">
        <v>691</v>
      </c>
    </row>
    <row r="325" spans="1:37">
      <c r="A325" s="56" t="s">
        <v>352</v>
      </c>
      <c r="B325" s="56" t="s">
        <v>356</v>
      </c>
      <c r="C325" t="s">
        <v>691</v>
      </c>
      <c r="D325" t="s">
        <v>691</v>
      </c>
      <c r="E325">
        <v>0</v>
      </c>
      <c r="F325">
        <v>0</v>
      </c>
      <c r="G325">
        <v>0</v>
      </c>
      <c r="H325">
        <v>0</v>
      </c>
      <c r="I325">
        <v>0</v>
      </c>
      <c r="J325">
        <v>0</v>
      </c>
      <c r="K325">
        <v>0</v>
      </c>
      <c r="L325">
        <v>0</v>
      </c>
      <c r="M325" s="51">
        <v>0</v>
      </c>
      <c r="N325">
        <v>0</v>
      </c>
      <c r="O325">
        <v>0</v>
      </c>
      <c r="P325">
        <v>0</v>
      </c>
      <c r="Q325">
        <v>0</v>
      </c>
      <c r="R325">
        <v>0</v>
      </c>
      <c r="S325">
        <v>0</v>
      </c>
      <c r="T325">
        <v>0</v>
      </c>
      <c r="U325">
        <v>0</v>
      </c>
      <c r="V325">
        <v>0</v>
      </c>
      <c r="W325">
        <v>0</v>
      </c>
      <c r="X325">
        <v>0</v>
      </c>
      <c r="Y325">
        <v>0</v>
      </c>
      <c r="Z325">
        <v>0</v>
      </c>
      <c r="AA325">
        <v>0</v>
      </c>
      <c r="AB325">
        <v>0</v>
      </c>
      <c r="AE325">
        <v>0</v>
      </c>
      <c r="AG325">
        <v>0</v>
      </c>
      <c r="AI325" s="57" t="s">
        <v>691</v>
      </c>
      <c r="AK325" s="57" t="s">
        <v>691</v>
      </c>
    </row>
    <row r="326" spans="1:37">
      <c r="A326" s="56" t="s">
        <v>306</v>
      </c>
      <c r="B326" s="56" t="s">
        <v>312</v>
      </c>
      <c r="C326" t="s">
        <v>691</v>
      </c>
      <c r="D326" t="s">
        <v>691</v>
      </c>
      <c r="E326">
        <v>0</v>
      </c>
      <c r="F326">
        <v>0</v>
      </c>
      <c r="G326">
        <v>0</v>
      </c>
      <c r="H326">
        <v>0</v>
      </c>
      <c r="I326">
        <v>0</v>
      </c>
      <c r="J326">
        <v>0</v>
      </c>
      <c r="K326">
        <v>0</v>
      </c>
      <c r="L326">
        <v>0</v>
      </c>
      <c r="M326" s="51">
        <v>0</v>
      </c>
      <c r="N326">
        <v>0</v>
      </c>
      <c r="O326">
        <v>0</v>
      </c>
      <c r="P326">
        <v>0</v>
      </c>
      <c r="Q326">
        <v>0</v>
      </c>
      <c r="R326">
        <v>0</v>
      </c>
      <c r="S326">
        <v>0</v>
      </c>
      <c r="T326">
        <v>0</v>
      </c>
      <c r="U326">
        <v>0</v>
      </c>
      <c r="V326">
        <v>0</v>
      </c>
      <c r="W326">
        <v>0</v>
      </c>
      <c r="X326">
        <v>0</v>
      </c>
      <c r="Y326">
        <v>0</v>
      </c>
      <c r="Z326">
        <v>0</v>
      </c>
      <c r="AA326">
        <v>0</v>
      </c>
      <c r="AB326">
        <v>0</v>
      </c>
      <c r="AE326">
        <v>0</v>
      </c>
      <c r="AG326">
        <v>0</v>
      </c>
      <c r="AI326" s="57" t="s">
        <v>691</v>
      </c>
      <c r="AK326" s="57" t="s">
        <v>691</v>
      </c>
    </row>
    <row r="327" spans="1:37">
      <c r="A327" s="56" t="s">
        <v>224</v>
      </c>
      <c r="B327" s="56" t="s">
        <v>227</v>
      </c>
      <c r="C327" t="s">
        <v>691</v>
      </c>
      <c r="D327" t="s">
        <v>691</v>
      </c>
      <c r="E327">
        <v>0</v>
      </c>
      <c r="F327">
        <v>0</v>
      </c>
      <c r="G327">
        <v>0</v>
      </c>
      <c r="H327">
        <v>0</v>
      </c>
      <c r="I327">
        <v>0</v>
      </c>
      <c r="J327">
        <v>0</v>
      </c>
      <c r="K327">
        <v>0</v>
      </c>
      <c r="L327">
        <v>0</v>
      </c>
      <c r="M327" s="51">
        <v>0</v>
      </c>
      <c r="N327">
        <v>0</v>
      </c>
      <c r="O327">
        <v>0</v>
      </c>
      <c r="P327">
        <v>0</v>
      </c>
      <c r="Q327">
        <v>0</v>
      </c>
      <c r="R327">
        <v>0</v>
      </c>
      <c r="S327">
        <v>0</v>
      </c>
      <c r="T327">
        <v>0</v>
      </c>
      <c r="U327">
        <v>0</v>
      </c>
      <c r="V327">
        <v>0</v>
      </c>
      <c r="W327">
        <v>0</v>
      </c>
      <c r="X327">
        <v>0</v>
      </c>
      <c r="Y327">
        <v>0</v>
      </c>
      <c r="Z327">
        <v>0</v>
      </c>
      <c r="AA327">
        <v>0</v>
      </c>
      <c r="AB327">
        <v>0</v>
      </c>
      <c r="AE327">
        <v>0</v>
      </c>
      <c r="AG327">
        <v>0</v>
      </c>
      <c r="AI327" s="57" t="s">
        <v>691</v>
      </c>
      <c r="AK327" s="57" t="s">
        <v>691</v>
      </c>
    </row>
    <row r="328" spans="1:37">
      <c r="A328" s="56" t="s">
        <v>500</v>
      </c>
      <c r="B328" s="56" t="s">
        <v>501</v>
      </c>
      <c r="C328" t="s">
        <v>691</v>
      </c>
      <c r="D328" t="s">
        <v>691</v>
      </c>
      <c r="E328">
        <v>0</v>
      </c>
      <c r="F328">
        <v>0</v>
      </c>
      <c r="G328">
        <v>0</v>
      </c>
      <c r="H328">
        <v>0</v>
      </c>
      <c r="I328">
        <v>0</v>
      </c>
      <c r="J328">
        <v>0</v>
      </c>
      <c r="K328">
        <v>0</v>
      </c>
      <c r="L328">
        <v>0</v>
      </c>
      <c r="M328" s="51">
        <v>0</v>
      </c>
      <c r="N328">
        <v>0</v>
      </c>
      <c r="O328">
        <v>0</v>
      </c>
      <c r="P328">
        <v>0</v>
      </c>
      <c r="Q328">
        <v>0</v>
      </c>
      <c r="R328">
        <v>0</v>
      </c>
      <c r="S328">
        <v>0</v>
      </c>
      <c r="T328">
        <v>0</v>
      </c>
      <c r="U328">
        <v>0</v>
      </c>
      <c r="V328">
        <v>0</v>
      </c>
      <c r="W328">
        <v>0</v>
      </c>
      <c r="X328">
        <v>0</v>
      </c>
      <c r="Y328">
        <v>0</v>
      </c>
      <c r="Z328">
        <v>0</v>
      </c>
      <c r="AA328">
        <v>0</v>
      </c>
      <c r="AB328">
        <v>0</v>
      </c>
      <c r="AE328">
        <v>0</v>
      </c>
      <c r="AG328">
        <v>0</v>
      </c>
      <c r="AI328" s="57" t="s">
        <v>691</v>
      </c>
      <c r="AK328" s="57" t="s">
        <v>691</v>
      </c>
    </row>
    <row r="329" spans="1:37">
      <c r="A329" s="56" t="s">
        <v>689</v>
      </c>
      <c r="B329" s="56" t="s">
        <v>242</v>
      </c>
      <c r="C329">
        <v>2760.803676</v>
      </c>
      <c r="D329">
        <v>1205.622386</v>
      </c>
      <c r="E329">
        <v>433.55937275555561</v>
      </c>
      <c r="F329">
        <v>0</v>
      </c>
      <c r="G329">
        <v>0</v>
      </c>
      <c r="H329">
        <v>52.182539294626665</v>
      </c>
      <c r="I329">
        <v>11.874834567992004</v>
      </c>
      <c r="J329">
        <v>0</v>
      </c>
      <c r="K329">
        <v>19.477969562545194</v>
      </c>
      <c r="L329">
        <v>294.15560799999992</v>
      </c>
      <c r="M329" s="51">
        <v>156.13600000000002</v>
      </c>
      <c r="N329">
        <v>0</v>
      </c>
      <c r="O329">
        <v>0</v>
      </c>
      <c r="P329">
        <v>0</v>
      </c>
      <c r="Q329">
        <v>0</v>
      </c>
      <c r="R329">
        <v>0</v>
      </c>
      <c r="S329">
        <v>978.73500454895998</v>
      </c>
      <c r="T329">
        <v>0</v>
      </c>
      <c r="U329">
        <v>0</v>
      </c>
      <c r="V329">
        <v>0</v>
      </c>
      <c r="W329">
        <v>552.2279567805557</v>
      </c>
      <c r="X329">
        <v>0</v>
      </c>
      <c r="Y329">
        <v>0</v>
      </c>
      <c r="Z329">
        <v>0</v>
      </c>
      <c r="AA329">
        <v>0</v>
      </c>
      <c r="AB329">
        <v>21.972730761385069</v>
      </c>
      <c r="AE329">
        <v>2364.1860162716202</v>
      </c>
      <c r="AG329">
        <v>2281.3063000000002</v>
      </c>
      <c r="AI329" s="57">
        <v>0.50892044487742649</v>
      </c>
      <c r="AK329" s="57">
        <v>0.5089204448774266</v>
      </c>
    </row>
    <row r="330" spans="1:37">
      <c r="A330" s="56" t="s">
        <v>500</v>
      </c>
      <c r="B330" s="56" t="s">
        <v>502</v>
      </c>
      <c r="C330" t="s">
        <v>691</v>
      </c>
      <c r="D330" t="s">
        <v>691</v>
      </c>
      <c r="E330">
        <v>0</v>
      </c>
      <c r="F330">
        <v>0</v>
      </c>
      <c r="G330">
        <v>0</v>
      </c>
      <c r="H330">
        <v>0</v>
      </c>
      <c r="I330">
        <v>0</v>
      </c>
      <c r="J330">
        <v>0</v>
      </c>
      <c r="K330">
        <v>0</v>
      </c>
      <c r="L330">
        <v>0</v>
      </c>
      <c r="M330" s="51">
        <v>0</v>
      </c>
      <c r="N330">
        <v>0</v>
      </c>
      <c r="O330">
        <v>0</v>
      </c>
      <c r="P330">
        <v>0</v>
      </c>
      <c r="Q330">
        <v>0</v>
      </c>
      <c r="R330">
        <v>0</v>
      </c>
      <c r="S330">
        <v>0</v>
      </c>
      <c r="T330">
        <v>0</v>
      </c>
      <c r="U330">
        <v>0</v>
      </c>
      <c r="V330">
        <v>0</v>
      </c>
      <c r="W330">
        <v>0</v>
      </c>
      <c r="X330">
        <v>0</v>
      </c>
      <c r="Y330">
        <v>0</v>
      </c>
      <c r="Z330">
        <v>0</v>
      </c>
      <c r="AA330">
        <v>0</v>
      </c>
      <c r="AB330">
        <v>0</v>
      </c>
      <c r="AE330">
        <v>0</v>
      </c>
      <c r="AG330">
        <v>0</v>
      </c>
      <c r="AI330" s="57" t="s">
        <v>691</v>
      </c>
      <c r="AK330" s="57" t="s">
        <v>691</v>
      </c>
    </row>
    <row r="331" spans="1:37">
      <c r="A331" s="56" t="s">
        <v>600</v>
      </c>
      <c r="B331" s="56" t="s">
        <v>603</v>
      </c>
      <c r="C331" t="s">
        <v>691</v>
      </c>
      <c r="D331" t="s">
        <v>691</v>
      </c>
      <c r="E331">
        <v>0</v>
      </c>
      <c r="F331">
        <v>0</v>
      </c>
      <c r="G331">
        <v>0</v>
      </c>
      <c r="H331">
        <v>0</v>
      </c>
      <c r="I331">
        <v>0</v>
      </c>
      <c r="J331">
        <v>0</v>
      </c>
      <c r="K331">
        <v>0</v>
      </c>
      <c r="L331">
        <v>0</v>
      </c>
      <c r="M331" s="51">
        <v>0</v>
      </c>
      <c r="N331">
        <v>0</v>
      </c>
      <c r="O331">
        <v>0</v>
      </c>
      <c r="P331">
        <v>0</v>
      </c>
      <c r="Q331">
        <v>0</v>
      </c>
      <c r="R331">
        <v>0</v>
      </c>
      <c r="S331">
        <v>0</v>
      </c>
      <c r="T331">
        <v>0</v>
      </c>
      <c r="U331">
        <v>0</v>
      </c>
      <c r="V331">
        <v>0</v>
      </c>
      <c r="W331">
        <v>0</v>
      </c>
      <c r="X331">
        <v>0</v>
      </c>
      <c r="Y331">
        <v>0</v>
      </c>
      <c r="Z331">
        <v>0</v>
      </c>
      <c r="AA331">
        <v>0</v>
      </c>
      <c r="AB331">
        <v>0</v>
      </c>
      <c r="AE331">
        <v>0</v>
      </c>
      <c r="AG331">
        <v>0</v>
      </c>
      <c r="AI331" s="57" t="s">
        <v>691</v>
      </c>
      <c r="AK331" s="57" t="s">
        <v>691</v>
      </c>
    </row>
    <row r="332" spans="1:37">
      <c r="A332" s="56" t="s">
        <v>431</v>
      </c>
      <c r="B332" s="56" t="s">
        <v>439</v>
      </c>
      <c r="C332" t="s">
        <v>691</v>
      </c>
      <c r="D332" t="s">
        <v>691</v>
      </c>
      <c r="E332">
        <v>0</v>
      </c>
      <c r="F332">
        <v>0</v>
      </c>
      <c r="G332">
        <v>0</v>
      </c>
      <c r="H332">
        <v>0</v>
      </c>
      <c r="I332">
        <v>0</v>
      </c>
      <c r="J332">
        <v>0</v>
      </c>
      <c r="K332">
        <v>0</v>
      </c>
      <c r="L332">
        <v>0</v>
      </c>
      <c r="M332" s="51">
        <v>0</v>
      </c>
      <c r="N332">
        <v>0</v>
      </c>
      <c r="O332">
        <v>0</v>
      </c>
      <c r="P332">
        <v>0</v>
      </c>
      <c r="Q332">
        <v>0</v>
      </c>
      <c r="R332">
        <v>0</v>
      </c>
      <c r="S332">
        <v>0</v>
      </c>
      <c r="T332">
        <v>0</v>
      </c>
      <c r="U332">
        <v>0</v>
      </c>
      <c r="V332">
        <v>0</v>
      </c>
      <c r="W332">
        <v>0</v>
      </c>
      <c r="X332">
        <v>0</v>
      </c>
      <c r="Y332">
        <v>0</v>
      </c>
      <c r="Z332">
        <v>0</v>
      </c>
      <c r="AA332">
        <v>0</v>
      </c>
      <c r="AB332">
        <v>0</v>
      </c>
      <c r="AE332">
        <v>0</v>
      </c>
      <c r="AG332">
        <v>0</v>
      </c>
      <c r="AI332" s="57" t="s">
        <v>691</v>
      </c>
      <c r="AK332" s="57" t="s">
        <v>691</v>
      </c>
    </row>
    <row r="333" spans="1:37">
      <c r="A333" s="56" t="s">
        <v>463</v>
      </c>
      <c r="B333" s="56" t="s">
        <v>478</v>
      </c>
      <c r="C333" t="s">
        <v>691</v>
      </c>
      <c r="D333" t="s">
        <v>691</v>
      </c>
      <c r="E333">
        <v>0</v>
      </c>
      <c r="F333">
        <v>0</v>
      </c>
      <c r="G333">
        <v>0</v>
      </c>
      <c r="H333">
        <v>0</v>
      </c>
      <c r="I333">
        <v>0</v>
      </c>
      <c r="J333">
        <v>0</v>
      </c>
      <c r="K333">
        <v>0</v>
      </c>
      <c r="L333">
        <v>0</v>
      </c>
      <c r="M333" s="51">
        <v>0</v>
      </c>
      <c r="N333">
        <v>0</v>
      </c>
      <c r="O333">
        <v>0</v>
      </c>
      <c r="P333">
        <v>0</v>
      </c>
      <c r="Q333">
        <v>0</v>
      </c>
      <c r="R333">
        <v>0</v>
      </c>
      <c r="S333">
        <v>0</v>
      </c>
      <c r="T333">
        <v>0</v>
      </c>
      <c r="U333">
        <v>0</v>
      </c>
      <c r="V333">
        <v>0</v>
      </c>
      <c r="W333">
        <v>0</v>
      </c>
      <c r="X333">
        <v>0</v>
      </c>
      <c r="Y333">
        <v>0</v>
      </c>
      <c r="Z333">
        <v>0</v>
      </c>
      <c r="AA333">
        <v>0</v>
      </c>
      <c r="AB333">
        <v>0</v>
      </c>
      <c r="AE333">
        <v>0</v>
      </c>
      <c r="AG333">
        <v>0</v>
      </c>
      <c r="AI333" s="57" t="s">
        <v>691</v>
      </c>
      <c r="AK333" s="57" t="s">
        <v>691</v>
      </c>
    </row>
    <row r="334" spans="1:37">
      <c r="A334" s="56" t="s">
        <v>580</v>
      </c>
      <c r="B334" s="56" t="s">
        <v>590</v>
      </c>
      <c r="C334" t="s">
        <v>691</v>
      </c>
      <c r="D334" t="s">
        <v>691</v>
      </c>
      <c r="E334">
        <v>0</v>
      </c>
      <c r="F334">
        <v>0</v>
      </c>
      <c r="G334">
        <v>0</v>
      </c>
      <c r="H334">
        <v>0</v>
      </c>
      <c r="I334">
        <v>0</v>
      </c>
      <c r="J334">
        <v>0</v>
      </c>
      <c r="K334">
        <v>0</v>
      </c>
      <c r="L334">
        <v>0</v>
      </c>
      <c r="M334" s="51">
        <v>0</v>
      </c>
      <c r="N334">
        <v>0</v>
      </c>
      <c r="O334">
        <v>0</v>
      </c>
      <c r="P334">
        <v>0</v>
      </c>
      <c r="Q334">
        <v>0</v>
      </c>
      <c r="R334">
        <v>0</v>
      </c>
      <c r="S334">
        <v>0</v>
      </c>
      <c r="T334">
        <v>0</v>
      </c>
      <c r="U334">
        <v>0</v>
      </c>
      <c r="V334">
        <v>0</v>
      </c>
      <c r="W334">
        <v>0</v>
      </c>
      <c r="X334">
        <v>0</v>
      </c>
      <c r="Y334">
        <v>0</v>
      </c>
      <c r="Z334">
        <v>0</v>
      </c>
      <c r="AA334">
        <v>0</v>
      </c>
      <c r="AB334">
        <v>0</v>
      </c>
      <c r="AE334">
        <v>0</v>
      </c>
      <c r="AG334">
        <v>0</v>
      </c>
      <c r="AI334" s="57" t="s">
        <v>691</v>
      </c>
      <c r="AK334" s="57" t="s">
        <v>691</v>
      </c>
    </row>
    <row r="335" spans="1:37">
      <c r="A335" s="56" t="s">
        <v>245</v>
      </c>
      <c r="B335" s="56" t="s">
        <v>252</v>
      </c>
      <c r="C335" t="s">
        <v>691</v>
      </c>
      <c r="D335" t="s">
        <v>691</v>
      </c>
      <c r="E335">
        <v>0</v>
      </c>
      <c r="F335">
        <v>0</v>
      </c>
      <c r="G335">
        <v>0</v>
      </c>
      <c r="H335">
        <v>0</v>
      </c>
      <c r="I335">
        <v>0</v>
      </c>
      <c r="J335">
        <v>0</v>
      </c>
      <c r="K335">
        <v>0</v>
      </c>
      <c r="L335">
        <v>0</v>
      </c>
      <c r="M335" s="51">
        <v>0</v>
      </c>
      <c r="N335">
        <v>0</v>
      </c>
      <c r="O335">
        <v>0</v>
      </c>
      <c r="P335">
        <v>0</v>
      </c>
      <c r="Q335">
        <v>0</v>
      </c>
      <c r="R335">
        <v>0</v>
      </c>
      <c r="S335">
        <v>0</v>
      </c>
      <c r="T335">
        <v>0</v>
      </c>
      <c r="U335">
        <v>0</v>
      </c>
      <c r="V335">
        <v>0</v>
      </c>
      <c r="W335">
        <v>0</v>
      </c>
      <c r="X335">
        <v>0</v>
      </c>
      <c r="Y335">
        <v>0</v>
      </c>
      <c r="Z335">
        <v>0</v>
      </c>
      <c r="AA335">
        <v>0</v>
      </c>
      <c r="AB335">
        <v>0</v>
      </c>
      <c r="AE335">
        <v>0</v>
      </c>
      <c r="AG335">
        <v>0</v>
      </c>
      <c r="AI335" s="57" t="s">
        <v>691</v>
      </c>
      <c r="AK335" s="57" t="s">
        <v>691</v>
      </c>
    </row>
    <row r="336" spans="1:37">
      <c r="A336" s="56" t="s">
        <v>503</v>
      </c>
      <c r="B336" s="56" t="s">
        <v>504</v>
      </c>
      <c r="C336">
        <v>151.97</v>
      </c>
      <c r="D336">
        <v>36.030999999999999</v>
      </c>
      <c r="E336">
        <v>17.814099999999996</v>
      </c>
      <c r="F336">
        <v>0</v>
      </c>
      <c r="G336">
        <v>1.7353799999999997</v>
      </c>
      <c r="H336">
        <v>0</v>
      </c>
      <c r="I336">
        <v>0</v>
      </c>
      <c r="J336">
        <v>0</v>
      </c>
      <c r="K336">
        <v>0</v>
      </c>
      <c r="L336">
        <v>3.1560799999999993</v>
      </c>
      <c r="M336" s="51">
        <v>2.1829799999999997</v>
      </c>
      <c r="N336">
        <v>0</v>
      </c>
      <c r="O336">
        <v>73.859999999999985</v>
      </c>
      <c r="P336">
        <v>0</v>
      </c>
      <c r="Q336">
        <v>0</v>
      </c>
      <c r="R336">
        <v>0</v>
      </c>
      <c r="S336">
        <v>0</v>
      </c>
      <c r="T336">
        <v>0</v>
      </c>
      <c r="U336">
        <v>0</v>
      </c>
      <c r="V336">
        <v>0</v>
      </c>
      <c r="W336">
        <v>0</v>
      </c>
      <c r="X336">
        <v>0</v>
      </c>
      <c r="Y336">
        <v>0</v>
      </c>
      <c r="Z336">
        <v>0</v>
      </c>
      <c r="AA336">
        <v>0</v>
      </c>
      <c r="AB336">
        <v>0</v>
      </c>
      <c r="AE336">
        <v>96.565559999999977</v>
      </c>
      <c r="AG336">
        <v>150.93343999999999</v>
      </c>
      <c r="AI336" s="57">
        <v>0.3901654552139604</v>
      </c>
      <c r="AK336" s="57">
        <v>0.3901654552139604</v>
      </c>
    </row>
    <row r="337" spans="1:37">
      <c r="A337" s="56" t="s">
        <v>138</v>
      </c>
      <c r="B337" s="56" t="s">
        <v>176</v>
      </c>
      <c r="C337" t="s">
        <v>691</v>
      </c>
      <c r="D337" t="s">
        <v>691</v>
      </c>
      <c r="E337">
        <v>0</v>
      </c>
      <c r="F337">
        <v>0</v>
      </c>
      <c r="G337">
        <v>0</v>
      </c>
      <c r="H337">
        <v>0</v>
      </c>
      <c r="I337">
        <v>0</v>
      </c>
      <c r="J337">
        <v>0</v>
      </c>
      <c r="K337">
        <v>0</v>
      </c>
      <c r="L337">
        <v>0</v>
      </c>
      <c r="M337" s="51">
        <v>0</v>
      </c>
      <c r="N337">
        <v>0</v>
      </c>
      <c r="O337">
        <v>0</v>
      </c>
      <c r="P337">
        <v>0</v>
      </c>
      <c r="Q337">
        <v>0</v>
      </c>
      <c r="R337">
        <v>0</v>
      </c>
      <c r="S337">
        <v>0</v>
      </c>
      <c r="T337">
        <v>0</v>
      </c>
      <c r="U337">
        <v>0</v>
      </c>
      <c r="V337">
        <v>0</v>
      </c>
      <c r="W337">
        <v>0</v>
      </c>
      <c r="X337">
        <v>0</v>
      </c>
      <c r="Y337">
        <v>0</v>
      </c>
      <c r="Z337">
        <v>0</v>
      </c>
      <c r="AA337">
        <v>0</v>
      </c>
      <c r="AB337">
        <v>0</v>
      </c>
      <c r="AE337">
        <v>0</v>
      </c>
      <c r="AG337">
        <v>0</v>
      </c>
      <c r="AI337" s="57" t="s">
        <v>691</v>
      </c>
      <c r="AK337" s="57" t="s">
        <v>691</v>
      </c>
    </row>
    <row r="338" spans="1:37">
      <c r="A338" s="56" t="s">
        <v>69</v>
      </c>
      <c r="B338" s="56" t="s">
        <v>74</v>
      </c>
      <c r="C338" t="s">
        <v>691</v>
      </c>
      <c r="D338" t="s">
        <v>691</v>
      </c>
      <c r="E338">
        <v>0</v>
      </c>
      <c r="F338">
        <v>0</v>
      </c>
      <c r="G338">
        <v>0</v>
      </c>
      <c r="H338">
        <v>0</v>
      </c>
      <c r="I338">
        <v>0</v>
      </c>
      <c r="J338">
        <v>0</v>
      </c>
      <c r="K338">
        <v>0</v>
      </c>
      <c r="L338">
        <v>0</v>
      </c>
      <c r="M338" s="51">
        <v>0</v>
      </c>
      <c r="N338">
        <v>0</v>
      </c>
      <c r="O338">
        <v>0</v>
      </c>
      <c r="P338">
        <v>0</v>
      </c>
      <c r="Q338">
        <v>0</v>
      </c>
      <c r="R338">
        <v>0</v>
      </c>
      <c r="S338">
        <v>0</v>
      </c>
      <c r="T338">
        <v>0</v>
      </c>
      <c r="U338">
        <v>0</v>
      </c>
      <c r="V338">
        <v>0</v>
      </c>
      <c r="W338">
        <v>0</v>
      </c>
      <c r="X338">
        <v>0</v>
      </c>
      <c r="Y338">
        <v>0</v>
      </c>
      <c r="Z338">
        <v>0</v>
      </c>
      <c r="AA338">
        <v>0</v>
      </c>
      <c r="AB338">
        <v>0</v>
      </c>
      <c r="AE338">
        <v>0</v>
      </c>
      <c r="AG338">
        <v>0</v>
      </c>
      <c r="AI338" s="57" t="s">
        <v>691</v>
      </c>
      <c r="AK338" s="57" t="s">
        <v>691</v>
      </c>
    </row>
    <row r="339" spans="1:37">
      <c r="A339" s="56" t="s">
        <v>610</v>
      </c>
      <c r="B339" s="56" t="s">
        <v>626</v>
      </c>
      <c r="C339" t="s">
        <v>691</v>
      </c>
      <c r="D339" t="s">
        <v>691</v>
      </c>
      <c r="E339">
        <v>0</v>
      </c>
      <c r="F339">
        <v>0</v>
      </c>
      <c r="G339">
        <v>0</v>
      </c>
      <c r="H339">
        <v>0</v>
      </c>
      <c r="I339">
        <v>0</v>
      </c>
      <c r="J339">
        <v>0</v>
      </c>
      <c r="K339">
        <v>0</v>
      </c>
      <c r="L339">
        <v>0</v>
      </c>
      <c r="M339" s="51">
        <v>0</v>
      </c>
      <c r="N339">
        <v>0</v>
      </c>
      <c r="O339">
        <v>0</v>
      </c>
      <c r="P339">
        <v>0</v>
      </c>
      <c r="Q339">
        <v>0</v>
      </c>
      <c r="R339">
        <v>0</v>
      </c>
      <c r="S339">
        <v>0</v>
      </c>
      <c r="T339">
        <v>0</v>
      </c>
      <c r="U339">
        <v>0</v>
      </c>
      <c r="V339">
        <v>0</v>
      </c>
      <c r="W339">
        <v>0</v>
      </c>
      <c r="X339">
        <v>0</v>
      </c>
      <c r="Y339">
        <v>0</v>
      </c>
      <c r="Z339">
        <v>0</v>
      </c>
      <c r="AA339">
        <v>0</v>
      </c>
      <c r="AB339">
        <v>0</v>
      </c>
      <c r="AE339">
        <v>0</v>
      </c>
      <c r="AG339">
        <v>0</v>
      </c>
      <c r="AI339" s="57" t="s">
        <v>691</v>
      </c>
      <c r="AK339" s="57" t="s">
        <v>691</v>
      </c>
    </row>
    <row r="340" spans="1:37">
      <c r="A340" s="56" t="s">
        <v>482</v>
      </c>
      <c r="B340" s="56" t="s">
        <v>485</v>
      </c>
      <c r="C340" t="s">
        <v>691</v>
      </c>
      <c r="D340" t="s">
        <v>691</v>
      </c>
      <c r="E340">
        <v>0</v>
      </c>
      <c r="F340">
        <v>0</v>
      </c>
      <c r="G340">
        <v>0</v>
      </c>
      <c r="H340">
        <v>0</v>
      </c>
      <c r="I340">
        <v>0</v>
      </c>
      <c r="J340">
        <v>0</v>
      </c>
      <c r="K340">
        <v>0</v>
      </c>
      <c r="L340">
        <v>0</v>
      </c>
      <c r="M340" s="51">
        <v>0</v>
      </c>
      <c r="N340">
        <v>0</v>
      </c>
      <c r="O340">
        <v>0</v>
      </c>
      <c r="P340">
        <v>0</v>
      </c>
      <c r="Q340">
        <v>0</v>
      </c>
      <c r="R340">
        <v>0</v>
      </c>
      <c r="S340">
        <v>0</v>
      </c>
      <c r="T340">
        <v>0</v>
      </c>
      <c r="U340">
        <v>0</v>
      </c>
      <c r="V340">
        <v>0</v>
      </c>
      <c r="W340">
        <v>0</v>
      </c>
      <c r="X340">
        <v>0</v>
      </c>
      <c r="Y340">
        <v>0</v>
      </c>
      <c r="Z340">
        <v>0</v>
      </c>
      <c r="AA340">
        <v>0</v>
      </c>
      <c r="AB340">
        <v>0</v>
      </c>
      <c r="AE340">
        <v>0</v>
      </c>
      <c r="AG340">
        <v>0</v>
      </c>
      <c r="AI340" s="57" t="s">
        <v>691</v>
      </c>
      <c r="AK340" s="57" t="s">
        <v>691</v>
      </c>
    </row>
    <row r="341" spans="1:37">
      <c r="A341" s="56" t="s">
        <v>503</v>
      </c>
      <c r="B341" s="56" t="s">
        <v>505</v>
      </c>
      <c r="C341" t="s">
        <v>691</v>
      </c>
      <c r="D341" t="s">
        <v>691</v>
      </c>
      <c r="E341">
        <v>0</v>
      </c>
      <c r="F341">
        <v>0</v>
      </c>
      <c r="G341">
        <v>0</v>
      </c>
      <c r="H341">
        <v>0</v>
      </c>
      <c r="I341">
        <v>0</v>
      </c>
      <c r="J341">
        <v>0</v>
      </c>
      <c r="K341">
        <v>0</v>
      </c>
      <c r="L341">
        <v>0</v>
      </c>
      <c r="M341" s="51">
        <v>0</v>
      </c>
      <c r="N341">
        <v>0</v>
      </c>
      <c r="O341">
        <v>0</v>
      </c>
      <c r="P341">
        <v>0</v>
      </c>
      <c r="Q341">
        <v>0</v>
      </c>
      <c r="R341">
        <v>0</v>
      </c>
      <c r="S341">
        <v>0</v>
      </c>
      <c r="T341">
        <v>0</v>
      </c>
      <c r="U341">
        <v>0</v>
      </c>
      <c r="V341">
        <v>0</v>
      </c>
      <c r="W341">
        <v>0</v>
      </c>
      <c r="X341">
        <v>0</v>
      </c>
      <c r="Y341">
        <v>0</v>
      </c>
      <c r="Z341">
        <v>0</v>
      </c>
      <c r="AA341">
        <v>0</v>
      </c>
      <c r="AB341">
        <v>0</v>
      </c>
      <c r="AE341">
        <v>0</v>
      </c>
      <c r="AG341">
        <v>0</v>
      </c>
      <c r="AI341" s="57" t="s">
        <v>691</v>
      </c>
      <c r="AK341" s="57" t="s">
        <v>691</v>
      </c>
    </row>
    <row r="342" spans="1:37">
      <c r="A342" s="56" t="s">
        <v>402</v>
      </c>
      <c r="B342" s="56" t="s">
        <v>403</v>
      </c>
      <c r="C342" t="s">
        <v>691</v>
      </c>
      <c r="D342" t="s">
        <v>691</v>
      </c>
      <c r="E342">
        <v>0</v>
      </c>
      <c r="F342">
        <v>0</v>
      </c>
      <c r="G342">
        <v>0</v>
      </c>
      <c r="H342">
        <v>0</v>
      </c>
      <c r="I342">
        <v>0</v>
      </c>
      <c r="J342">
        <v>0</v>
      </c>
      <c r="K342">
        <v>0</v>
      </c>
      <c r="L342">
        <v>0</v>
      </c>
      <c r="M342" s="51">
        <v>0</v>
      </c>
      <c r="N342">
        <v>0</v>
      </c>
      <c r="O342">
        <v>0</v>
      </c>
      <c r="P342">
        <v>0</v>
      </c>
      <c r="Q342">
        <v>0</v>
      </c>
      <c r="R342">
        <v>0</v>
      </c>
      <c r="S342">
        <v>0</v>
      </c>
      <c r="T342">
        <v>0</v>
      </c>
      <c r="U342">
        <v>0</v>
      </c>
      <c r="V342">
        <v>0</v>
      </c>
      <c r="W342">
        <v>0</v>
      </c>
      <c r="X342">
        <v>0</v>
      </c>
      <c r="Y342">
        <v>0</v>
      </c>
      <c r="Z342">
        <v>0</v>
      </c>
      <c r="AA342">
        <v>0</v>
      </c>
      <c r="AB342">
        <v>0</v>
      </c>
      <c r="AE342">
        <v>0</v>
      </c>
      <c r="AG342">
        <v>0</v>
      </c>
      <c r="AI342" s="57" t="s">
        <v>691</v>
      </c>
      <c r="AK342" s="57" t="s">
        <v>691</v>
      </c>
    </row>
    <row r="343" spans="1:37">
      <c r="A343" s="56" t="s">
        <v>507</v>
      </c>
      <c r="B343" s="56" t="s">
        <v>510</v>
      </c>
      <c r="C343">
        <v>268.7</v>
      </c>
      <c r="D343">
        <v>70</v>
      </c>
      <c r="E343">
        <v>129.41499999999999</v>
      </c>
      <c r="F343">
        <v>0</v>
      </c>
      <c r="G343">
        <v>0</v>
      </c>
      <c r="H343">
        <v>0</v>
      </c>
      <c r="I343">
        <v>0.25</v>
      </c>
      <c r="J343">
        <v>0</v>
      </c>
      <c r="K343">
        <v>35.594000000000008</v>
      </c>
      <c r="L343">
        <v>0</v>
      </c>
      <c r="M343" s="51">
        <v>0</v>
      </c>
      <c r="N343">
        <v>0</v>
      </c>
      <c r="O343">
        <v>0</v>
      </c>
      <c r="P343">
        <v>0</v>
      </c>
      <c r="Q343">
        <v>0</v>
      </c>
      <c r="R343">
        <v>0</v>
      </c>
      <c r="S343">
        <v>0</v>
      </c>
      <c r="T343">
        <v>1.4569999999999999</v>
      </c>
      <c r="U343">
        <v>0</v>
      </c>
      <c r="V343">
        <v>0</v>
      </c>
      <c r="W343">
        <v>0</v>
      </c>
      <c r="X343">
        <v>0</v>
      </c>
      <c r="Y343">
        <v>0</v>
      </c>
      <c r="Z343">
        <v>0</v>
      </c>
      <c r="AA343">
        <v>0</v>
      </c>
      <c r="AB343">
        <v>1.1720000000000002</v>
      </c>
      <c r="AE343">
        <v>167.88800000000001</v>
      </c>
      <c r="AG343">
        <v>227.39999999999992</v>
      </c>
      <c r="AI343" s="57">
        <v>0.42472323976442516</v>
      </c>
      <c r="AK343" s="57">
        <v>0.42472323976442505</v>
      </c>
    </row>
    <row r="344" spans="1:37">
      <c r="A344" s="56" t="s">
        <v>431</v>
      </c>
      <c r="B344" s="56" t="s">
        <v>440</v>
      </c>
      <c r="C344" t="s">
        <v>691</v>
      </c>
      <c r="D344" t="s">
        <v>691</v>
      </c>
      <c r="E344">
        <v>0</v>
      </c>
      <c r="F344">
        <v>0</v>
      </c>
      <c r="G344">
        <v>0</v>
      </c>
      <c r="H344">
        <v>0</v>
      </c>
      <c r="I344">
        <v>0</v>
      </c>
      <c r="J344">
        <v>0</v>
      </c>
      <c r="K344">
        <v>0</v>
      </c>
      <c r="L344">
        <v>0</v>
      </c>
      <c r="M344" s="51">
        <v>0</v>
      </c>
      <c r="N344">
        <v>0</v>
      </c>
      <c r="O344">
        <v>0</v>
      </c>
      <c r="P344">
        <v>0</v>
      </c>
      <c r="Q344">
        <v>0</v>
      </c>
      <c r="R344">
        <v>0</v>
      </c>
      <c r="S344">
        <v>0</v>
      </c>
      <c r="T344">
        <v>0</v>
      </c>
      <c r="U344">
        <v>0</v>
      </c>
      <c r="V344">
        <v>0</v>
      </c>
      <c r="W344">
        <v>0</v>
      </c>
      <c r="X344">
        <v>0</v>
      </c>
      <c r="Y344">
        <v>0</v>
      </c>
      <c r="Z344">
        <v>0</v>
      </c>
      <c r="AA344">
        <v>0</v>
      </c>
      <c r="AB344">
        <v>0</v>
      </c>
      <c r="AE344">
        <v>0</v>
      </c>
      <c r="AG344">
        <v>0</v>
      </c>
      <c r="AI344" s="57" t="s">
        <v>691</v>
      </c>
      <c r="AK344" s="57" t="s">
        <v>691</v>
      </c>
    </row>
    <row r="345" spans="1:37">
      <c r="A345" s="56" t="s">
        <v>276</v>
      </c>
      <c r="B345" s="56" t="s">
        <v>279</v>
      </c>
      <c r="C345" t="s">
        <v>691</v>
      </c>
      <c r="D345" t="s">
        <v>691</v>
      </c>
      <c r="E345">
        <v>0</v>
      </c>
      <c r="F345">
        <v>0</v>
      </c>
      <c r="G345">
        <v>0</v>
      </c>
      <c r="H345">
        <v>0</v>
      </c>
      <c r="I345">
        <v>0</v>
      </c>
      <c r="J345">
        <v>0</v>
      </c>
      <c r="K345">
        <v>0</v>
      </c>
      <c r="L345">
        <v>0</v>
      </c>
      <c r="M345" s="51">
        <v>0</v>
      </c>
      <c r="N345">
        <v>0</v>
      </c>
      <c r="O345">
        <v>0</v>
      </c>
      <c r="P345">
        <v>0</v>
      </c>
      <c r="Q345">
        <v>0</v>
      </c>
      <c r="R345">
        <v>0</v>
      </c>
      <c r="S345">
        <v>0</v>
      </c>
      <c r="T345">
        <v>0</v>
      </c>
      <c r="U345">
        <v>0</v>
      </c>
      <c r="V345">
        <v>0</v>
      </c>
      <c r="W345">
        <v>0</v>
      </c>
      <c r="X345">
        <v>0</v>
      </c>
      <c r="Y345">
        <v>0</v>
      </c>
      <c r="Z345">
        <v>0</v>
      </c>
      <c r="AA345">
        <v>0</v>
      </c>
      <c r="AB345">
        <v>0</v>
      </c>
      <c r="AE345">
        <v>0</v>
      </c>
      <c r="AG345">
        <v>0</v>
      </c>
      <c r="AI345" s="57" t="s">
        <v>691</v>
      </c>
      <c r="AK345" s="57" t="s">
        <v>691</v>
      </c>
    </row>
    <row r="346" spans="1:37">
      <c r="A346" s="56" t="s">
        <v>513</v>
      </c>
      <c r="B346" s="56" t="s">
        <v>515</v>
      </c>
      <c r="C346" t="s">
        <v>691</v>
      </c>
      <c r="D346" t="s">
        <v>691</v>
      </c>
      <c r="E346">
        <v>0</v>
      </c>
      <c r="F346">
        <v>0</v>
      </c>
      <c r="G346">
        <v>0</v>
      </c>
      <c r="H346">
        <v>0</v>
      </c>
      <c r="I346">
        <v>0</v>
      </c>
      <c r="J346">
        <v>0</v>
      </c>
      <c r="K346">
        <v>0</v>
      </c>
      <c r="L346">
        <v>0</v>
      </c>
      <c r="M346" s="51">
        <v>0</v>
      </c>
      <c r="N346">
        <v>0</v>
      </c>
      <c r="O346">
        <v>0</v>
      </c>
      <c r="P346">
        <v>0</v>
      </c>
      <c r="Q346">
        <v>0</v>
      </c>
      <c r="R346">
        <v>0</v>
      </c>
      <c r="S346">
        <v>0</v>
      </c>
      <c r="T346">
        <v>0</v>
      </c>
      <c r="U346">
        <v>0</v>
      </c>
      <c r="V346">
        <v>0</v>
      </c>
      <c r="W346">
        <v>0</v>
      </c>
      <c r="X346">
        <v>0</v>
      </c>
      <c r="Y346">
        <v>0</v>
      </c>
      <c r="Z346">
        <v>0</v>
      </c>
      <c r="AA346">
        <v>0</v>
      </c>
      <c r="AB346">
        <v>0</v>
      </c>
      <c r="AE346">
        <v>0</v>
      </c>
      <c r="AG346">
        <v>0</v>
      </c>
      <c r="AI346" s="57" t="s">
        <v>691</v>
      </c>
      <c r="AK346" s="57" t="s">
        <v>691</v>
      </c>
    </row>
    <row r="347" spans="1:37">
      <c r="A347" s="56" t="s">
        <v>138</v>
      </c>
      <c r="B347" s="56" t="s">
        <v>177</v>
      </c>
      <c r="C347" t="s">
        <v>691</v>
      </c>
      <c r="D347" t="s">
        <v>691</v>
      </c>
      <c r="E347">
        <v>0</v>
      </c>
      <c r="F347">
        <v>0</v>
      </c>
      <c r="G347">
        <v>0</v>
      </c>
      <c r="H347">
        <v>0</v>
      </c>
      <c r="I347">
        <v>0</v>
      </c>
      <c r="J347">
        <v>0</v>
      </c>
      <c r="K347">
        <v>0</v>
      </c>
      <c r="L347">
        <v>0</v>
      </c>
      <c r="M347" s="51">
        <v>0</v>
      </c>
      <c r="N347">
        <v>0</v>
      </c>
      <c r="O347">
        <v>0</v>
      </c>
      <c r="P347">
        <v>0</v>
      </c>
      <c r="Q347">
        <v>0</v>
      </c>
      <c r="R347">
        <v>0</v>
      </c>
      <c r="S347">
        <v>0</v>
      </c>
      <c r="T347">
        <v>0</v>
      </c>
      <c r="U347">
        <v>0</v>
      </c>
      <c r="V347">
        <v>0</v>
      </c>
      <c r="W347">
        <v>0</v>
      </c>
      <c r="X347">
        <v>0</v>
      </c>
      <c r="Y347">
        <v>0</v>
      </c>
      <c r="Z347">
        <v>0</v>
      </c>
      <c r="AA347">
        <v>0</v>
      </c>
      <c r="AB347">
        <v>0</v>
      </c>
      <c r="AE347">
        <v>0</v>
      </c>
      <c r="AG347">
        <v>0</v>
      </c>
      <c r="AI347" s="57" t="s">
        <v>691</v>
      </c>
      <c r="AK347" s="57" t="s">
        <v>691</v>
      </c>
    </row>
    <row r="348" spans="1:37">
      <c r="A348" s="56" t="s">
        <v>133</v>
      </c>
      <c r="B348" s="56" t="s">
        <v>136</v>
      </c>
      <c r="C348" t="s">
        <v>691</v>
      </c>
      <c r="D348" t="s">
        <v>691</v>
      </c>
      <c r="E348">
        <v>0</v>
      </c>
      <c r="F348">
        <v>0</v>
      </c>
      <c r="G348">
        <v>0</v>
      </c>
      <c r="H348">
        <v>0</v>
      </c>
      <c r="I348">
        <v>0</v>
      </c>
      <c r="J348">
        <v>0</v>
      </c>
      <c r="K348">
        <v>0</v>
      </c>
      <c r="L348">
        <v>0</v>
      </c>
      <c r="M348" s="51">
        <v>0</v>
      </c>
      <c r="N348">
        <v>0</v>
      </c>
      <c r="O348">
        <v>0</v>
      </c>
      <c r="P348">
        <v>0</v>
      </c>
      <c r="Q348">
        <v>0</v>
      </c>
      <c r="R348">
        <v>0</v>
      </c>
      <c r="S348">
        <v>0</v>
      </c>
      <c r="T348">
        <v>0</v>
      </c>
      <c r="U348">
        <v>0</v>
      </c>
      <c r="V348">
        <v>0</v>
      </c>
      <c r="W348">
        <v>0</v>
      </c>
      <c r="X348">
        <v>0</v>
      </c>
      <c r="Y348">
        <v>0</v>
      </c>
      <c r="Z348">
        <v>0</v>
      </c>
      <c r="AA348">
        <v>0</v>
      </c>
      <c r="AB348">
        <v>0</v>
      </c>
      <c r="AE348">
        <v>0</v>
      </c>
      <c r="AG348">
        <v>0</v>
      </c>
      <c r="AI348" s="57" t="s">
        <v>691</v>
      </c>
      <c r="AK348" s="57" t="s">
        <v>691</v>
      </c>
    </row>
    <row r="349" spans="1:37">
      <c r="A349" s="56" t="s">
        <v>138</v>
      </c>
      <c r="B349" s="56" t="s">
        <v>178</v>
      </c>
      <c r="C349" t="s">
        <v>691</v>
      </c>
      <c r="D349" t="s">
        <v>691</v>
      </c>
      <c r="E349">
        <v>0</v>
      </c>
      <c r="F349">
        <v>0</v>
      </c>
      <c r="G349">
        <v>0</v>
      </c>
      <c r="H349">
        <v>0</v>
      </c>
      <c r="I349">
        <v>0</v>
      </c>
      <c r="J349">
        <v>0</v>
      </c>
      <c r="K349">
        <v>0</v>
      </c>
      <c r="L349">
        <v>0</v>
      </c>
      <c r="M349" s="51">
        <v>0</v>
      </c>
      <c r="N349">
        <v>0</v>
      </c>
      <c r="O349">
        <v>0</v>
      </c>
      <c r="P349">
        <v>0</v>
      </c>
      <c r="Q349">
        <v>0</v>
      </c>
      <c r="R349">
        <v>0</v>
      </c>
      <c r="S349">
        <v>0</v>
      </c>
      <c r="T349">
        <v>0</v>
      </c>
      <c r="U349">
        <v>0</v>
      </c>
      <c r="V349">
        <v>0</v>
      </c>
      <c r="W349">
        <v>0</v>
      </c>
      <c r="X349">
        <v>0</v>
      </c>
      <c r="Y349">
        <v>0</v>
      </c>
      <c r="Z349">
        <v>0</v>
      </c>
      <c r="AA349">
        <v>0</v>
      </c>
      <c r="AB349">
        <v>0</v>
      </c>
      <c r="AE349">
        <v>0</v>
      </c>
      <c r="AG349">
        <v>0</v>
      </c>
      <c r="AI349" s="57" t="s">
        <v>691</v>
      </c>
      <c r="AK349" s="57" t="s">
        <v>691</v>
      </c>
    </row>
    <row r="350" spans="1:37">
      <c r="A350" s="56" t="s">
        <v>493</v>
      </c>
      <c r="B350" s="56" t="s">
        <v>494</v>
      </c>
      <c r="C350" t="s">
        <v>691</v>
      </c>
      <c r="D350" t="s">
        <v>691</v>
      </c>
      <c r="E350">
        <v>0</v>
      </c>
      <c r="F350">
        <v>0</v>
      </c>
      <c r="G350">
        <v>0</v>
      </c>
      <c r="H350">
        <v>0</v>
      </c>
      <c r="I350">
        <v>0</v>
      </c>
      <c r="J350">
        <v>0</v>
      </c>
      <c r="K350">
        <v>0</v>
      </c>
      <c r="L350">
        <v>0</v>
      </c>
      <c r="M350" s="51">
        <v>0</v>
      </c>
      <c r="N350">
        <v>0</v>
      </c>
      <c r="O350">
        <v>0</v>
      </c>
      <c r="P350">
        <v>0</v>
      </c>
      <c r="Q350">
        <v>0</v>
      </c>
      <c r="R350">
        <v>0</v>
      </c>
      <c r="S350">
        <v>0</v>
      </c>
      <c r="T350">
        <v>0</v>
      </c>
      <c r="U350">
        <v>0</v>
      </c>
      <c r="V350">
        <v>0</v>
      </c>
      <c r="W350">
        <v>0</v>
      </c>
      <c r="X350">
        <v>0</v>
      </c>
      <c r="Y350">
        <v>0</v>
      </c>
      <c r="Z350">
        <v>0</v>
      </c>
      <c r="AA350">
        <v>0</v>
      </c>
      <c r="AB350">
        <v>0</v>
      </c>
      <c r="AE350">
        <v>0</v>
      </c>
      <c r="AG350">
        <v>0</v>
      </c>
      <c r="AI350" s="57" t="s">
        <v>691</v>
      </c>
      <c r="AK350" s="57" t="s">
        <v>691</v>
      </c>
    </row>
    <row r="351" spans="1:37">
      <c r="A351" s="56" t="s">
        <v>232</v>
      </c>
      <c r="B351" s="56" t="s">
        <v>236</v>
      </c>
      <c r="C351" t="s">
        <v>691</v>
      </c>
      <c r="D351" t="s">
        <v>691</v>
      </c>
      <c r="E351">
        <v>0</v>
      </c>
      <c r="F351">
        <v>0</v>
      </c>
      <c r="G351">
        <v>0</v>
      </c>
      <c r="H351">
        <v>0</v>
      </c>
      <c r="I351">
        <v>0</v>
      </c>
      <c r="J351">
        <v>0</v>
      </c>
      <c r="K351">
        <v>0</v>
      </c>
      <c r="L351">
        <v>0</v>
      </c>
      <c r="M351" s="51">
        <v>0</v>
      </c>
      <c r="N351">
        <v>0</v>
      </c>
      <c r="O351">
        <v>0</v>
      </c>
      <c r="P351">
        <v>0</v>
      </c>
      <c r="Q351">
        <v>0</v>
      </c>
      <c r="R351">
        <v>0</v>
      </c>
      <c r="S351">
        <v>0</v>
      </c>
      <c r="T351">
        <v>0</v>
      </c>
      <c r="U351">
        <v>0</v>
      </c>
      <c r="V351">
        <v>0</v>
      </c>
      <c r="W351">
        <v>0</v>
      </c>
      <c r="X351">
        <v>0</v>
      </c>
      <c r="Y351">
        <v>0</v>
      </c>
      <c r="Z351">
        <v>0</v>
      </c>
      <c r="AA351">
        <v>0</v>
      </c>
      <c r="AB351">
        <v>0</v>
      </c>
      <c r="AE351">
        <v>0</v>
      </c>
      <c r="AG351">
        <v>0</v>
      </c>
      <c r="AI351" s="57" t="s">
        <v>691</v>
      </c>
      <c r="AK351" s="57" t="s">
        <v>691</v>
      </c>
    </row>
    <row r="352" spans="1:37">
      <c r="A352" s="56" t="s">
        <v>610</v>
      </c>
      <c r="B352" s="58" t="s">
        <v>627</v>
      </c>
      <c r="C352" t="s">
        <v>691</v>
      </c>
      <c r="D352" t="s">
        <v>691</v>
      </c>
      <c r="E352">
        <v>0</v>
      </c>
      <c r="F352">
        <v>0</v>
      </c>
      <c r="G352">
        <v>0</v>
      </c>
      <c r="H352">
        <v>0</v>
      </c>
      <c r="I352">
        <v>0</v>
      </c>
      <c r="J352">
        <v>0</v>
      </c>
      <c r="K352">
        <v>0</v>
      </c>
      <c r="L352">
        <v>0</v>
      </c>
      <c r="M352" s="51">
        <v>0</v>
      </c>
      <c r="N352">
        <v>0</v>
      </c>
      <c r="O352">
        <v>0</v>
      </c>
      <c r="P352">
        <v>0</v>
      </c>
      <c r="Q352">
        <v>0</v>
      </c>
      <c r="R352">
        <v>0</v>
      </c>
      <c r="S352">
        <v>0</v>
      </c>
      <c r="T352">
        <v>0</v>
      </c>
      <c r="U352">
        <v>0</v>
      </c>
      <c r="V352">
        <v>0</v>
      </c>
      <c r="W352">
        <v>0</v>
      </c>
      <c r="X352">
        <v>0</v>
      </c>
      <c r="Y352">
        <v>0</v>
      </c>
      <c r="Z352">
        <v>0</v>
      </c>
      <c r="AA352">
        <v>0</v>
      </c>
      <c r="AB352">
        <v>0</v>
      </c>
      <c r="AE352">
        <v>0</v>
      </c>
      <c r="AG352">
        <v>0</v>
      </c>
      <c r="AI352" s="57" t="s">
        <v>691</v>
      </c>
      <c r="AK352" s="57" t="s">
        <v>691</v>
      </c>
    </row>
    <row r="353" spans="1:37">
      <c r="A353" s="56" t="s">
        <v>284</v>
      </c>
      <c r="B353" s="56" t="s">
        <v>289</v>
      </c>
      <c r="C353">
        <v>38.5</v>
      </c>
      <c r="D353">
        <v>7.56</v>
      </c>
      <c r="E353">
        <v>0</v>
      </c>
      <c r="F353">
        <v>0</v>
      </c>
      <c r="G353">
        <v>3.6558900000000003</v>
      </c>
      <c r="H353">
        <v>0</v>
      </c>
      <c r="I353">
        <v>0</v>
      </c>
      <c r="J353">
        <v>0</v>
      </c>
      <c r="K353">
        <v>0</v>
      </c>
      <c r="L353">
        <v>4.6037199999999991</v>
      </c>
      <c r="M353" s="51">
        <v>0</v>
      </c>
      <c r="N353">
        <v>0</v>
      </c>
      <c r="O353">
        <v>0</v>
      </c>
      <c r="P353">
        <v>0</v>
      </c>
      <c r="Q353">
        <v>3.6558900000000003</v>
      </c>
      <c r="R353">
        <v>6.4316999999999993</v>
      </c>
      <c r="S353">
        <v>0</v>
      </c>
      <c r="T353">
        <v>0</v>
      </c>
      <c r="U353">
        <v>0</v>
      </c>
      <c r="V353">
        <v>0</v>
      </c>
      <c r="W353">
        <v>0</v>
      </c>
      <c r="X353">
        <v>0</v>
      </c>
      <c r="Y353">
        <v>0</v>
      </c>
      <c r="Z353">
        <v>0</v>
      </c>
      <c r="AA353">
        <v>0</v>
      </c>
      <c r="AB353">
        <v>0</v>
      </c>
      <c r="AE353">
        <v>18.347199999999997</v>
      </c>
      <c r="AG353">
        <v>35.852800000000002</v>
      </c>
      <c r="AI353" s="57">
        <v>0.3385092250922509</v>
      </c>
      <c r="AK353" s="57">
        <v>0.33850922509225084</v>
      </c>
    </row>
    <row r="354" spans="1:37">
      <c r="A354" s="56" t="s">
        <v>564</v>
      </c>
      <c r="B354" s="56" t="s">
        <v>568</v>
      </c>
      <c r="C354" t="s">
        <v>691</v>
      </c>
      <c r="D354" t="s">
        <v>691</v>
      </c>
      <c r="E354">
        <v>0</v>
      </c>
      <c r="F354">
        <v>0</v>
      </c>
      <c r="G354">
        <v>0</v>
      </c>
      <c r="H354">
        <v>0</v>
      </c>
      <c r="I354">
        <v>0</v>
      </c>
      <c r="J354">
        <v>0</v>
      </c>
      <c r="K354">
        <v>0</v>
      </c>
      <c r="L354">
        <v>0</v>
      </c>
      <c r="M354" s="51">
        <v>0</v>
      </c>
      <c r="N354">
        <v>0</v>
      </c>
      <c r="O354">
        <v>0</v>
      </c>
      <c r="P354">
        <v>0</v>
      </c>
      <c r="Q354">
        <v>0</v>
      </c>
      <c r="R354">
        <v>0</v>
      </c>
      <c r="S354">
        <v>0</v>
      </c>
      <c r="T354">
        <v>0</v>
      </c>
      <c r="U354">
        <v>0</v>
      </c>
      <c r="V354">
        <v>0</v>
      </c>
      <c r="W354">
        <v>0</v>
      </c>
      <c r="X354">
        <v>0</v>
      </c>
      <c r="Y354">
        <v>0</v>
      </c>
      <c r="Z354">
        <v>0</v>
      </c>
      <c r="AA354">
        <v>0</v>
      </c>
      <c r="AB354">
        <v>0</v>
      </c>
      <c r="AE354">
        <v>0</v>
      </c>
      <c r="AG354">
        <v>0</v>
      </c>
      <c r="AI354" s="57" t="s">
        <v>691</v>
      </c>
      <c r="AK354" s="57" t="s">
        <v>691</v>
      </c>
    </row>
    <row r="355" spans="1:37">
      <c r="A355" s="56" t="s">
        <v>518</v>
      </c>
      <c r="B355" s="56" t="s">
        <v>520</v>
      </c>
      <c r="C355" t="s">
        <v>691</v>
      </c>
      <c r="D355" t="s">
        <v>691</v>
      </c>
      <c r="E355">
        <v>0</v>
      </c>
      <c r="F355">
        <v>0</v>
      </c>
      <c r="G355">
        <v>0</v>
      </c>
      <c r="H355">
        <v>0</v>
      </c>
      <c r="I355">
        <v>0</v>
      </c>
      <c r="J355">
        <v>0</v>
      </c>
      <c r="K355">
        <v>0</v>
      </c>
      <c r="L355">
        <v>0</v>
      </c>
      <c r="M355" s="51">
        <v>0</v>
      </c>
      <c r="N355">
        <v>0</v>
      </c>
      <c r="O355">
        <v>0</v>
      </c>
      <c r="P355">
        <v>0</v>
      </c>
      <c r="Q355">
        <v>0</v>
      </c>
      <c r="R355">
        <v>0</v>
      </c>
      <c r="S355">
        <v>0</v>
      </c>
      <c r="T355">
        <v>0</v>
      </c>
      <c r="U355">
        <v>0</v>
      </c>
      <c r="V355">
        <v>0</v>
      </c>
      <c r="W355">
        <v>0</v>
      </c>
      <c r="X355">
        <v>0</v>
      </c>
      <c r="Y355">
        <v>0</v>
      </c>
      <c r="Z355">
        <v>0</v>
      </c>
      <c r="AA355">
        <v>0</v>
      </c>
      <c r="AB355">
        <v>0</v>
      </c>
      <c r="AE355">
        <v>0</v>
      </c>
      <c r="AG355">
        <v>0</v>
      </c>
      <c r="AI355" s="57" t="s">
        <v>691</v>
      </c>
      <c r="AK355" s="57" t="s">
        <v>691</v>
      </c>
    </row>
    <row r="356" spans="1:37">
      <c r="A356" s="56" t="s">
        <v>523</v>
      </c>
      <c r="B356" s="56" t="s">
        <v>525</v>
      </c>
      <c r="C356" t="s">
        <v>691</v>
      </c>
      <c r="D356" t="s">
        <v>691</v>
      </c>
      <c r="E356">
        <v>0</v>
      </c>
      <c r="F356">
        <v>0</v>
      </c>
      <c r="G356">
        <v>0</v>
      </c>
      <c r="H356">
        <v>0</v>
      </c>
      <c r="I356">
        <v>0</v>
      </c>
      <c r="J356">
        <v>0</v>
      </c>
      <c r="K356">
        <v>0</v>
      </c>
      <c r="L356">
        <v>0</v>
      </c>
      <c r="M356" s="51">
        <v>0</v>
      </c>
      <c r="N356">
        <v>0</v>
      </c>
      <c r="O356">
        <v>0</v>
      </c>
      <c r="P356">
        <v>0</v>
      </c>
      <c r="Q356">
        <v>0</v>
      </c>
      <c r="R356">
        <v>0</v>
      </c>
      <c r="S356">
        <v>0</v>
      </c>
      <c r="T356">
        <v>0</v>
      </c>
      <c r="U356">
        <v>0</v>
      </c>
      <c r="V356">
        <v>0</v>
      </c>
      <c r="W356">
        <v>0</v>
      </c>
      <c r="X356">
        <v>0</v>
      </c>
      <c r="Y356">
        <v>0</v>
      </c>
      <c r="Z356">
        <v>0</v>
      </c>
      <c r="AA356">
        <v>0</v>
      </c>
      <c r="AB356">
        <v>0</v>
      </c>
      <c r="AE356">
        <v>0</v>
      </c>
      <c r="AG356">
        <v>0</v>
      </c>
      <c r="AI356" s="57" t="s">
        <v>691</v>
      </c>
      <c r="AK356" s="57" t="s">
        <v>691</v>
      </c>
    </row>
    <row r="357" spans="1:37">
      <c r="A357" s="56" t="s">
        <v>488</v>
      </c>
      <c r="B357" s="56" t="s">
        <v>490</v>
      </c>
      <c r="C357" t="s">
        <v>691</v>
      </c>
      <c r="D357" t="s">
        <v>691</v>
      </c>
      <c r="E357">
        <v>0</v>
      </c>
      <c r="F357">
        <v>0</v>
      </c>
      <c r="G357">
        <v>0</v>
      </c>
      <c r="H357">
        <v>0</v>
      </c>
      <c r="I357">
        <v>0</v>
      </c>
      <c r="J357">
        <v>0</v>
      </c>
      <c r="K357">
        <v>0</v>
      </c>
      <c r="L357">
        <v>0</v>
      </c>
      <c r="M357" s="51">
        <v>0</v>
      </c>
      <c r="N357">
        <v>0</v>
      </c>
      <c r="O357">
        <v>0</v>
      </c>
      <c r="P357">
        <v>0</v>
      </c>
      <c r="Q357">
        <v>0</v>
      </c>
      <c r="R357">
        <v>0</v>
      </c>
      <c r="S357">
        <v>0</v>
      </c>
      <c r="T357">
        <v>0</v>
      </c>
      <c r="U357">
        <v>0</v>
      </c>
      <c r="V357">
        <v>0</v>
      </c>
      <c r="W357">
        <v>0</v>
      </c>
      <c r="X357">
        <v>0</v>
      </c>
      <c r="Y357">
        <v>0</v>
      </c>
      <c r="Z357">
        <v>0</v>
      </c>
      <c r="AA357">
        <v>0</v>
      </c>
      <c r="AB357">
        <v>0</v>
      </c>
      <c r="AE357">
        <v>0</v>
      </c>
      <c r="AG357">
        <v>0</v>
      </c>
      <c r="AI357" s="57" t="s">
        <v>691</v>
      </c>
      <c r="AK357" s="57" t="s">
        <v>691</v>
      </c>
    </row>
    <row r="358" spans="1:37">
      <c r="A358" s="56" t="s">
        <v>521</v>
      </c>
      <c r="B358" s="56" t="s">
        <v>522</v>
      </c>
      <c r="C358">
        <v>1012.87</v>
      </c>
      <c r="D358">
        <v>525.12</v>
      </c>
      <c r="E358">
        <v>23.302899999999998</v>
      </c>
      <c r="F358">
        <v>0</v>
      </c>
      <c r="G358">
        <v>61.426299999999998</v>
      </c>
      <c r="H358">
        <v>0</v>
      </c>
      <c r="I358">
        <v>2.79487</v>
      </c>
      <c r="J358">
        <v>0</v>
      </c>
      <c r="K358">
        <v>0</v>
      </c>
      <c r="L358">
        <v>282.52999999999997</v>
      </c>
      <c r="M358" s="51">
        <v>30.7027</v>
      </c>
      <c r="N358">
        <v>0</v>
      </c>
      <c r="O358">
        <v>397.803</v>
      </c>
      <c r="P358">
        <v>0</v>
      </c>
      <c r="Q358">
        <v>149.60299999999998</v>
      </c>
      <c r="R358">
        <v>135.93199999999999</v>
      </c>
      <c r="S358">
        <v>0</v>
      </c>
      <c r="T358">
        <v>0</v>
      </c>
      <c r="U358">
        <v>1.7601699999999998</v>
      </c>
      <c r="V358">
        <v>0</v>
      </c>
      <c r="W358">
        <v>0</v>
      </c>
      <c r="X358">
        <v>0</v>
      </c>
      <c r="Y358">
        <v>2.0152700000000001</v>
      </c>
      <c r="Z358">
        <v>0</v>
      </c>
      <c r="AA358">
        <v>0</v>
      </c>
      <c r="AB358">
        <v>0</v>
      </c>
      <c r="AE358">
        <v>1057.16751</v>
      </c>
      <c r="AG358">
        <v>779.80128999999988</v>
      </c>
      <c r="AI358" s="57">
        <v>0.57549562627302109</v>
      </c>
      <c r="AK358" s="57">
        <v>0.57549562627302109</v>
      </c>
    </row>
    <row r="359" spans="1:37">
      <c r="A359" s="56" t="s">
        <v>89</v>
      </c>
      <c r="B359" s="56" t="s">
        <v>101</v>
      </c>
      <c r="C359" t="s">
        <v>691</v>
      </c>
      <c r="D359" t="s">
        <v>691</v>
      </c>
      <c r="E359">
        <v>0</v>
      </c>
      <c r="F359">
        <v>0</v>
      </c>
      <c r="G359">
        <v>0</v>
      </c>
      <c r="H359">
        <v>0</v>
      </c>
      <c r="I359">
        <v>0</v>
      </c>
      <c r="J359">
        <v>0</v>
      </c>
      <c r="K359">
        <v>0</v>
      </c>
      <c r="L359">
        <v>0</v>
      </c>
      <c r="M359" s="51">
        <v>0</v>
      </c>
      <c r="N359">
        <v>0</v>
      </c>
      <c r="O359">
        <v>0</v>
      </c>
      <c r="P359">
        <v>0</v>
      </c>
      <c r="Q359">
        <v>0</v>
      </c>
      <c r="R359">
        <v>0</v>
      </c>
      <c r="S359">
        <v>0</v>
      </c>
      <c r="T359">
        <v>0</v>
      </c>
      <c r="U359">
        <v>0</v>
      </c>
      <c r="V359">
        <v>0</v>
      </c>
      <c r="W359">
        <v>0</v>
      </c>
      <c r="X359">
        <v>0</v>
      </c>
      <c r="Y359">
        <v>0</v>
      </c>
      <c r="Z359">
        <v>0</v>
      </c>
      <c r="AA359">
        <v>0</v>
      </c>
      <c r="AB359">
        <v>0</v>
      </c>
      <c r="AE359">
        <v>0</v>
      </c>
      <c r="AG359">
        <v>0</v>
      </c>
      <c r="AI359" s="57" t="s">
        <v>691</v>
      </c>
      <c r="AK359" s="57" t="s">
        <v>691</v>
      </c>
    </row>
    <row r="360" spans="1:37">
      <c r="A360" s="56" t="s">
        <v>523</v>
      </c>
      <c r="B360" s="56" t="s">
        <v>526</v>
      </c>
      <c r="C360">
        <v>122.679</v>
      </c>
      <c r="D360">
        <v>37.594000000000001</v>
      </c>
      <c r="E360">
        <v>0</v>
      </c>
      <c r="F360">
        <v>0</v>
      </c>
      <c r="G360">
        <v>0</v>
      </c>
      <c r="H360">
        <v>0</v>
      </c>
      <c r="I360">
        <v>0.10982299999999998</v>
      </c>
      <c r="J360">
        <v>0</v>
      </c>
      <c r="K360">
        <v>0</v>
      </c>
      <c r="L360">
        <v>0</v>
      </c>
      <c r="M360" s="51">
        <v>2.5325299999999999</v>
      </c>
      <c r="N360">
        <v>0</v>
      </c>
      <c r="O360">
        <v>0</v>
      </c>
      <c r="P360">
        <v>0</v>
      </c>
      <c r="Q360">
        <v>0</v>
      </c>
      <c r="R360">
        <v>0</v>
      </c>
      <c r="S360">
        <v>0</v>
      </c>
      <c r="T360">
        <v>0</v>
      </c>
      <c r="U360">
        <v>0</v>
      </c>
      <c r="V360">
        <v>0</v>
      </c>
      <c r="W360">
        <v>0</v>
      </c>
      <c r="X360">
        <v>0</v>
      </c>
      <c r="Y360">
        <v>0</v>
      </c>
      <c r="Z360">
        <v>0</v>
      </c>
      <c r="AA360">
        <v>0</v>
      </c>
      <c r="AB360">
        <v>77.877400000000009</v>
      </c>
      <c r="AE360">
        <v>77.987223000000014</v>
      </c>
      <c r="AG360">
        <v>97.693776999999997</v>
      </c>
      <c r="AI360" s="57">
        <v>0.44391381538128771</v>
      </c>
      <c r="AK360" s="57">
        <v>0.44391381538128771</v>
      </c>
    </row>
    <row r="361" spans="1:37">
      <c r="A361" s="56" t="s">
        <v>138</v>
      </c>
      <c r="B361" s="56" t="s">
        <v>179</v>
      </c>
      <c r="C361" t="s">
        <v>691</v>
      </c>
      <c r="D361" t="s">
        <v>691</v>
      </c>
      <c r="E361">
        <v>0</v>
      </c>
      <c r="F361">
        <v>0</v>
      </c>
      <c r="G361">
        <v>0</v>
      </c>
      <c r="H361">
        <v>0</v>
      </c>
      <c r="I361">
        <v>0</v>
      </c>
      <c r="J361">
        <v>0</v>
      </c>
      <c r="K361">
        <v>0</v>
      </c>
      <c r="L361">
        <v>0</v>
      </c>
      <c r="M361" s="51">
        <v>0</v>
      </c>
      <c r="N361">
        <v>0</v>
      </c>
      <c r="O361">
        <v>0</v>
      </c>
      <c r="P361">
        <v>0</v>
      </c>
      <c r="Q361">
        <v>0</v>
      </c>
      <c r="R361">
        <v>0</v>
      </c>
      <c r="S361">
        <v>0</v>
      </c>
      <c r="T361">
        <v>0</v>
      </c>
      <c r="U361">
        <v>0</v>
      </c>
      <c r="V361">
        <v>0</v>
      </c>
      <c r="W361">
        <v>0</v>
      </c>
      <c r="X361">
        <v>0</v>
      </c>
      <c r="Y361">
        <v>0</v>
      </c>
      <c r="Z361">
        <v>0</v>
      </c>
      <c r="AA361">
        <v>0</v>
      </c>
      <c r="AB361">
        <v>0</v>
      </c>
      <c r="AE361">
        <v>0</v>
      </c>
      <c r="AG361">
        <v>0</v>
      </c>
      <c r="AI361" s="57" t="s">
        <v>691</v>
      </c>
      <c r="AK361" s="57" t="s">
        <v>691</v>
      </c>
    </row>
    <row r="362" spans="1:37">
      <c r="A362" s="56" t="s">
        <v>540</v>
      </c>
      <c r="B362" s="56" t="s">
        <v>543</v>
      </c>
      <c r="C362" t="s">
        <v>691</v>
      </c>
      <c r="D362" t="s">
        <v>691</v>
      </c>
      <c r="E362">
        <v>0</v>
      </c>
      <c r="F362">
        <v>0</v>
      </c>
      <c r="G362">
        <v>0</v>
      </c>
      <c r="H362">
        <v>0</v>
      </c>
      <c r="I362">
        <v>0</v>
      </c>
      <c r="J362">
        <v>0</v>
      </c>
      <c r="K362">
        <v>0</v>
      </c>
      <c r="L362">
        <v>0</v>
      </c>
      <c r="M362" s="51">
        <v>0</v>
      </c>
      <c r="N362">
        <v>0</v>
      </c>
      <c r="O362">
        <v>0</v>
      </c>
      <c r="P362">
        <v>0</v>
      </c>
      <c r="Q362">
        <v>0</v>
      </c>
      <c r="R362">
        <v>0</v>
      </c>
      <c r="S362">
        <v>0</v>
      </c>
      <c r="T362">
        <v>0</v>
      </c>
      <c r="U362">
        <v>0</v>
      </c>
      <c r="V362">
        <v>0</v>
      </c>
      <c r="W362">
        <v>0</v>
      </c>
      <c r="X362">
        <v>0</v>
      </c>
      <c r="Y362">
        <v>0</v>
      </c>
      <c r="Z362">
        <v>0</v>
      </c>
      <c r="AA362">
        <v>0</v>
      </c>
      <c r="AB362">
        <v>0</v>
      </c>
      <c r="AE362">
        <v>0</v>
      </c>
      <c r="AG362">
        <v>0</v>
      </c>
      <c r="AI362" s="57" t="s">
        <v>691</v>
      </c>
      <c r="AK362" s="57" t="s">
        <v>691</v>
      </c>
    </row>
    <row r="363" spans="1:37">
      <c r="A363" s="56" t="s">
        <v>527</v>
      </c>
      <c r="B363" s="56" t="s">
        <v>529</v>
      </c>
      <c r="C363" t="s">
        <v>691</v>
      </c>
      <c r="D363" t="s">
        <v>691</v>
      </c>
      <c r="E363">
        <v>0</v>
      </c>
      <c r="F363">
        <v>0</v>
      </c>
      <c r="G363">
        <v>0</v>
      </c>
      <c r="H363">
        <v>0</v>
      </c>
      <c r="I363">
        <v>0</v>
      </c>
      <c r="J363">
        <v>0</v>
      </c>
      <c r="K363">
        <v>0</v>
      </c>
      <c r="L363">
        <v>0</v>
      </c>
      <c r="M363" s="51">
        <v>0</v>
      </c>
      <c r="N363">
        <v>0</v>
      </c>
      <c r="O363">
        <v>0</v>
      </c>
      <c r="P363">
        <v>0</v>
      </c>
      <c r="Q363">
        <v>0</v>
      </c>
      <c r="R363">
        <v>0</v>
      </c>
      <c r="S363">
        <v>0</v>
      </c>
      <c r="T363">
        <v>0</v>
      </c>
      <c r="U363">
        <v>0</v>
      </c>
      <c r="V363">
        <v>0</v>
      </c>
      <c r="W363">
        <v>0</v>
      </c>
      <c r="X363">
        <v>0</v>
      </c>
      <c r="Y363">
        <v>0</v>
      </c>
      <c r="Z363">
        <v>0</v>
      </c>
      <c r="AA363">
        <v>0</v>
      </c>
      <c r="AB363">
        <v>0</v>
      </c>
      <c r="AE363">
        <v>0</v>
      </c>
      <c r="AG363">
        <v>0</v>
      </c>
      <c r="AI363" s="57" t="s">
        <v>691</v>
      </c>
      <c r="AK363" s="57" t="s">
        <v>691</v>
      </c>
    </row>
    <row r="364" spans="1:37">
      <c r="A364" s="56" t="s">
        <v>600</v>
      </c>
      <c r="B364" s="56" t="s">
        <v>604</v>
      </c>
      <c r="C364" t="s">
        <v>691</v>
      </c>
      <c r="D364" t="s">
        <v>691</v>
      </c>
      <c r="E364">
        <v>0</v>
      </c>
      <c r="F364">
        <v>0</v>
      </c>
      <c r="G364">
        <v>0</v>
      </c>
      <c r="H364">
        <v>0</v>
      </c>
      <c r="I364">
        <v>0</v>
      </c>
      <c r="J364">
        <v>0</v>
      </c>
      <c r="K364">
        <v>0</v>
      </c>
      <c r="L364">
        <v>0</v>
      </c>
      <c r="M364" s="51">
        <v>0</v>
      </c>
      <c r="N364">
        <v>0</v>
      </c>
      <c r="O364">
        <v>0</v>
      </c>
      <c r="P364">
        <v>0</v>
      </c>
      <c r="Q364">
        <v>0</v>
      </c>
      <c r="R364">
        <v>0</v>
      </c>
      <c r="S364">
        <v>0</v>
      </c>
      <c r="T364">
        <v>0</v>
      </c>
      <c r="U364">
        <v>0</v>
      </c>
      <c r="V364">
        <v>0</v>
      </c>
      <c r="W364">
        <v>0</v>
      </c>
      <c r="X364">
        <v>0</v>
      </c>
      <c r="Y364">
        <v>0</v>
      </c>
      <c r="Z364">
        <v>0</v>
      </c>
      <c r="AA364">
        <v>0</v>
      </c>
      <c r="AB364">
        <v>0</v>
      </c>
      <c r="AE364">
        <v>0</v>
      </c>
      <c r="AG364">
        <v>0</v>
      </c>
      <c r="AI364" s="57" t="s">
        <v>691</v>
      </c>
      <c r="AK364" s="57" t="s">
        <v>691</v>
      </c>
    </row>
    <row r="365" spans="1:37">
      <c r="A365" s="56" t="s">
        <v>610</v>
      </c>
      <c r="B365" s="56" t="s">
        <v>628</v>
      </c>
      <c r="C365" t="s">
        <v>691</v>
      </c>
      <c r="D365" t="s">
        <v>691</v>
      </c>
      <c r="E365">
        <v>0</v>
      </c>
      <c r="F365">
        <v>0</v>
      </c>
      <c r="G365">
        <v>0</v>
      </c>
      <c r="H365">
        <v>0</v>
      </c>
      <c r="I365">
        <v>0</v>
      </c>
      <c r="J365">
        <v>0</v>
      </c>
      <c r="K365">
        <v>0</v>
      </c>
      <c r="L365">
        <v>0</v>
      </c>
      <c r="M365" s="51">
        <v>0</v>
      </c>
      <c r="N365">
        <v>0</v>
      </c>
      <c r="O365">
        <v>0</v>
      </c>
      <c r="P365">
        <v>0</v>
      </c>
      <c r="Q365">
        <v>0</v>
      </c>
      <c r="R365">
        <v>0</v>
      </c>
      <c r="S365">
        <v>0</v>
      </c>
      <c r="T365">
        <v>0</v>
      </c>
      <c r="U365">
        <v>0</v>
      </c>
      <c r="V365">
        <v>0</v>
      </c>
      <c r="W365">
        <v>0</v>
      </c>
      <c r="X365">
        <v>0</v>
      </c>
      <c r="Y365">
        <v>0</v>
      </c>
      <c r="Z365">
        <v>0</v>
      </c>
      <c r="AA365">
        <v>0</v>
      </c>
      <c r="AB365">
        <v>0</v>
      </c>
      <c r="AE365">
        <v>0</v>
      </c>
      <c r="AG365">
        <v>0</v>
      </c>
      <c r="AI365" s="57" t="s">
        <v>691</v>
      </c>
      <c r="AK365" s="57" t="s">
        <v>691</v>
      </c>
    </row>
    <row r="366" spans="1:37">
      <c r="A366" s="56" t="s">
        <v>544</v>
      </c>
      <c r="B366" s="56" t="s">
        <v>545</v>
      </c>
      <c r="C366">
        <v>51.338000000000001</v>
      </c>
      <c r="D366">
        <v>3.2120000000000002</v>
      </c>
      <c r="E366">
        <v>4.6040000000000028</v>
      </c>
      <c r="F366">
        <v>0</v>
      </c>
      <c r="G366">
        <v>0</v>
      </c>
      <c r="H366">
        <v>0</v>
      </c>
      <c r="I366">
        <v>0</v>
      </c>
      <c r="J366">
        <v>0</v>
      </c>
      <c r="K366">
        <v>0</v>
      </c>
      <c r="L366">
        <v>0.12617299999999998</v>
      </c>
      <c r="M366" s="51">
        <v>0.28905999999999987</v>
      </c>
      <c r="N366">
        <v>0</v>
      </c>
      <c r="O366">
        <v>0.42058000000000018</v>
      </c>
      <c r="P366">
        <v>0</v>
      </c>
      <c r="Q366">
        <v>0</v>
      </c>
      <c r="R366">
        <v>0</v>
      </c>
      <c r="S366">
        <v>0</v>
      </c>
      <c r="T366">
        <v>0</v>
      </c>
      <c r="U366">
        <v>0</v>
      </c>
      <c r="V366">
        <v>0</v>
      </c>
      <c r="W366">
        <v>0</v>
      </c>
      <c r="X366">
        <v>0</v>
      </c>
      <c r="Y366">
        <v>0</v>
      </c>
      <c r="Z366">
        <v>0</v>
      </c>
      <c r="AA366">
        <v>4.2058</v>
      </c>
      <c r="AB366">
        <v>0</v>
      </c>
      <c r="AE366">
        <v>9.3565530000000035</v>
      </c>
      <c r="AG366">
        <v>52.143446999999995</v>
      </c>
      <c r="AI366" s="57">
        <v>0.15213907317073183</v>
      </c>
      <c r="AK366" s="57">
        <v>0.15213907317073178</v>
      </c>
    </row>
    <row r="367" spans="1:37">
      <c r="A367" s="56" t="s">
        <v>482</v>
      </c>
      <c r="B367" s="56" t="s">
        <v>486</v>
      </c>
      <c r="C367" t="s">
        <v>691</v>
      </c>
      <c r="D367" t="s">
        <v>691</v>
      </c>
      <c r="E367">
        <v>0</v>
      </c>
      <c r="F367">
        <v>0</v>
      </c>
      <c r="G367">
        <v>0</v>
      </c>
      <c r="H367">
        <v>0</v>
      </c>
      <c r="I367">
        <v>0</v>
      </c>
      <c r="J367">
        <v>0</v>
      </c>
      <c r="K367">
        <v>0</v>
      </c>
      <c r="L367">
        <v>0</v>
      </c>
      <c r="M367" s="51">
        <v>0</v>
      </c>
      <c r="N367">
        <v>0</v>
      </c>
      <c r="O367">
        <v>0</v>
      </c>
      <c r="P367">
        <v>0</v>
      </c>
      <c r="Q367">
        <v>0</v>
      </c>
      <c r="R367">
        <v>0</v>
      </c>
      <c r="S367">
        <v>0</v>
      </c>
      <c r="T367">
        <v>0</v>
      </c>
      <c r="U367">
        <v>0</v>
      </c>
      <c r="V367">
        <v>0</v>
      </c>
      <c r="W367">
        <v>0</v>
      </c>
      <c r="X367">
        <v>0</v>
      </c>
      <c r="Y367">
        <v>0</v>
      </c>
      <c r="Z367">
        <v>0</v>
      </c>
      <c r="AA367">
        <v>0</v>
      </c>
      <c r="AB367">
        <v>0</v>
      </c>
      <c r="AE367">
        <v>0</v>
      </c>
      <c r="AG367">
        <v>0</v>
      </c>
      <c r="AI367" s="57" t="s">
        <v>691</v>
      </c>
      <c r="AK367" s="57" t="s">
        <v>691</v>
      </c>
    </row>
    <row r="368" spans="1:37">
      <c r="A368" s="56" t="s">
        <v>546</v>
      </c>
      <c r="B368" s="56" t="s">
        <v>547</v>
      </c>
      <c r="C368" t="s">
        <v>691</v>
      </c>
      <c r="D368" t="s">
        <v>691</v>
      </c>
      <c r="E368">
        <v>0</v>
      </c>
      <c r="F368">
        <v>0</v>
      </c>
      <c r="G368">
        <v>0</v>
      </c>
      <c r="H368">
        <v>0</v>
      </c>
      <c r="I368">
        <v>0</v>
      </c>
      <c r="J368">
        <v>0</v>
      </c>
      <c r="K368">
        <v>0</v>
      </c>
      <c r="L368">
        <v>0</v>
      </c>
      <c r="M368" s="51">
        <v>0</v>
      </c>
      <c r="N368">
        <v>0</v>
      </c>
      <c r="O368">
        <v>0</v>
      </c>
      <c r="P368">
        <v>0</v>
      </c>
      <c r="Q368">
        <v>0</v>
      </c>
      <c r="R368">
        <v>0</v>
      </c>
      <c r="S368">
        <v>0</v>
      </c>
      <c r="T368">
        <v>0</v>
      </c>
      <c r="U368">
        <v>0</v>
      </c>
      <c r="V368">
        <v>0</v>
      </c>
      <c r="W368">
        <v>0</v>
      </c>
      <c r="X368">
        <v>0</v>
      </c>
      <c r="Y368">
        <v>0</v>
      </c>
      <c r="Z368">
        <v>0</v>
      </c>
      <c r="AA368">
        <v>0</v>
      </c>
      <c r="AB368">
        <v>0</v>
      </c>
      <c r="AE368">
        <v>0</v>
      </c>
      <c r="AG368">
        <v>0</v>
      </c>
      <c r="AI368" s="57" t="s">
        <v>691</v>
      </c>
      <c r="AK368" s="57" t="s">
        <v>691</v>
      </c>
    </row>
    <row r="369" spans="1:37">
      <c r="A369" s="56" t="s">
        <v>482</v>
      </c>
      <c r="B369" s="56" t="s">
        <v>487</v>
      </c>
      <c r="C369" t="s">
        <v>691</v>
      </c>
      <c r="D369" t="s">
        <v>691</v>
      </c>
      <c r="E369">
        <v>0</v>
      </c>
      <c r="F369">
        <v>0</v>
      </c>
      <c r="G369">
        <v>0</v>
      </c>
      <c r="H369">
        <v>0</v>
      </c>
      <c r="I369">
        <v>0</v>
      </c>
      <c r="J369">
        <v>0</v>
      </c>
      <c r="K369">
        <v>0</v>
      </c>
      <c r="L369">
        <v>0</v>
      </c>
      <c r="M369" s="51">
        <v>0</v>
      </c>
      <c r="N369">
        <v>0</v>
      </c>
      <c r="O369">
        <v>0</v>
      </c>
      <c r="P369">
        <v>0</v>
      </c>
      <c r="Q369">
        <v>0</v>
      </c>
      <c r="R369">
        <v>0</v>
      </c>
      <c r="S369">
        <v>0</v>
      </c>
      <c r="T369">
        <v>0</v>
      </c>
      <c r="U369">
        <v>0</v>
      </c>
      <c r="V369">
        <v>0</v>
      </c>
      <c r="W369">
        <v>0</v>
      </c>
      <c r="X369">
        <v>0</v>
      </c>
      <c r="Y369">
        <v>0</v>
      </c>
      <c r="Z369">
        <v>0</v>
      </c>
      <c r="AA369">
        <v>0</v>
      </c>
      <c r="AB369">
        <v>0</v>
      </c>
      <c r="AE369">
        <v>0</v>
      </c>
      <c r="AG369">
        <v>0</v>
      </c>
      <c r="AI369" s="57" t="s">
        <v>691</v>
      </c>
      <c r="AK369" s="57" t="s">
        <v>691</v>
      </c>
    </row>
    <row r="370" spans="1:37">
      <c r="A370" s="56" t="s">
        <v>138</v>
      </c>
      <c r="B370" s="56" t="s">
        <v>180</v>
      </c>
      <c r="C370" t="s">
        <v>691</v>
      </c>
      <c r="D370" t="s">
        <v>691</v>
      </c>
      <c r="E370">
        <v>0</v>
      </c>
      <c r="F370">
        <v>0</v>
      </c>
      <c r="G370">
        <v>0</v>
      </c>
      <c r="H370">
        <v>0</v>
      </c>
      <c r="I370">
        <v>0</v>
      </c>
      <c r="J370">
        <v>0</v>
      </c>
      <c r="K370">
        <v>0</v>
      </c>
      <c r="L370">
        <v>0</v>
      </c>
      <c r="M370" s="51">
        <v>0</v>
      </c>
      <c r="N370">
        <v>0</v>
      </c>
      <c r="O370">
        <v>0</v>
      </c>
      <c r="P370">
        <v>0</v>
      </c>
      <c r="Q370">
        <v>0</v>
      </c>
      <c r="R370">
        <v>0</v>
      </c>
      <c r="S370">
        <v>0</v>
      </c>
      <c r="T370">
        <v>0</v>
      </c>
      <c r="U370">
        <v>0</v>
      </c>
      <c r="V370">
        <v>0</v>
      </c>
      <c r="W370">
        <v>0</v>
      </c>
      <c r="X370">
        <v>0</v>
      </c>
      <c r="Y370">
        <v>0</v>
      </c>
      <c r="Z370">
        <v>0</v>
      </c>
      <c r="AA370">
        <v>0</v>
      </c>
      <c r="AB370">
        <v>0</v>
      </c>
      <c r="AE370">
        <v>0</v>
      </c>
      <c r="AG370">
        <v>0</v>
      </c>
      <c r="AI370" s="57" t="s">
        <v>691</v>
      </c>
      <c r="AK370" s="57" t="s">
        <v>691</v>
      </c>
    </row>
    <row r="371" spans="1:37">
      <c r="A371" s="56" t="s">
        <v>125</v>
      </c>
      <c r="B371" s="56" t="s">
        <v>128</v>
      </c>
      <c r="C371" t="s">
        <v>691</v>
      </c>
      <c r="D371" t="s">
        <v>691</v>
      </c>
      <c r="E371">
        <v>0</v>
      </c>
      <c r="F371">
        <v>0</v>
      </c>
      <c r="G371">
        <v>0</v>
      </c>
      <c r="H371">
        <v>0</v>
      </c>
      <c r="I371">
        <v>0</v>
      </c>
      <c r="J371">
        <v>0</v>
      </c>
      <c r="K371">
        <v>0</v>
      </c>
      <c r="L371">
        <v>0</v>
      </c>
      <c r="M371" s="51">
        <v>0</v>
      </c>
      <c r="N371">
        <v>0</v>
      </c>
      <c r="O371">
        <v>0</v>
      </c>
      <c r="P371">
        <v>0</v>
      </c>
      <c r="Q371">
        <v>0</v>
      </c>
      <c r="R371">
        <v>0</v>
      </c>
      <c r="S371">
        <v>0</v>
      </c>
      <c r="T371">
        <v>0</v>
      </c>
      <c r="U371">
        <v>0</v>
      </c>
      <c r="V371">
        <v>0</v>
      </c>
      <c r="W371">
        <v>0</v>
      </c>
      <c r="X371">
        <v>0</v>
      </c>
      <c r="Y371">
        <v>0</v>
      </c>
      <c r="Z371">
        <v>0</v>
      </c>
      <c r="AA371">
        <v>0</v>
      </c>
      <c r="AB371">
        <v>0</v>
      </c>
      <c r="AE371">
        <v>0</v>
      </c>
      <c r="AG371">
        <v>0</v>
      </c>
      <c r="AI371" s="57" t="s">
        <v>691</v>
      </c>
      <c r="AK371" s="57" t="s">
        <v>691</v>
      </c>
    </row>
    <row r="372" spans="1:37">
      <c r="A372" s="56" t="s">
        <v>431</v>
      </c>
      <c r="B372" s="56" t="s">
        <v>441</v>
      </c>
      <c r="C372" t="s">
        <v>691</v>
      </c>
      <c r="D372" t="s">
        <v>691</v>
      </c>
      <c r="E372">
        <v>0</v>
      </c>
      <c r="F372">
        <v>0</v>
      </c>
      <c r="G372">
        <v>0</v>
      </c>
      <c r="H372">
        <v>0</v>
      </c>
      <c r="I372">
        <v>0</v>
      </c>
      <c r="J372">
        <v>0</v>
      </c>
      <c r="K372">
        <v>0</v>
      </c>
      <c r="L372">
        <v>0</v>
      </c>
      <c r="M372" s="51">
        <v>0</v>
      </c>
      <c r="N372">
        <v>0</v>
      </c>
      <c r="O372">
        <v>0</v>
      </c>
      <c r="P372">
        <v>0</v>
      </c>
      <c r="Q372">
        <v>0</v>
      </c>
      <c r="R372">
        <v>0</v>
      </c>
      <c r="S372">
        <v>0</v>
      </c>
      <c r="T372">
        <v>0</v>
      </c>
      <c r="U372">
        <v>0</v>
      </c>
      <c r="V372">
        <v>0</v>
      </c>
      <c r="W372">
        <v>0</v>
      </c>
      <c r="X372">
        <v>0</v>
      </c>
      <c r="Y372">
        <v>0</v>
      </c>
      <c r="Z372">
        <v>0</v>
      </c>
      <c r="AA372">
        <v>0</v>
      </c>
      <c r="AB372">
        <v>0</v>
      </c>
      <c r="AE372">
        <v>0</v>
      </c>
      <c r="AG372">
        <v>0</v>
      </c>
      <c r="AI372" s="57" t="s">
        <v>691</v>
      </c>
      <c r="AK372" s="57" t="s">
        <v>691</v>
      </c>
    </row>
    <row r="373" spans="1:37">
      <c r="A373" s="56" t="s">
        <v>610</v>
      </c>
      <c r="B373" s="56" t="s">
        <v>629</v>
      </c>
      <c r="C373" t="s">
        <v>691</v>
      </c>
      <c r="D373" t="s">
        <v>691</v>
      </c>
      <c r="E373">
        <v>0</v>
      </c>
      <c r="F373">
        <v>0</v>
      </c>
      <c r="G373">
        <v>0</v>
      </c>
      <c r="H373">
        <v>0</v>
      </c>
      <c r="I373">
        <v>0</v>
      </c>
      <c r="J373">
        <v>0</v>
      </c>
      <c r="K373">
        <v>0</v>
      </c>
      <c r="L373">
        <v>0</v>
      </c>
      <c r="M373" s="51">
        <v>0</v>
      </c>
      <c r="N373">
        <v>0</v>
      </c>
      <c r="O373">
        <v>0</v>
      </c>
      <c r="P373">
        <v>0</v>
      </c>
      <c r="Q373">
        <v>0</v>
      </c>
      <c r="R373">
        <v>0</v>
      </c>
      <c r="S373">
        <v>0</v>
      </c>
      <c r="T373">
        <v>0</v>
      </c>
      <c r="U373">
        <v>0</v>
      </c>
      <c r="V373">
        <v>0</v>
      </c>
      <c r="W373">
        <v>0</v>
      </c>
      <c r="X373">
        <v>0</v>
      </c>
      <c r="Y373">
        <v>0</v>
      </c>
      <c r="Z373">
        <v>0</v>
      </c>
      <c r="AA373">
        <v>0</v>
      </c>
      <c r="AB373">
        <v>0</v>
      </c>
      <c r="AE373">
        <v>0</v>
      </c>
      <c r="AG373">
        <v>0</v>
      </c>
      <c r="AI373" s="57" t="s">
        <v>691</v>
      </c>
      <c r="AK373" s="57" t="s">
        <v>691</v>
      </c>
    </row>
    <row r="374" spans="1:37">
      <c r="A374" s="56" t="s">
        <v>111</v>
      </c>
      <c r="B374" s="56" t="s">
        <v>114</v>
      </c>
      <c r="C374" t="s">
        <v>691</v>
      </c>
      <c r="D374" t="s">
        <v>691</v>
      </c>
      <c r="E374">
        <v>0</v>
      </c>
      <c r="F374">
        <v>0</v>
      </c>
      <c r="G374">
        <v>0</v>
      </c>
      <c r="H374">
        <v>0</v>
      </c>
      <c r="I374">
        <v>0</v>
      </c>
      <c r="J374">
        <v>0</v>
      </c>
      <c r="K374">
        <v>0</v>
      </c>
      <c r="L374">
        <v>0</v>
      </c>
      <c r="M374" s="51">
        <v>0</v>
      </c>
      <c r="N374">
        <v>0</v>
      </c>
      <c r="O374">
        <v>0</v>
      </c>
      <c r="P374">
        <v>0</v>
      </c>
      <c r="Q374">
        <v>0</v>
      </c>
      <c r="R374">
        <v>0</v>
      </c>
      <c r="S374">
        <v>0</v>
      </c>
      <c r="T374">
        <v>0</v>
      </c>
      <c r="U374">
        <v>0</v>
      </c>
      <c r="V374">
        <v>0</v>
      </c>
      <c r="W374">
        <v>0</v>
      </c>
      <c r="X374">
        <v>0</v>
      </c>
      <c r="Y374">
        <v>0</v>
      </c>
      <c r="Z374">
        <v>0</v>
      </c>
      <c r="AA374">
        <v>0</v>
      </c>
      <c r="AB374">
        <v>0</v>
      </c>
      <c r="AE374">
        <v>0</v>
      </c>
      <c r="AG374">
        <v>0</v>
      </c>
      <c r="AI374" s="57" t="s">
        <v>691</v>
      </c>
      <c r="AK374" s="57" t="s">
        <v>691</v>
      </c>
    </row>
    <row r="375" spans="1:37">
      <c r="A375" s="56" t="s">
        <v>549</v>
      </c>
      <c r="B375" s="56" t="s">
        <v>550</v>
      </c>
      <c r="C375" t="s">
        <v>691</v>
      </c>
      <c r="D375" t="s">
        <v>691</v>
      </c>
      <c r="E375">
        <v>0</v>
      </c>
      <c r="F375">
        <v>0</v>
      </c>
      <c r="G375">
        <v>0</v>
      </c>
      <c r="H375">
        <v>0</v>
      </c>
      <c r="I375">
        <v>0</v>
      </c>
      <c r="J375">
        <v>0</v>
      </c>
      <c r="K375">
        <v>0</v>
      </c>
      <c r="L375">
        <v>0</v>
      </c>
      <c r="M375" s="51">
        <v>0</v>
      </c>
      <c r="N375">
        <v>0</v>
      </c>
      <c r="O375">
        <v>0</v>
      </c>
      <c r="P375">
        <v>0</v>
      </c>
      <c r="Q375">
        <v>0</v>
      </c>
      <c r="R375">
        <v>0</v>
      </c>
      <c r="S375">
        <v>0</v>
      </c>
      <c r="T375">
        <v>0</v>
      </c>
      <c r="U375">
        <v>0</v>
      </c>
      <c r="V375">
        <v>0</v>
      </c>
      <c r="W375">
        <v>0</v>
      </c>
      <c r="X375">
        <v>0</v>
      </c>
      <c r="Y375">
        <v>0</v>
      </c>
      <c r="Z375">
        <v>0</v>
      </c>
      <c r="AA375">
        <v>0</v>
      </c>
      <c r="AB375">
        <v>0</v>
      </c>
      <c r="AE375">
        <v>0</v>
      </c>
      <c r="AG375">
        <v>0</v>
      </c>
      <c r="AI375" s="57" t="s">
        <v>691</v>
      </c>
      <c r="AK375" s="57" t="s">
        <v>691</v>
      </c>
    </row>
    <row r="376" spans="1:37">
      <c r="A376" s="56" t="s">
        <v>551</v>
      </c>
      <c r="B376" s="56" t="s">
        <v>552</v>
      </c>
      <c r="C376">
        <v>50.38</v>
      </c>
      <c r="D376">
        <v>8.66</v>
      </c>
      <c r="E376">
        <v>0</v>
      </c>
      <c r="F376">
        <v>0</v>
      </c>
      <c r="G376">
        <v>11.567600000000002</v>
      </c>
      <c r="H376">
        <v>0</v>
      </c>
      <c r="I376">
        <v>0</v>
      </c>
      <c r="J376">
        <v>0</v>
      </c>
      <c r="K376">
        <v>0</v>
      </c>
      <c r="L376">
        <v>0</v>
      </c>
      <c r="M376" s="51">
        <v>0</v>
      </c>
      <c r="N376">
        <v>0</v>
      </c>
      <c r="O376">
        <v>0</v>
      </c>
      <c r="P376">
        <v>0</v>
      </c>
      <c r="Q376">
        <v>6.7536999999999985</v>
      </c>
      <c r="R376">
        <v>0</v>
      </c>
      <c r="S376">
        <v>0</v>
      </c>
      <c r="T376">
        <v>0</v>
      </c>
      <c r="U376">
        <v>0</v>
      </c>
      <c r="V376">
        <v>0</v>
      </c>
      <c r="W376">
        <v>0</v>
      </c>
      <c r="X376">
        <v>0</v>
      </c>
      <c r="Y376">
        <v>0</v>
      </c>
      <c r="Z376">
        <v>0</v>
      </c>
      <c r="AA376">
        <v>0</v>
      </c>
      <c r="AB376">
        <v>0</v>
      </c>
      <c r="AE376">
        <v>18.321300000000001</v>
      </c>
      <c r="AG376">
        <v>40.898699999999998</v>
      </c>
      <c r="AI376" s="57">
        <v>0.30937689969604854</v>
      </c>
      <c r="AK376" s="57">
        <v>0.30937689969604865</v>
      </c>
    </row>
    <row r="377" spans="1:37">
      <c r="A377" s="56" t="s">
        <v>553</v>
      </c>
      <c r="B377" s="56" t="s">
        <v>554</v>
      </c>
      <c r="C377" t="s">
        <v>691</v>
      </c>
      <c r="D377" t="s">
        <v>691</v>
      </c>
      <c r="E377">
        <v>0</v>
      </c>
      <c r="F377">
        <v>0</v>
      </c>
      <c r="G377">
        <v>0</v>
      </c>
      <c r="H377">
        <v>0</v>
      </c>
      <c r="I377">
        <v>0</v>
      </c>
      <c r="J377">
        <v>0</v>
      </c>
      <c r="K377">
        <v>0</v>
      </c>
      <c r="L377">
        <v>0</v>
      </c>
      <c r="M377" s="51">
        <v>0</v>
      </c>
      <c r="N377">
        <v>0</v>
      </c>
      <c r="O377">
        <v>0</v>
      </c>
      <c r="P377">
        <v>0</v>
      </c>
      <c r="Q377">
        <v>0</v>
      </c>
      <c r="R377">
        <v>0</v>
      </c>
      <c r="S377">
        <v>0</v>
      </c>
      <c r="T377">
        <v>0</v>
      </c>
      <c r="U377">
        <v>0</v>
      </c>
      <c r="V377">
        <v>0</v>
      </c>
      <c r="W377">
        <v>0</v>
      </c>
      <c r="X377">
        <v>0</v>
      </c>
      <c r="Y377">
        <v>0</v>
      </c>
      <c r="Z377">
        <v>0</v>
      </c>
      <c r="AA377">
        <v>0</v>
      </c>
      <c r="AB377">
        <v>0</v>
      </c>
      <c r="AE377">
        <v>0</v>
      </c>
      <c r="AG377">
        <v>0</v>
      </c>
      <c r="AI377" s="57" t="s">
        <v>691</v>
      </c>
      <c r="AK377" s="57" t="s">
        <v>691</v>
      </c>
    </row>
    <row r="378" spans="1:37">
      <c r="A378" s="56" t="s">
        <v>555</v>
      </c>
      <c r="B378" s="56" t="s">
        <v>556</v>
      </c>
      <c r="C378">
        <v>100.8</v>
      </c>
      <c r="D378">
        <v>24.6</v>
      </c>
      <c r="E378">
        <v>0</v>
      </c>
      <c r="F378">
        <v>0</v>
      </c>
      <c r="G378">
        <v>0</v>
      </c>
      <c r="H378">
        <v>0</v>
      </c>
      <c r="I378">
        <v>0</v>
      </c>
      <c r="J378">
        <v>0</v>
      </c>
      <c r="K378">
        <v>0</v>
      </c>
      <c r="L378">
        <v>59.634900000000002</v>
      </c>
      <c r="M378" s="51">
        <v>1.5550199999999998</v>
      </c>
      <c r="N378">
        <v>0</v>
      </c>
      <c r="O378">
        <v>0</v>
      </c>
      <c r="P378">
        <v>0</v>
      </c>
      <c r="Q378">
        <v>0</v>
      </c>
      <c r="R378">
        <v>0</v>
      </c>
      <c r="S378">
        <v>0</v>
      </c>
      <c r="T378">
        <v>0</v>
      </c>
      <c r="U378">
        <v>0</v>
      </c>
      <c r="V378">
        <v>0</v>
      </c>
      <c r="W378">
        <v>0</v>
      </c>
      <c r="X378">
        <v>0</v>
      </c>
      <c r="Y378">
        <v>0</v>
      </c>
      <c r="Z378">
        <v>0</v>
      </c>
      <c r="AA378">
        <v>0</v>
      </c>
      <c r="AB378">
        <v>0</v>
      </c>
      <c r="AE378">
        <v>59.634900000000002</v>
      </c>
      <c r="AG378">
        <v>93.765100000000004</v>
      </c>
      <c r="AI378" s="57">
        <v>0.38875423728813563</v>
      </c>
      <c r="AK378" s="57">
        <v>0.38875423728813557</v>
      </c>
    </row>
    <row r="379" spans="1:37">
      <c r="A379" s="56" t="s">
        <v>495</v>
      </c>
      <c r="B379" s="56" t="s">
        <v>497</v>
      </c>
      <c r="C379" t="s">
        <v>691</v>
      </c>
      <c r="D379" t="s">
        <v>691</v>
      </c>
      <c r="E379">
        <v>0</v>
      </c>
      <c r="F379">
        <v>0</v>
      </c>
      <c r="G379">
        <v>0</v>
      </c>
      <c r="H379">
        <v>0</v>
      </c>
      <c r="I379">
        <v>0</v>
      </c>
      <c r="J379">
        <v>0</v>
      </c>
      <c r="K379">
        <v>0</v>
      </c>
      <c r="L379">
        <v>0</v>
      </c>
      <c r="M379" s="51">
        <v>0</v>
      </c>
      <c r="N379">
        <v>0</v>
      </c>
      <c r="O379">
        <v>0</v>
      </c>
      <c r="P379">
        <v>0</v>
      </c>
      <c r="Q379">
        <v>0</v>
      </c>
      <c r="R379">
        <v>0</v>
      </c>
      <c r="S379">
        <v>0</v>
      </c>
      <c r="T379">
        <v>0</v>
      </c>
      <c r="U379">
        <v>0</v>
      </c>
      <c r="V379">
        <v>0</v>
      </c>
      <c r="W379">
        <v>0</v>
      </c>
      <c r="X379">
        <v>0</v>
      </c>
      <c r="Y379">
        <v>0</v>
      </c>
      <c r="Z379">
        <v>0</v>
      </c>
      <c r="AA379">
        <v>0</v>
      </c>
      <c r="AB379">
        <v>0</v>
      </c>
      <c r="AE379">
        <v>0</v>
      </c>
      <c r="AG379">
        <v>0</v>
      </c>
      <c r="AI379" s="57" t="s">
        <v>691</v>
      </c>
      <c r="AK379" s="57" t="s">
        <v>691</v>
      </c>
    </row>
    <row r="380" spans="1:37">
      <c r="A380" s="56" t="s">
        <v>575</v>
      </c>
      <c r="B380" s="56" t="s">
        <v>576</v>
      </c>
      <c r="C380" t="s">
        <v>691</v>
      </c>
      <c r="D380" t="s">
        <v>691</v>
      </c>
      <c r="E380">
        <v>0</v>
      </c>
      <c r="F380">
        <v>0</v>
      </c>
      <c r="G380">
        <v>0</v>
      </c>
      <c r="H380">
        <v>0</v>
      </c>
      <c r="I380">
        <v>0</v>
      </c>
      <c r="J380">
        <v>0</v>
      </c>
      <c r="K380">
        <v>0</v>
      </c>
      <c r="L380">
        <v>0</v>
      </c>
      <c r="M380" s="51">
        <v>0</v>
      </c>
      <c r="N380">
        <v>0</v>
      </c>
      <c r="O380">
        <v>0</v>
      </c>
      <c r="P380">
        <v>0</v>
      </c>
      <c r="Q380">
        <v>0</v>
      </c>
      <c r="R380">
        <v>0</v>
      </c>
      <c r="S380">
        <v>0</v>
      </c>
      <c r="T380">
        <v>0</v>
      </c>
      <c r="U380">
        <v>0</v>
      </c>
      <c r="V380">
        <v>0</v>
      </c>
      <c r="W380">
        <v>0</v>
      </c>
      <c r="X380">
        <v>0</v>
      </c>
      <c r="Y380">
        <v>0</v>
      </c>
      <c r="Z380">
        <v>0</v>
      </c>
      <c r="AA380">
        <v>0</v>
      </c>
      <c r="AB380">
        <v>0</v>
      </c>
      <c r="AE380">
        <v>0</v>
      </c>
      <c r="AG380">
        <v>0</v>
      </c>
      <c r="AI380" s="57" t="s">
        <v>691</v>
      </c>
      <c r="AK380" s="57" t="s">
        <v>691</v>
      </c>
    </row>
    <row r="381" spans="1:37">
      <c r="A381" s="56" t="s">
        <v>507</v>
      </c>
      <c r="B381" s="56" t="s">
        <v>511</v>
      </c>
      <c r="C381" t="s">
        <v>691</v>
      </c>
      <c r="D381" t="s">
        <v>691</v>
      </c>
      <c r="E381">
        <v>0</v>
      </c>
      <c r="F381">
        <v>0</v>
      </c>
      <c r="G381">
        <v>0</v>
      </c>
      <c r="H381">
        <v>0</v>
      </c>
      <c r="I381">
        <v>0</v>
      </c>
      <c r="J381">
        <v>0</v>
      </c>
      <c r="K381">
        <v>0</v>
      </c>
      <c r="L381">
        <v>0</v>
      </c>
      <c r="M381" s="51">
        <v>0</v>
      </c>
      <c r="N381">
        <v>0</v>
      </c>
      <c r="O381">
        <v>0</v>
      </c>
      <c r="P381">
        <v>0</v>
      </c>
      <c r="Q381">
        <v>0</v>
      </c>
      <c r="R381">
        <v>0</v>
      </c>
      <c r="S381">
        <v>0</v>
      </c>
      <c r="T381">
        <v>0</v>
      </c>
      <c r="U381">
        <v>0</v>
      </c>
      <c r="V381">
        <v>0</v>
      </c>
      <c r="W381">
        <v>0</v>
      </c>
      <c r="X381">
        <v>0</v>
      </c>
      <c r="Y381">
        <v>0</v>
      </c>
      <c r="Z381">
        <v>0</v>
      </c>
      <c r="AA381">
        <v>0</v>
      </c>
      <c r="AB381">
        <v>0</v>
      </c>
      <c r="AE381">
        <v>0</v>
      </c>
      <c r="AG381">
        <v>0</v>
      </c>
      <c r="AI381" s="57" t="s">
        <v>691</v>
      </c>
      <c r="AK381" s="57" t="s">
        <v>691</v>
      </c>
    </row>
    <row r="382" spans="1:37">
      <c r="A382" s="56" t="s">
        <v>575</v>
      </c>
      <c r="B382" s="56" t="s">
        <v>577</v>
      </c>
      <c r="C382" t="s">
        <v>691</v>
      </c>
      <c r="D382" t="s">
        <v>691</v>
      </c>
      <c r="E382">
        <v>0</v>
      </c>
      <c r="F382">
        <v>0</v>
      </c>
      <c r="G382">
        <v>0</v>
      </c>
      <c r="H382">
        <v>0</v>
      </c>
      <c r="I382">
        <v>0</v>
      </c>
      <c r="J382">
        <v>0</v>
      </c>
      <c r="K382">
        <v>0</v>
      </c>
      <c r="L382">
        <v>0</v>
      </c>
      <c r="M382" s="51">
        <v>0</v>
      </c>
      <c r="N382">
        <v>0</v>
      </c>
      <c r="O382">
        <v>0</v>
      </c>
      <c r="P382">
        <v>0</v>
      </c>
      <c r="Q382">
        <v>0</v>
      </c>
      <c r="R382">
        <v>0</v>
      </c>
      <c r="S382">
        <v>0</v>
      </c>
      <c r="T382">
        <v>0</v>
      </c>
      <c r="U382">
        <v>0</v>
      </c>
      <c r="V382">
        <v>0</v>
      </c>
      <c r="W382">
        <v>0</v>
      </c>
      <c r="X382">
        <v>0</v>
      </c>
      <c r="Y382">
        <v>0</v>
      </c>
      <c r="Z382">
        <v>0</v>
      </c>
      <c r="AA382">
        <v>0</v>
      </c>
      <c r="AB382">
        <v>0</v>
      </c>
      <c r="AE382">
        <v>0</v>
      </c>
      <c r="AG382">
        <v>0</v>
      </c>
      <c r="AI382" s="57" t="s">
        <v>691</v>
      </c>
      <c r="AK382" s="57" t="s">
        <v>691</v>
      </c>
    </row>
    <row r="383" spans="1:37">
      <c r="A383" s="56" t="s">
        <v>294</v>
      </c>
      <c r="B383" s="56" t="s">
        <v>296</v>
      </c>
      <c r="C383" t="s">
        <v>691</v>
      </c>
      <c r="D383" t="s">
        <v>691</v>
      </c>
      <c r="E383">
        <v>0</v>
      </c>
      <c r="F383">
        <v>0</v>
      </c>
      <c r="G383">
        <v>0</v>
      </c>
      <c r="H383">
        <v>0</v>
      </c>
      <c r="I383">
        <v>0</v>
      </c>
      <c r="J383">
        <v>0</v>
      </c>
      <c r="K383">
        <v>0</v>
      </c>
      <c r="L383">
        <v>0</v>
      </c>
      <c r="M383" s="51">
        <v>0</v>
      </c>
      <c r="N383">
        <v>0</v>
      </c>
      <c r="O383">
        <v>0</v>
      </c>
      <c r="P383">
        <v>0</v>
      </c>
      <c r="Q383">
        <v>0</v>
      </c>
      <c r="R383">
        <v>0</v>
      </c>
      <c r="S383">
        <v>0</v>
      </c>
      <c r="T383">
        <v>0</v>
      </c>
      <c r="U383">
        <v>0</v>
      </c>
      <c r="V383">
        <v>0</v>
      </c>
      <c r="W383">
        <v>0</v>
      </c>
      <c r="X383">
        <v>0</v>
      </c>
      <c r="Y383">
        <v>0</v>
      </c>
      <c r="Z383">
        <v>0</v>
      </c>
      <c r="AA383">
        <v>0</v>
      </c>
      <c r="AB383">
        <v>0</v>
      </c>
      <c r="AE383">
        <v>0</v>
      </c>
      <c r="AG383">
        <v>0</v>
      </c>
      <c r="AI383" s="57" t="s">
        <v>691</v>
      </c>
      <c r="AK383" s="57" t="s">
        <v>691</v>
      </c>
    </row>
    <row r="384" spans="1:37">
      <c r="A384" s="56" t="s">
        <v>689</v>
      </c>
      <c r="B384" s="56" t="s">
        <v>244</v>
      </c>
      <c r="C384" t="s">
        <v>691</v>
      </c>
      <c r="D384" t="s">
        <v>691</v>
      </c>
      <c r="E384">
        <v>0</v>
      </c>
      <c r="F384">
        <v>0</v>
      </c>
      <c r="G384">
        <v>0</v>
      </c>
      <c r="H384">
        <v>0</v>
      </c>
      <c r="I384">
        <v>0</v>
      </c>
      <c r="J384">
        <v>0</v>
      </c>
      <c r="K384">
        <v>0</v>
      </c>
      <c r="L384">
        <v>0</v>
      </c>
      <c r="M384" s="51">
        <v>0</v>
      </c>
      <c r="N384">
        <v>0</v>
      </c>
      <c r="O384">
        <v>0</v>
      </c>
      <c r="P384">
        <v>0</v>
      </c>
      <c r="Q384">
        <v>0</v>
      </c>
      <c r="R384">
        <v>0</v>
      </c>
      <c r="S384">
        <v>0</v>
      </c>
      <c r="T384">
        <v>0</v>
      </c>
      <c r="U384">
        <v>0</v>
      </c>
      <c r="V384">
        <v>0</v>
      </c>
      <c r="W384">
        <v>0</v>
      </c>
      <c r="X384">
        <v>0</v>
      </c>
      <c r="Y384">
        <v>0</v>
      </c>
      <c r="Z384">
        <v>0</v>
      </c>
      <c r="AA384">
        <v>0</v>
      </c>
      <c r="AB384">
        <v>0</v>
      </c>
      <c r="AE384">
        <v>0</v>
      </c>
      <c r="AG384">
        <v>0</v>
      </c>
      <c r="AI384" s="57" t="s">
        <v>691</v>
      </c>
      <c r="AK384" s="57" t="s">
        <v>691</v>
      </c>
    </row>
    <row r="385" spans="1:37">
      <c r="A385" s="56" t="s">
        <v>138</v>
      </c>
      <c r="B385" s="56" t="s">
        <v>181</v>
      </c>
      <c r="C385" t="s">
        <v>691</v>
      </c>
      <c r="D385" t="s">
        <v>691</v>
      </c>
      <c r="E385">
        <v>0</v>
      </c>
      <c r="F385">
        <v>0</v>
      </c>
      <c r="G385">
        <v>0</v>
      </c>
      <c r="H385">
        <v>0</v>
      </c>
      <c r="I385">
        <v>0</v>
      </c>
      <c r="J385">
        <v>0</v>
      </c>
      <c r="K385">
        <v>0</v>
      </c>
      <c r="L385">
        <v>0</v>
      </c>
      <c r="M385" s="51">
        <v>0</v>
      </c>
      <c r="N385">
        <v>0</v>
      </c>
      <c r="O385">
        <v>0</v>
      </c>
      <c r="P385">
        <v>0</v>
      </c>
      <c r="Q385">
        <v>0</v>
      </c>
      <c r="R385">
        <v>0</v>
      </c>
      <c r="S385">
        <v>0</v>
      </c>
      <c r="T385">
        <v>0</v>
      </c>
      <c r="U385">
        <v>0</v>
      </c>
      <c r="V385">
        <v>0</v>
      </c>
      <c r="W385">
        <v>0</v>
      </c>
      <c r="X385">
        <v>0</v>
      </c>
      <c r="Y385">
        <v>0</v>
      </c>
      <c r="Z385">
        <v>0</v>
      </c>
      <c r="AA385">
        <v>0</v>
      </c>
      <c r="AB385">
        <v>0</v>
      </c>
      <c r="AE385">
        <v>0</v>
      </c>
      <c r="AG385">
        <v>0</v>
      </c>
      <c r="AI385" s="57" t="s">
        <v>691</v>
      </c>
      <c r="AK385" s="57" t="s">
        <v>691</v>
      </c>
    </row>
    <row r="386" spans="1:37">
      <c r="A386" s="56" t="s">
        <v>453</v>
      </c>
      <c r="B386" s="56" t="s">
        <v>457</v>
      </c>
      <c r="C386" t="s">
        <v>691</v>
      </c>
      <c r="D386" t="s">
        <v>691</v>
      </c>
      <c r="E386">
        <v>0</v>
      </c>
      <c r="F386">
        <v>0</v>
      </c>
      <c r="G386">
        <v>0</v>
      </c>
      <c r="H386">
        <v>0</v>
      </c>
      <c r="I386">
        <v>0</v>
      </c>
      <c r="J386">
        <v>0</v>
      </c>
      <c r="K386">
        <v>0</v>
      </c>
      <c r="L386">
        <v>0</v>
      </c>
      <c r="M386" s="51">
        <v>0</v>
      </c>
      <c r="N386">
        <v>0</v>
      </c>
      <c r="O386">
        <v>0</v>
      </c>
      <c r="P386">
        <v>0</v>
      </c>
      <c r="Q386">
        <v>0</v>
      </c>
      <c r="R386">
        <v>0</v>
      </c>
      <c r="S386">
        <v>0</v>
      </c>
      <c r="T386">
        <v>0</v>
      </c>
      <c r="U386">
        <v>0</v>
      </c>
      <c r="V386">
        <v>0</v>
      </c>
      <c r="W386">
        <v>0</v>
      </c>
      <c r="X386">
        <v>0</v>
      </c>
      <c r="Y386">
        <v>0</v>
      </c>
      <c r="Z386">
        <v>0</v>
      </c>
      <c r="AA386">
        <v>0</v>
      </c>
      <c r="AB386">
        <v>0</v>
      </c>
      <c r="AE386">
        <v>0</v>
      </c>
      <c r="AG386">
        <v>0</v>
      </c>
      <c r="AI386" s="57" t="s">
        <v>691</v>
      </c>
      <c r="AK386" s="57" t="s">
        <v>691</v>
      </c>
    </row>
    <row r="387" spans="1:37">
      <c r="A387" s="56" t="s">
        <v>606</v>
      </c>
      <c r="B387" s="56" t="s">
        <v>609</v>
      </c>
      <c r="C387" t="s">
        <v>691</v>
      </c>
      <c r="D387" t="s">
        <v>691</v>
      </c>
      <c r="E387">
        <v>0</v>
      </c>
      <c r="F387">
        <v>0</v>
      </c>
      <c r="G387">
        <v>0</v>
      </c>
      <c r="H387">
        <v>0</v>
      </c>
      <c r="I387">
        <v>0</v>
      </c>
      <c r="J387">
        <v>0</v>
      </c>
      <c r="K387">
        <v>0</v>
      </c>
      <c r="L387">
        <v>0</v>
      </c>
      <c r="M387" s="51">
        <v>0</v>
      </c>
      <c r="N387">
        <v>0</v>
      </c>
      <c r="O387">
        <v>0</v>
      </c>
      <c r="P387">
        <v>0</v>
      </c>
      <c r="Q387">
        <v>0</v>
      </c>
      <c r="R387">
        <v>0</v>
      </c>
      <c r="S387">
        <v>0</v>
      </c>
      <c r="T387">
        <v>0</v>
      </c>
      <c r="U387">
        <v>0</v>
      </c>
      <c r="V387">
        <v>0</v>
      </c>
      <c r="W387">
        <v>0</v>
      </c>
      <c r="X387">
        <v>0</v>
      </c>
      <c r="Y387">
        <v>0</v>
      </c>
      <c r="Z387">
        <v>0</v>
      </c>
      <c r="AA387">
        <v>0</v>
      </c>
      <c r="AB387">
        <v>0</v>
      </c>
      <c r="AE387">
        <v>0</v>
      </c>
      <c r="AG387">
        <v>0</v>
      </c>
      <c r="AI387" s="57" t="s">
        <v>691</v>
      </c>
      <c r="AK387" s="57" t="s">
        <v>691</v>
      </c>
    </row>
    <row r="388" spans="1:37">
      <c r="A388" s="56" t="s">
        <v>557</v>
      </c>
      <c r="B388" s="56" t="s">
        <v>560</v>
      </c>
      <c r="C388">
        <v>224.672</v>
      </c>
      <c r="D388">
        <v>64.3</v>
      </c>
      <c r="E388">
        <v>150.245</v>
      </c>
      <c r="F388">
        <v>0</v>
      </c>
      <c r="G388">
        <v>0</v>
      </c>
      <c r="H388">
        <v>0</v>
      </c>
      <c r="I388">
        <v>9.8994000000000026E-2</v>
      </c>
      <c r="J388">
        <v>0</v>
      </c>
      <c r="K388">
        <v>0</v>
      </c>
      <c r="L388">
        <v>0</v>
      </c>
      <c r="M388" s="51">
        <v>6.4306099999999997</v>
      </c>
      <c r="N388">
        <v>0</v>
      </c>
      <c r="O388">
        <v>4.1012199999999996</v>
      </c>
      <c r="P388">
        <v>0</v>
      </c>
      <c r="Q388">
        <v>0</v>
      </c>
      <c r="R388">
        <v>0</v>
      </c>
      <c r="S388">
        <v>0</v>
      </c>
      <c r="T388">
        <v>0</v>
      </c>
      <c r="U388">
        <v>0</v>
      </c>
      <c r="V388">
        <v>0</v>
      </c>
      <c r="W388">
        <v>0</v>
      </c>
      <c r="X388">
        <v>0</v>
      </c>
      <c r="Y388">
        <v>0</v>
      </c>
      <c r="Z388">
        <v>0</v>
      </c>
      <c r="AA388">
        <v>0.256326</v>
      </c>
      <c r="AB388">
        <v>0</v>
      </c>
      <c r="AE388">
        <v>154.70154000000002</v>
      </c>
      <c r="AG388">
        <v>170.06846000000002</v>
      </c>
      <c r="AI388" s="57">
        <v>0.47634184191889639</v>
      </c>
      <c r="AK388" s="57">
        <v>0.47634184191889645</v>
      </c>
    </row>
    <row r="389" spans="1:37">
      <c r="A389" s="56" t="s">
        <v>228</v>
      </c>
      <c r="B389" s="56" t="s">
        <v>230</v>
      </c>
      <c r="C389" t="s">
        <v>691</v>
      </c>
      <c r="D389" t="s">
        <v>691</v>
      </c>
      <c r="E389">
        <v>0</v>
      </c>
      <c r="F389">
        <v>0</v>
      </c>
      <c r="G389">
        <v>0</v>
      </c>
      <c r="H389">
        <v>0</v>
      </c>
      <c r="I389">
        <v>0</v>
      </c>
      <c r="J389">
        <v>0</v>
      </c>
      <c r="K389">
        <v>0</v>
      </c>
      <c r="L389">
        <v>0</v>
      </c>
      <c r="M389" s="51">
        <v>0</v>
      </c>
      <c r="N389">
        <v>0</v>
      </c>
      <c r="O389">
        <v>0</v>
      </c>
      <c r="P389">
        <v>0</v>
      </c>
      <c r="Q389">
        <v>0</v>
      </c>
      <c r="R389">
        <v>0</v>
      </c>
      <c r="S389">
        <v>0</v>
      </c>
      <c r="T389">
        <v>0</v>
      </c>
      <c r="U389">
        <v>0</v>
      </c>
      <c r="V389">
        <v>0</v>
      </c>
      <c r="W389">
        <v>0</v>
      </c>
      <c r="X389">
        <v>0</v>
      </c>
      <c r="Y389">
        <v>0</v>
      </c>
      <c r="Z389">
        <v>0</v>
      </c>
      <c r="AA389">
        <v>0</v>
      </c>
      <c r="AB389">
        <v>0</v>
      </c>
      <c r="AE389">
        <v>0</v>
      </c>
      <c r="AG389">
        <v>0</v>
      </c>
      <c r="AI389" s="57" t="s">
        <v>691</v>
      </c>
      <c r="AK389" s="57" t="s">
        <v>691</v>
      </c>
    </row>
    <row r="390" spans="1:37">
      <c r="A390" s="56" t="s">
        <v>561</v>
      </c>
      <c r="B390" s="56" t="s">
        <v>563</v>
      </c>
      <c r="C390" t="s">
        <v>691</v>
      </c>
      <c r="D390" t="s">
        <v>691</v>
      </c>
      <c r="E390">
        <v>0</v>
      </c>
      <c r="F390">
        <v>0</v>
      </c>
      <c r="G390">
        <v>0</v>
      </c>
      <c r="H390">
        <v>0</v>
      </c>
      <c r="I390">
        <v>0</v>
      </c>
      <c r="J390">
        <v>0</v>
      </c>
      <c r="K390">
        <v>0</v>
      </c>
      <c r="L390">
        <v>0</v>
      </c>
      <c r="M390" s="51">
        <v>0</v>
      </c>
      <c r="N390">
        <v>0</v>
      </c>
      <c r="O390">
        <v>0</v>
      </c>
      <c r="P390">
        <v>0</v>
      </c>
      <c r="Q390">
        <v>0</v>
      </c>
      <c r="R390">
        <v>0</v>
      </c>
      <c r="S390">
        <v>0</v>
      </c>
      <c r="T390">
        <v>0</v>
      </c>
      <c r="U390">
        <v>0</v>
      </c>
      <c r="V390">
        <v>0</v>
      </c>
      <c r="W390">
        <v>0</v>
      </c>
      <c r="X390">
        <v>0</v>
      </c>
      <c r="Y390">
        <v>0</v>
      </c>
      <c r="Z390">
        <v>0</v>
      </c>
      <c r="AA390">
        <v>0</v>
      </c>
      <c r="AB390">
        <v>0</v>
      </c>
      <c r="AE390">
        <v>0</v>
      </c>
      <c r="AG390">
        <v>0</v>
      </c>
      <c r="AI390" s="57" t="s">
        <v>691</v>
      </c>
      <c r="AK390" s="57" t="s">
        <v>691</v>
      </c>
    </row>
    <row r="391" spans="1:37">
      <c r="A391" s="56" t="s">
        <v>564</v>
      </c>
      <c r="B391" s="56" t="s">
        <v>569</v>
      </c>
      <c r="C391">
        <v>590.32899999999995</v>
      </c>
      <c r="D391">
        <v>204.453</v>
      </c>
      <c r="E391">
        <v>191.66500000000002</v>
      </c>
      <c r="F391">
        <v>0</v>
      </c>
      <c r="G391">
        <v>97.9</v>
      </c>
      <c r="H391">
        <v>0</v>
      </c>
      <c r="I391">
        <v>7.0339999999999989</v>
      </c>
      <c r="J391">
        <v>0</v>
      </c>
      <c r="K391">
        <v>0</v>
      </c>
      <c r="L391">
        <v>82.681000000000012</v>
      </c>
      <c r="M391" s="51">
        <v>21.519999999999996</v>
      </c>
      <c r="N391">
        <v>0</v>
      </c>
      <c r="O391">
        <v>0.38000000000000006</v>
      </c>
      <c r="P391">
        <v>0</v>
      </c>
      <c r="Q391">
        <v>49.033000000000001</v>
      </c>
      <c r="R391">
        <v>23.800000000000004</v>
      </c>
      <c r="S391">
        <v>0</v>
      </c>
      <c r="T391">
        <v>0</v>
      </c>
      <c r="U391">
        <v>21.366000000000003</v>
      </c>
      <c r="V391">
        <v>0</v>
      </c>
      <c r="W391">
        <v>0</v>
      </c>
      <c r="X391">
        <v>0</v>
      </c>
      <c r="Y391">
        <v>0</v>
      </c>
      <c r="Z391">
        <v>0</v>
      </c>
      <c r="AA391">
        <v>0</v>
      </c>
      <c r="AB391">
        <v>0</v>
      </c>
      <c r="AE391">
        <v>473.85900000000009</v>
      </c>
      <c r="AG391">
        <v>494.80000000000007</v>
      </c>
      <c r="AI391" s="57">
        <v>0.48919072656115314</v>
      </c>
      <c r="AK391" s="57">
        <v>0.48919072656115314</v>
      </c>
    </row>
    <row r="392" spans="1:37">
      <c r="A392" s="56" t="s">
        <v>580</v>
      </c>
      <c r="B392" s="56" t="s">
        <v>591</v>
      </c>
      <c r="C392">
        <v>620.70000000000005</v>
      </c>
      <c r="D392">
        <v>244</v>
      </c>
      <c r="E392">
        <v>154.09900000000002</v>
      </c>
      <c r="F392">
        <v>0</v>
      </c>
      <c r="G392">
        <v>0</v>
      </c>
      <c r="H392">
        <v>0</v>
      </c>
      <c r="I392">
        <v>6.024</v>
      </c>
      <c r="J392">
        <v>0</v>
      </c>
      <c r="K392">
        <v>11.383599999999999</v>
      </c>
      <c r="L392">
        <v>0</v>
      </c>
      <c r="M392" s="51">
        <v>10.4878</v>
      </c>
      <c r="N392">
        <v>0</v>
      </c>
      <c r="O392">
        <v>0</v>
      </c>
      <c r="P392">
        <v>0</v>
      </c>
      <c r="Q392">
        <v>0</v>
      </c>
      <c r="R392">
        <v>0</v>
      </c>
      <c r="S392">
        <v>0</v>
      </c>
      <c r="T392">
        <v>0</v>
      </c>
      <c r="U392">
        <v>254.13199999999995</v>
      </c>
      <c r="V392">
        <v>0</v>
      </c>
      <c r="W392">
        <v>61.736800000000002</v>
      </c>
      <c r="X392">
        <v>0</v>
      </c>
      <c r="Y392">
        <v>0</v>
      </c>
      <c r="Z392">
        <v>0</v>
      </c>
      <c r="AA392">
        <v>0</v>
      </c>
      <c r="AB392">
        <v>0.45543600000000001</v>
      </c>
      <c r="AE392">
        <v>487.83083600000003</v>
      </c>
      <c r="AG392">
        <v>498.26916399999999</v>
      </c>
      <c r="AI392" s="57">
        <v>0.49470726701145928</v>
      </c>
      <c r="AK392" s="57">
        <v>0.49470726701145928</v>
      </c>
    </row>
    <row r="393" spans="1:37">
      <c r="A393" s="56" t="s">
        <v>463</v>
      </c>
      <c r="B393" s="56" t="s">
        <v>479</v>
      </c>
      <c r="C393" t="s">
        <v>691</v>
      </c>
      <c r="D393" t="s">
        <v>691</v>
      </c>
      <c r="E393">
        <v>0</v>
      </c>
      <c r="F393">
        <v>0</v>
      </c>
      <c r="G393">
        <v>0</v>
      </c>
      <c r="H393">
        <v>0</v>
      </c>
      <c r="I393">
        <v>0</v>
      </c>
      <c r="J393">
        <v>0</v>
      </c>
      <c r="K393">
        <v>0</v>
      </c>
      <c r="L393">
        <v>0</v>
      </c>
      <c r="M393" s="51">
        <v>0</v>
      </c>
      <c r="N393">
        <v>0</v>
      </c>
      <c r="O393">
        <v>0</v>
      </c>
      <c r="P393">
        <v>0</v>
      </c>
      <c r="Q393">
        <v>0</v>
      </c>
      <c r="R393">
        <v>0</v>
      </c>
      <c r="S393">
        <v>0</v>
      </c>
      <c r="T393">
        <v>0</v>
      </c>
      <c r="U393">
        <v>0</v>
      </c>
      <c r="V393">
        <v>0</v>
      </c>
      <c r="W393">
        <v>0</v>
      </c>
      <c r="X393">
        <v>0</v>
      </c>
      <c r="Y393">
        <v>0</v>
      </c>
      <c r="Z393">
        <v>0</v>
      </c>
      <c r="AA393">
        <v>0</v>
      </c>
      <c r="AB393">
        <v>0</v>
      </c>
      <c r="AE393">
        <v>0</v>
      </c>
      <c r="AG393">
        <v>0</v>
      </c>
      <c r="AI393" s="57" t="s">
        <v>691</v>
      </c>
      <c r="AK393" s="57" t="s">
        <v>691</v>
      </c>
    </row>
    <row r="394" spans="1:37">
      <c r="A394" s="56" t="s">
        <v>431</v>
      </c>
      <c r="B394" s="56" t="s">
        <v>442</v>
      </c>
      <c r="C394" t="s">
        <v>691</v>
      </c>
      <c r="D394" t="s">
        <v>691</v>
      </c>
      <c r="E394">
        <v>0</v>
      </c>
      <c r="F394">
        <v>0</v>
      </c>
      <c r="G394">
        <v>0</v>
      </c>
      <c r="H394">
        <v>0</v>
      </c>
      <c r="I394">
        <v>0</v>
      </c>
      <c r="J394">
        <v>0</v>
      </c>
      <c r="K394">
        <v>0</v>
      </c>
      <c r="L394">
        <v>0</v>
      </c>
      <c r="M394" s="51">
        <v>0</v>
      </c>
      <c r="N394">
        <v>0</v>
      </c>
      <c r="O394">
        <v>0</v>
      </c>
      <c r="P394">
        <v>0</v>
      </c>
      <c r="Q394">
        <v>0</v>
      </c>
      <c r="R394">
        <v>0</v>
      </c>
      <c r="S394">
        <v>0</v>
      </c>
      <c r="T394">
        <v>0</v>
      </c>
      <c r="U394">
        <v>0</v>
      </c>
      <c r="V394">
        <v>0</v>
      </c>
      <c r="W394">
        <v>0</v>
      </c>
      <c r="X394">
        <v>0</v>
      </c>
      <c r="Y394">
        <v>0</v>
      </c>
      <c r="Z394">
        <v>0</v>
      </c>
      <c r="AA394">
        <v>0</v>
      </c>
      <c r="AB394">
        <v>0</v>
      </c>
      <c r="AE394">
        <v>0</v>
      </c>
      <c r="AG394">
        <v>0</v>
      </c>
      <c r="AI394" s="57" t="s">
        <v>691</v>
      </c>
      <c r="AK394" s="57" t="s">
        <v>691</v>
      </c>
    </row>
    <row r="395" spans="1:37">
      <c r="A395" s="56" t="s">
        <v>570</v>
      </c>
      <c r="B395" s="56" t="s">
        <v>572</v>
      </c>
      <c r="C395" t="s">
        <v>691</v>
      </c>
      <c r="D395" t="s">
        <v>691</v>
      </c>
      <c r="E395">
        <v>0</v>
      </c>
      <c r="F395">
        <v>0</v>
      </c>
      <c r="G395">
        <v>0</v>
      </c>
      <c r="H395">
        <v>0</v>
      </c>
      <c r="I395">
        <v>0</v>
      </c>
      <c r="J395">
        <v>0</v>
      </c>
      <c r="K395">
        <v>0</v>
      </c>
      <c r="L395">
        <v>0</v>
      </c>
      <c r="M395" s="51">
        <v>0</v>
      </c>
      <c r="N395">
        <v>0</v>
      </c>
      <c r="O395">
        <v>0</v>
      </c>
      <c r="P395">
        <v>0</v>
      </c>
      <c r="Q395">
        <v>0</v>
      </c>
      <c r="R395">
        <v>0</v>
      </c>
      <c r="S395">
        <v>0</v>
      </c>
      <c r="T395">
        <v>0</v>
      </c>
      <c r="U395">
        <v>0</v>
      </c>
      <c r="V395">
        <v>0</v>
      </c>
      <c r="W395">
        <v>0</v>
      </c>
      <c r="X395">
        <v>0</v>
      </c>
      <c r="Y395">
        <v>0</v>
      </c>
      <c r="Z395">
        <v>0</v>
      </c>
      <c r="AA395">
        <v>0</v>
      </c>
      <c r="AB395">
        <v>0</v>
      </c>
      <c r="AE395">
        <v>0</v>
      </c>
      <c r="AG395">
        <v>0</v>
      </c>
      <c r="AI395" s="57" t="s">
        <v>691</v>
      </c>
      <c r="AK395" s="57" t="s">
        <v>691</v>
      </c>
    </row>
    <row r="396" spans="1:37">
      <c r="A396" s="56" t="s">
        <v>495</v>
      </c>
      <c r="B396" s="56" t="s">
        <v>498</v>
      </c>
      <c r="C396" t="s">
        <v>691</v>
      </c>
      <c r="D396" t="s">
        <v>691</v>
      </c>
      <c r="E396">
        <v>0</v>
      </c>
      <c r="F396">
        <v>0</v>
      </c>
      <c r="G396">
        <v>0</v>
      </c>
      <c r="H396">
        <v>0</v>
      </c>
      <c r="I396">
        <v>0</v>
      </c>
      <c r="J396">
        <v>0</v>
      </c>
      <c r="K396">
        <v>0</v>
      </c>
      <c r="L396">
        <v>0</v>
      </c>
      <c r="M396" s="51">
        <v>0</v>
      </c>
      <c r="N396">
        <v>0</v>
      </c>
      <c r="O396">
        <v>0</v>
      </c>
      <c r="P396">
        <v>0</v>
      </c>
      <c r="Q396">
        <v>0</v>
      </c>
      <c r="R396">
        <v>0</v>
      </c>
      <c r="S396">
        <v>0</v>
      </c>
      <c r="T396">
        <v>0</v>
      </c>
      <c r="U396">
        <v>0</v>
      </c>
      <c r="V396">
        <v>0</v>
      </c>
      <c r="W396">
        <v>0</v>
      </c>
      <c r="X396">
        <v>0</v>
      </c>
      <c r="Y396">
        <v>0</v>
      </c>
      <c r="Z396">
        <v>0</v>
      </c>
      <c r="AA396">
        <v>0</v>
      </c>
      <c r="AB396">
        <v>0</v>
      </c>
      <c r="AE396">
        <v>0</v>
      </c>
      <c r="AG396">
        <v>0</v>
      </c>
      <c r="AI396" s="57" t="s">
        <v>691</v>
      </c>
      <c r="AK396" s="57" t="s">
        <v>691</v>
      </c>
    </row>
    <row r="397" spans="1:37">
      <c r="A397" s="56" t="s">
        <v>245</v>
      </c>
      <c r="B397" s="56" t="s">
        <v>253</v>
      </c>
      <c r="C397" t="s">
        <v>691</v>
      </c>
      <c r="D397" t="s">
        <v>691</v>
      </c>
      <c r="E397">
        <v>0</v>
      </c>
      <c r="F397">
        <v>0</v>
      </c>
      <c r="G397">
        <v>0</v>
      </c>
      <c r="H397">
        <v>0</v>
      </c>
      <c r="I397">
        <v>0</v>
      </c>
      <c r="J397">
        <v>0</v>
      </c>
      <c r="K397">
        <v>0</v>
      </c>
      <c r="L397">
        <v>0</v>
      </c>
      <c r="M397" s="51">
        <v>0</v>
      </c>
      <c r="N397">
        <v>0</v>
      </c>
      <c r="O397">
        <v>0</v>
      </c>
      <c r="P397">
        <v>0</v>
      </c>
      <c r="Q397">
        <v>0</v>
      </c>
      <c r="R397">
        <v>0</v>
      </c>
      <c r="S397">
        <v>0</v>
      </c>
      <c r="T397">
        <v>0</v>
      </c>
      <c r="U397">
        <v>0</v>
      </c>
      <c r="V397">
        <v>0</v>
      </c>
      <c r="W397">
        <v>0</v>
      </c>
      <c r="X397">
        <v>0</v>
      </c>
      <c r="Y397">
        <v>0</v>
      </c>
      <c r="Z397">
        <v>0</v>
      </c>
      <c r="AA397">
        <v>0</v>
      </c>
      <c r="AB397">
        <v>0</v>
      </c>
      <c r="AE397">
        <v>0</v>
      </c>
      <c r="AG397">
        <v>0</v>
      </c>
      <c r="AI397" s="57" t="s">
        <v>691</v>
      </c>
      <c r="AK397" s="57" t="s">
        <v>691</v>
      </c>
    </row>
    <row r="398" spans="1:37">
      <c r="A398" s="56" t="s">
        <v>138</v>
      </c>
      <c r="B398" s="56" t="s">
        <v>182</v>
      </c>
      <c r="C398" t="s">
        <v>691</v>
      </c>
      <c r="D398" t="s">
        <v>691</v>
      </c>
      <c r="E398">
        <v>0</v>
      </c>
      <c r="F398">
        <v>0</v>
      </c>
      <c r="G398">
        <v>0</v>
      </c>
      <c r="H398">
        <v>0</v>
      </c>
      <c r="I398">
        <v>0</v>
      </c>
      <c r="J398">
        <v>0</v>
      </c>
      <c r="K398">
        <v>0</v>
      </c>
      <c r="L398">
        <v>0</v>
      </c>
      <c r="M398" s="51">
        <v>0</v>
      </c>
      <c r="N398">
        <v>0</v>
      </c>
      <c r="O398">
        <v>0</v>
      </c>
      <c r="P398">
        <v>0</v>
      </c>
      <c r="Q398">
        <v>0</v>
      </c>
      <c r="R398">
        <v>0</v>
      </c>
      <c r="S398">
        <v>0</v>
      </c>
      <c r="T398">
        <v>0</v>
      </c>
      <c r="U398">
        <v>0</v>
      </c>
      <c r="V398">
        <v>0</v>
      </c>
      <c r="W398">
        <v>0</v>
      </c>
      <c r="X398">
        <v>0</v>
      </c>
      <c r="Y398">
        <v>0</v>
      </c>
      <c r="Z398">
        <v>0</v>
      </c>
      <c r="AA398">
        <v>0</v>
      </c>
      <c r="AB398">
        <v>0</v>
      </c>
      <c r="AE398">
        <v>0</v>
      </c>
      <c r="AG398">
        <v>0</v>
      </c>
      <c r="AI398" s="57" t="s">
        <v>691</v>
      </c>
      <c r="AK398" s="57" t="s">
        <v>691</v>
      </c>
    </row>
    <row r="399" spans="1:37">
      <c r="A399" s="56" t="s">
        <v>431</v>
      </c>
      <c r="B399" s="56" t="s">
        <v>443</v>
      </c>
      <c r="C399" t="s">
        <v>691</v>
      </c>
      <c r="D399" t="s">
        <v>691</v>
      </c>
      <c r="E399">
        <v>0</v>
      </c>
      <c r="F399">
        <v>0</v>
      </c>
      <c r="G399">
        <v>0</v>
      </c>
      <c r="H399">
        <v>0</v>
      </c>
      <c r="I399">
        <v>0</v>
      </c>
      <c r="J399">
        <v>0</v>
      </c>
      <c r="K399">
        <v>0</v>
      </c>
      <c r="L399">
        <v>0</v>
      </c>
      <c r="M399" s="51">
        <v>0</v>
      </c>
      <c r="N399">
        <v>0</v>
      </c>
      <c r="O399">
        <v>0</v>
      </c>
      <c r="P399">
        <v>0</v>
      </c>
      <c r="Q399">
        <v>0</v>
      </c>
      <c r="R399">
        <v>0</v>
      </c>
      <c r="S399">
        <v>0</v>
      </c>
      <c r="T399">
        <v>0</v>
      </c>
      <c r="U399">
        <v>0</v>
      </c>
      <c r="V399">
        <v>0</v>
      </c>
      <c r="W399">
        <v>0</v>
      </c>
      <c r="X399">
        <v>0</v>
      </c>
      <c r="Y399">
        <v>0</v>
      </c>
      <c r="Z399">
        <v>0</v>
      </c>
      <c r="AA399">
        <v>0</v>
      </c>
      <c r="AB399">
        <v>0</v>
      </c>
      <c r="AE399">
        <v>0</v>
      </c>
      <c r="AG399">
        <v>0</v>
      </c>
      <c r="AI399" s="57" t="s">
        <v>691</v>
      </c>
      <c r="AK399" s="57" t="s">
        <v>691</v>
      </c>
    </row>
    <row r="400" spans="1:37">
      <c r="A400" s="56" t="s">
        <v>573</v>
      </c>
      <c r="B400" s="56" t="s">
        <v>574</v>
      </c>
      <c r="C400" t="s">
        <v>691</v>
      </c>
      <c r="D400" t="s">
        <v>691</v>
      </c>
      <c r="E400">
        <v>0</v>
      </c>
      <c r="F400">
        <v>0</v>
      </c>
      <c r="G400">
        <v>0</v>
      </c>
      <c r="H400">
        <v>0</v>
      </c>
      <c r="I400">
        <v>0</v>
      </c>
      <c r="J400">
        <v>0</v>
      </c>
      <c r="K400">
        <v>0</v>
      </c>
      <c r="L400">
        <v>0</v>
      </c>
      <c r="M400" s="51">
        <v>0</v>
      </c>
      <c r="N400">
        <v>0</v>
      </c>
      <c r="O400">
        <v>0</v>
      </c>
      <c r="P400">
        <v>0</v>
      </c>
      <c r="Q400">
        <v>0</v>
      </c>
      <c r="R400">
        <v>0</v>
      </c>
      <c r="S400">
        <v>0</v>
      </c>
      <c r="T400">
        <v>0</v>
      </c>
      <c r="U400">
        <v>0</v>
      </c>
      <c r="V400">
        <v>0</v>
      </c>
      <c r="W400">
        <v>0</v>
      </c>
      <c r="X400">
        <v>0</v>
      </c>
      <c r="Y400">
        <v>0</v>
      </c>
      <c r="Z400">
        <v>0</v>
      </c>
      <c r="AA400">
        <v>0</v>
      </c>
      <c r="AB400">
        <v>0</v>
      </c>
      <c r="AE400">
        <v>0</v>
      </c>
      <c r="AG400">
        <v>0</v>
      </c>
      <c r="AI400" s="57" t="s">
        <v>691</v>
      </c>
      <c r="AK400" s="57" t="s">
        <v>691</v>
      </c>
    </row>
    <row r="401" spans="1:37">
      <c r="A401" s="56" t="s">
        <v>575</v>
      </c>
      <c r="B401" s="56" t="s">
        <v>578</v>
      </c>
      <c r="C401" t="s">
        <v>691</v>
      </c>
      <c r="D401" t="s">
        <v>691</v>
      </c>
      <c r="E401">
        <v>0</v>
      </c>
      <c r="F401">
        <v>0</v>
      </c>
      <c r="G401">
        <v>0</v>
      </c>
      <c r="H401">
        <v>0</v>
      </c>
      <c r="I401">
        <v>0</v>
      </c>
      <c r="J401">
        <v>0</v>
      </c>
      <c r="K401">
        <v>0</v>
      </c>
      <c r="L401">
        <v>0</v>
      </c>
      <c r="M401" s="51">
        <v>0</v>
      </c>
      <c r="N401">
        <v>0</v>
      </c>
      <c r="O401">
        <v>0</v>
      </c>
      <c r="P401">
        <v>0</v>
      </c>
      <c r="Q401">
        <v>0</v>
      </c>
      <c r="R401">
        <v>0</v>
      </c>
      <c r="S401">
        <v>0</v>
      </c>
      <c r="T401">
        <v>0</v>
      </c>
      <c r="U401">
        <v>0</v>
      </c>
      <c r="V401">
        <v>0</v>
      </c>
      <c r="W401">
        <v>0</v>
      </c>
      <c r="X401">
        <v>0</v>
      </c>
      <c r="Y401">
        <v>0</v>
      </c>
      <c r="Z401">
        <v>0</v>
      </c>
      <c r="AA401">
        <v>0</v>
      </c>
      <c r="AB401">
        <v>0</v>
      </c>
      <c r="AE401">
        <v>0</v>
      </c>
      <c r="AG401">
        <v>0</v>
      </c>
      <c r="AI401" s="57" t="s">
        <v>691</v>
      </c>
      <c r="AK401" s="57" t="s">
        <v>691</v>
      </c>
    </row>
    <row r="402" spans="1:37">
      <c r="A402" s="56" t="s">
        <v>138</v>
      </c>
      <c r="B402" s="56" t="s">
        <v>183</v>
      </c>
      <c r="C402" t="s">
        <v>691</v>
      </c>
      <c r="D402" t="s">
        <v>691</v>
      </c>
      <c r="E402">
        <v>0</v>
      </c>
      <c r="F402">
        <v>0</v>
      </c>
      <c r="G402">
        <v>0</v>
      </c>
      <c r="H402">
        <v>0</v>
      </c>
      <c r="I402">
        <v>0</v>
      </c>
      <c r="J402">
        <v>0</v>
      </c>
      <c r="K402">
        <v>0</v>
      </c>
      <c r="L402">
        <v>0</v>
      </c>
      <c r="M402" s="51">
        <v>0</v>
      </c>
      <c r="N402">
        <v>0</v>
      </c>
      <c r="O402">
        <v>0</v>
      </c>
      <c r="P402">
        <v>0</v>
      </c>
      <c r="Q402">
        <v>0</v>
      </c>
      <c r="R402">
        <v>0</v>
      </c>
      <c r="S402">
        <v>0</v>
      </c>
      <c r="T402">
        <v>0</v>
      </c>
      <c r="U402">
        <v>0</v>
      </c>
      <c r="V402">
        <v>0</v>
      </c>
      <c r="W402">
        <v>0</v>
      </c>
      <c r="X402">
        <v>0</v>
      </c>
      <c r="Y402">
        <v>0</v>
      </c>
      <c r="Z402">
        <v>0</v>
      </c>
      <c r="AA402">
        <v>0</v>
      </c>
      <c r="AB402">
        <v>0</v>
      </c>
      <c r="AE402">
        <v>0</v>
      </c>
      <c r="AG402">
        <v>0</v>
      </c>
      <c r="AI402" s="57" t="s">
        <v>691</v>
      </c>
      <c r="AK402" s="57" t="s">
        <v>691</v>
      </c>
    </row>
    <row r="403" spans="1:37">
      <c r="A403" s="56" t="s">
        <v>575</v>
      </c>
      <c r="B403" s="56" t="s">
        <v>579</v>
      </c>
      <c r="C403" t="s">
        <v>691</v>
      </c>
      <c r="D403" t="s">
        <v>691</v>
      </c>
      <c r="E403">
        <v>0</v>
      </c>
      <c r="F403">
        <v>0</v>
      </c>
      <c r="G403">
        <v>0</v>
      </c>
      <c r="H403">
        <v>0</v>
      </c>
      <c r="I403">
        <v>0</v>
      </c>
      <c r="J403">
        <v>0</v>
      </c>
      <c r="K403">
        <v>0</v>
      </c>
      <c r="L403">
        <v>0</v>
      </c>
      <c r="M403" s="51">
        <v>0</v>
      </c>
      <c r="N403">
        <v>0</v>
      </c>
      <c r="O403">
        <v>0</v>
      </c>
      <c r="P403">
        <v>0</v>
      </c>
      <c r="Q403">
        <v>0</v>
      </c>
      <c r="R403">
        <v>0</v>
      </c>
      <c r="S403">
        <v>0</v>
      </c>
      <c r="T403">
        <v>0</v>
      </c>
      <c r="U403">
        <v>0</v>
      </c>
      <c r="V403">
        <v>0</v>
      </c>
      <c r="W403">
        <v>0</v>
      </c>
      <c r="X403">
        <v>0</v>
      </c>
      <c r="Y403">
        <v>0</v>
      </c>
      <c r="Z403">
        <v>0</v>
      </c>
      <c r="AA403">
        <v>0</v>
      </c>
      <c r="AB403">
        <v>0</v>
      </c>
      <c r="AE403">
        <v>0</v>
      </c>
      <c r="AG403">
        <v>0</v>
      </c>
      <c r="AI403" s="57" t="s">
        <v>691</v>
      </c>
      <c r="AK403" s="57" t="s">
        <v>691</v>
      </c>
    </row>
    <row r="404" spans="1:37">
      <c r="A404" s="56" t="s">
        <v>365</v>
      </c>
      <c r="B404" s="56" t="s">
        <v>369</v>
      </c>
      <c r="C404" t="s">
        <v>691</v>
      </c>
      <c r="D404" t="s">
        <v>691</v>
      </c>
      <c r="E404">
        <v>0</v>
      </c>
      <c r="F404">
        <v>0</v>
      </c>
      <c r="G404">
        <v>0</v>
      </c>
      <c r="H404">
        <v>0</v>
      </c>
      <c r="I404">
        <v>0</v>
      </c>
      <c r="J404">
        <v>0</v>
      </c>
      <c r="K404">
        <v>0</v>
      </c>
      <c r="L404">
        <v>0</v>
      </c>
      <c r="M404" s="51">
        <v>0</v>
      </c>
      <c r="N404">
        <v>0</v>
      </c>
      <c r="O404">
        <v>0</v>
      </c>
      <c r="P404">
        <v>0</v>
      </c>
      <c r="Q404">
        <v>0</v>
      </c>
      <c r="R404">
        <v>0</v>
      </c>
      <c r="S404">
        <v>0</v>
      </c>
      <c r="T404">
        <v>0</v>
      </c>
      <c r="U404">
        <v>0</v>
      </c>
      <c r="V404">
        <v>0</v>
      </c>
      <c r="W404">
        <v>0</v>
      </c>
      <c r="X404">
        <v>0</v>
      </c>
      <c r="Y404">
        <v>0</v>
      </c>
      <c r="Z404">
        <v>0</v>
      </c>
      <c r="AA404">
        <v>0</v>
      </c>
      <c r="AB404">
        <v>0</v>
      </c>
      <c r="AE404">
        <v>0</v>
      </c>
      <c r="AG404">
        <v>0</v>
      </c>
      <c r="AI404" s="57" t="s">
        <v>691</v>
      </c>
      <c r="AK404" s="57" t="s">
        <v>691</v>
      </c>
    </row>
    <row r="405" spans="1:37">
      <c r="A405" s="56" t="s">
        <v>657</v>
      </c>
      <c r="B405" s="56" t="s">
        <v>660</v>
      </c>
      <c r="C405" t="s">
        <v>691</v>
      </c>
      <c r="D405" t="s">
        <v>691</v>
      </c>
      <c r="E405">
        <v>0</v>
      </c>
      <c r="F405">
        <v>0</v>
      </c>
      <c r="G405">
        <v>0</v>
      </c>
      <c r="H405">
        <v>0</v>
      </c>
      <c r="I405">
        <v>0</v>
      </c>
      <c r="J405">
        <v>0</v>
      </c>
      <c r="K405">
        <v>0</v>
      </c>
      <c r="L405">
        <v>0</v>
      </c>
      <c r="M405" s="51">
        <v>0</v>
      </c>
      <c r="N405">
        <v>0</v>
      </c>
      <c r="O405">
        <v>0</v>
      </c>
      <c r="P405">
        <v>0</v>
      </c>
      <c r="Q405">
        <v>0</v>
      </c>
      <c r="R405">
        <v>0</v>
      </c>
      <c r="S405">
        <v>0</v>
      </c>
      <c r="T405">
        <v>0</v>
      </c>
      <c r="U405">
        <v>0</v>
      </c>
      <c r="V405">
        <v>0</v>
      </c>
      <c r="W405">
        <v>0</v>
      </c>
      <c r="X405">
        <v>0</v>
      </c>
      <c r="Y405">
        <v>0</v>
      </c>
      <c r="Z405">
        <v>0</v>
      </c>
      <c r="AA405">
        <v>0</v>
      </c>
      <c r="AB405">
        <v>0</v>
      </c>
      <c r="AE405">
        <v>0</v>
      </c>
      <c r="AG405">
        <v>0</v>
      </c>
      <c r="AI405" s="57" t="s">
        <v>691</v>
      </c>
      <c r="AK405" s="57" t="s">
        <v>691</v>
      </c>
    </row>
    <row r="406" spans="1:37">
      <c r="A406" s="56" t="s">
        <v>228</v>
      </c>
      <c r="B406" s="56" t="s">
        <v>231</v>
      </c>
      <c r="C406" t="s">
        <v>691</v>
      </c>
      <c r="D406" t="s">
        <v>691</v>
      </c>
      <c r="E406">
        <v>0</v>
      </c>
      <c r="F406">
        <v>0</v>
      </c>
      <c r="G406">
        <v>0</v>
      </c>
      <c r="H406">
        <v>0</v>
      </c>
      <c r="I406">
        <v>0</v>
      </c>
      <c r="J406">
        <v>0</v>
      </c>
      <c r="K406">
        <v>0</v>
      </c>
      <c r="L406">
        <v>0</v>
      </c>
      <c r="M406" s="51">
        <v>0</v>
      </c>
      <c r="N406">
        <v>0</v>
      </c>
      <c r="O406">
        <v>0</v>
      </c>
      <c r="P406">
        <v>0</v>
      </c>
      <c r="Q406">
        <v>0</v>
      </c>
      <c r="R406">
        <v>0</v>
      </c>
      <c r="S406">
        <v>0</v>
      </c>
      <c r="T406">
        <v>0</v>
      </c>
      <c r="U406">
        <v>0</v>
      </c>
      <c r="V406">
        <v>0</v>
      </c>
      <c r="W406">
        <v>0</v>
      </c>
      <c r="X406">
        <v>0</v>
      </c>
      <c r="Y406">
        <v>0</v>
      </c>
      <c r="Z406">
        <v>0</v>
      </c>
      <c r="AA406">
        <v>0</v>
      </c>
      <c r="AB406">
        <v>0</v>
      </c>
      <c r="AE406">
        <v>0</v>
      </c>
      <c r="AG406">
        <v>0</v>
      </c>
      <c r="AI406" s="57" t="s">
        <v>691</v>
      </c>
      <c r="AK406" s="57" t="s">
        <v>691</v>
      </c>
    </row>
    <row r="407" spans="1:37">
      <c r="A407" s="56" t="s">
        <v>596</v>
      </c>
      <c r="B407" s="56" t="s">
        <v>599</v>
      </c>
      <c r="C407">
        <v>103.4</v>
      </c>
      <c r="D407">
        <v>21.1</v>
      </c>
      <c r="E407">
        <v>0</v>
      </c>
      <c r="F407">
        <v>0</v>
      </c>
      <c r="G407">
        <v>1.5275600000000003</v>
      </c>
      <c r="H407">
        <v>0</v>
      </c>
      <c r="I407">
        <v>0</v>
      </c>
      <c r="J407">
        <v>0</v>
      </c>
      <c r="K407">
        <v>0</v>
      </c>
      <c r="L407">
        <v>3.4717200000000004E-2</v>
      </c>
      <c r="M407" s="51">
        <v>1.7705799999999998</v>
      </c>
      <c r="N407">
        <v>0</v>
      </c>
      <c r="O407">
        <v>46.902999999999992</v>
      </c>
      <c r="P407">
        <v>0</v>
      </c>
      <c r="Q407">
        <v>0</v>
      </c>
      <c r="R407">
        <v>0.10415199999999999</v>
      </c>
      <c r="S407">
        <v>0</v>
      </c>
      <c r="T407">
        <v>0</v>
      </c>
      <c r="U407">
        <v>0</v>
      </c>
      <c r="V407">
        <v>0</v>
      </c>
      <c r="W407">
        <v>0</v>
      </c>
      <c r="X407">
        <v>0</v>
      </c>
      <c r="Y407">
        <v>0</v>
      </c>
      <c r="Z407">
        <v>0</v>
      </c>
      <c r="AA407">
        <v>0</v>
      </c>
      <c r="AB407">
        <v>0</v>
      </c>
      <c r="AE407">
        <v>48.569429199999988</v>
      </c>
      <c r="AG407">
        <v>91.330570800000004</v>
      </c>
      <c r="AI407" s="57">
        <v>0.347172474624732</v>
      </c>
      <c r="AK407" s="57">
        <v>0.34717247462473194</v>
      </c>
    </row>
    <row r="408" spans="1:37">
      <c r="A408" s="56" t="s">
        <v>138</v>
      </c>
      <c r="B408" s="56" t="s">
        <v>184</v>
      </c>
      <c r="C408" t="s">
        <v>691</v>
      </c>
      <c r="D408" t="s">
        <v>691</v>
      </c>
      <c r="E408">
        <v>0</v>
      </c>
      <c r="F408">
        <v>0</v>
      </c>
      <c r="G408">
        <v>0</v>
      </c>
      <c r="H408">
        <v>0</v>
      </c>
      <c r="I408">
        <v>0</v>
      </c>
      <c r="J408">
        <v>0</v>
      </c>
      <c r="K408">
        <v>0</v>
      </c>
      <c r="L408">
        <v>0</v>
      </c>
      <c r="M408" s="51">
        <v>0</v>
      </c>
      <c r="N408">
        <v>0</v>
      </c>
      <c r="O408">
        <v>0</v>
      </c>
      <c r="P408">
        <v>0</v>
      </c>
      <c r="Q408">
        <v>0</v>
      </c>
      <c r="R408">
        <v>0</v>
      </c>
      <c r="S408">
        <v>0</v>
      </c>
      <c r="T408">
        <v>0</v>
      </c>
      <c r="U408">
        <v>0</v>
      </c>
      <c r="V408">
        <v>0</v>
      </c>
      <c r="W408">
        <v>0</v>
      </c>
      <c r="X408">
        <v>0</v>
      </c>
      <c r="Y408">
        <v>0</v>
      </c>
      <c r="Z408">
        <v>0</v>
      </c>
      <c r="AA408">
        <v>0</v>
      </c>
      <c r="AB408">
        <v>0</v>
      </c>
      <c r="AE408">
        <v>0</v>
      </c>
      <c r="AG408">
        <v>0</v>
      </c>
      <c r="AI408" s="57" t="s">
        <v>691</v>
      </c>
      <c r="AK408" s="57" t="s">
        <v>691</v>
      </c>
    </row>
    <row r="409" spans="1:37">
      <c r="A409" s="56" t="s">
        <v>600</v>
      </c>
      <c r="B409" s="56" t="s">
        <v>605</v>
      </c>
      <c r="C409" t="s">
        <v>691</v>
      </c>
      <c r="D409" t="s">
        <v>691</v>
      </c>
      <c r="E409">
        <v>0</v>
      </c>
      <c r="F409">
        <v>0</v>
      </c>
      <c r="G409">
        <v>0</v>
      </c>
      <c r="H409">
        <v>0</v>
      </c>
      <c r="I409">
        <v>0</v>
      </c>
      <c r="J409">
        <v>0</v>
      </c>
      <c r="K409">
        <v>0</v>
      </c>
      <c r="L409">
        <v>0</v>
      </c>
      <c r="M409" s="51">
        <v>0</v>
      </c>
      <c r="N409">
        <v>0</v>
      </c>
      <c r="O409">
        <v>0</v>
      </c>
      <c r="P409">
        <v>0</v>
      </c>
      <c r="Q409">
        <v>0</v>
      </c>
      <c r="R409">
        <v>0</v>
      </c>
      <c r="S409">
        <v>0</v>
      </c>
      <c r="T409">
        <v>0</v>
      </c>
      <c r="U409">
        <v>0</v>
      </c>
      <c r="V409">
        <v>0</v>
      </c>
      <c r="W409">
        <v>0</v>
      </c>
      <c r="X409">
        <v>0</v>
      </c>
      <c r="Y409">
        <v>0</v>
      </c>
      <c r="Z409">
        <v>0</v>
      </c>
      <c r="AA409">
        <v>0</v>
      </c>
      <c r="AB409">
        <v>0</v>
      </c>
      <c r="AE409">
        <v>0</v>
      </c>
      <c r="AG409">
        <v>0</v>
      </c>
      <c r="AI409" s="57" t="s">
        <v>691</v>
      </c>
      <c r="AK409" s="57" t="s">
        <v>691</v>
      </c>
    </row>
    <row r="410" spans="1:37">
      <c r="A410" s="56" t="s">
        <v>463</v>
      </c>
      <c r="B410" s="56" t="s">
        <v>480</v>
      </c>
      <c r="C410" t="s">
        <v>691</v>
      </c>
      <c r="D410" t="s">
        <v>691</v>
      </c>
      <c r="E410">
        <v>0</v>
      </c>
      <c r="F410">
        <v>0</v>
      </c>
      <c r="G410">
        <v>0</v>
      </c>
      <c r="H410">
        <v>0</v>
      </c>
      <c r="I410">
        <v>0</v>
      </c>
      <c r="J410">
        <v>0</v>
      </c>
      <c r="K410">
        <v>0</v>
      </c>
      <c r="L410">
        <v>0</v>
      </c>
      <c r="M410" s="51">
        <v>0</v>
      </c>
      <c r="N410">
        <v>0</v>
      </c>
      <c r="O410">
        <v>0</v>
      </c>
      <c r="P410">
        <v>0</v>
      </c>
      <c r="Q410">
        <v>0</v>
      </c>
      <c r="R410">
        <v>0</v>
      </c>
      <c r="S410">
        <v>0</v>
      </c>
      <c r="T410">
        <v>0</v>
      </c>
      <c r="U410">
        <v>0</v>
      </c>
      <c r="V410">
        <v>0</v>
      </c>
      <c r="W410">
        <v>0</v>
      </c>
      <c r="X410">
        <v>0</v>
      </c>
      <c r="Y410">
        <v>0</v>
      </c>
      <c r="Z410">
        <v>0</v>
      </c>
      <c r="AA410">
        <v>0</v>
      </c>
      <c r="AB410">
        <v>0</v>
      </c>
      <c r="AE410">
        <v>0</v>
      </c>
      <c r="AG410">
        <v>0</v>
      </c>
      <c r="AI410" s="57" t="s">
        <v>691</v>
      </c>
      <c r="AK410" s="57" t="s">
        <v>691</v>
      </c>
    </row>
    <row r="411" spans="1:37">
      <c r="A411" s="56" t="s">
        <v>431</v>
      </c>
      <c r="B411" s="56" t="s">
        <v>444</v>
      </c>
      <c r="C411" t="s">
        <v>691</v>
      </c>
      <c r="D411" t="s">
        <v>691</v>
      </c>
      <c r="E411">
        <v>0</v>
      </c>
      <c r="F411">
        <v>0</v>
      </c>
      <c r="G411">
        <v>0</v>
      </c>
      <c r="H411">
        <v>0</v>
      </c>
      <c r="I411">
        <v>0</v>
      </c>
      <c r="J411">
        <v>0</v>
      </c>
      <c r="K411">
        <v>0</v>
      </c>
      <c r="L411">
        <v>0</v>
      </c>
      <c r="M411" s="51">
        <v>0</v>
      </c>
      <c r="N411">
        <v>0</v>
      </c>
      <c r="O411">
        <v>0</v>
      </c>
      <c r="P411">
        <v>0</v>
      </c>
      <c r="Q411">
        <v>0</v>
      </c>
      <c r="R411">
        <v>0</v>
      </c>
      <c r="S411">
        <v>0</v>
      </c>
      <c r="T411">
        <v>0</v>
      </c>
      <c r="U411">
        <v>0</v>
      </c>
      <c r="V411">
        <v>0</v>
      </c>
      <c r="W411">
        <v>0</v>
      </c>
      <c r="X411">
        <v>0</v>
      </c>
      <c r="Y411">
        <v>0</v>
      </c>
      <c r="Z411">
        <v>0</v>
      </c>
      <c r="AA411">
        <v>0</v>
      </c>
      <c r="AB411">
        <v>0</v>
      </c>
      <c r="AE411">
        <v>0</v>
      </c>
      <c r="AG411">
        <v>0</v>
      </c>
      <c r="AI411" s="57" t="s">
        <v>691</v>
      </c>
      <c r="AK411" s="57" t="s">
        <v>691</v>
      </c>
    </row>
    <row r="412" spans="1:37">
      <c r="A412" s="56" t="s">
        <v>513</v>
      </c>
      <c r="B412" s="56" t="s">
        <v>516</v>
      </c>
      <c r="C412" t="s">
        <v>691</v>
      </c>
      <c r="D412" t="s">
        <v>691</v>
      </c>
      <c r="E412">
        <v>0</v>
      </c>
      <c r="F412">
        <v>0</v>
      </c>
      <c r="G412">
        <v>0</v>
      </c>
      <c r="H412">
        <v>0</v>
      </c>
      <c r="I412">
        <v>0</v>
      </c>
      <c r="J412">
        <v>0</v>
      </c>
      <c r="K412">
        <v>0</v>
      </c>
      <c r="L412">
        <v>0</v>
      </c>
      <c r="M412" s="51">
        <v>0</v>
      </c>
      <c r="N412">
        <v>0</v>
      </c>
      <c r="O412">
        <v>0</v>
      </c>
      <c r="P412">
        <v>0</v>
      </c>
      <c r="Q412">
        <v>0</v>
      </c>
      <c r="R412">
        <v>0</v>
      </c>
      <c r="S412">
        <v>0</v>
      </c>
      <c r="T412">
        <v>0</v>
      </c>
      <c r="U412">
        <v>0</v>
      </c>
      <c r="V412">
        <v>0</v>
      </c>
      <c r="W412">
        <v>0</v>
      </c>
      <c r="X412">
        <v>0</v>
      </c>
      <c r="Y412">
        <v>0</v>
      </c>
      <c r="Z412">
        <v>0</v>
      </c>
      <c r="AA412">
        <v>0</v>
      </c>
      <c r="AB412">
        <v>0</v>
      </c>
      <c r="AE412">
        <v>0</v>
      </c>
      <c r="AG412">
        <v>0</v>
      </c>
      <c r="AI412" s="57" t="s">
        <v>691</v>
      </c>
      <c r="AK412" s="57" t="s">
        <v>691</v>
      </c>
    </row>
    <row r="413" spans="1:37">
      <c r="A413" s="56" t="s">
        <v>259</v>
      </c>
      <c r="B413" s="56" t="s">
        <v>263</v>
      </c>
      <c r="C413" t="s">
        <v>691</v>
      </c>
      <c r="D413" t="s">
        <v>691</v>
      </c>
      <c r="E413">
        <v>0</v>
      </c>
      <c r="F413">
        <v>0</v>
      </c>
      <c r="G413">
        <v>0</v>
      </c>
      <c r="H413">
        <v>0</v>
      </c>
      <c r="I413">
        <v>0</v>
      </c>
      <c r="J413">
        <v>0</v>
      </c>
      <c r="K413">
        <v>0</v>
      </c>
      <c r="L413">
        <v>0</v>
      </c>
      <c r="M413" s="51">
        <v>0</v>
      </c>
      <c r="N413">
        <v>0</v>
      </c>
      <c r="O413">
        <v>0</v>
      </c>
      <c r="P413">
        <v>0</v>
      </c>
      <c r="Q413">
        <v>0</v>
      </c>
      <c r="R413">
        <v>0</v>
      </c>
      <c r="S413">
        <v>0</v>
      </c>
      <c r="T413">
        <v>0</v>
      </c>
      <c r="U413">
        <v>0</v>
      </c>
      <c r="V413">
        <v>0</v>
      </c>
      <c r="W413">
        <v>0</v>
      </c>
      <c r="X413">
        <v>0</v>
      </c>
      <c r="Y413">
        <v>0</v>
      </c>
      <c r="Z413">
        <v>0</v>
      </c>
      <c r="AA413">
        <v>0</v>
      </c>
      <c r="AB413">
        <v>0</v>
      </c>
      <c r="AE413">
        <v>0</v>
      </c>
      <c r="AG413">
        <v>0</v>
      </c>
      <c r="AI413" s="57" t="s">
        <v>691</v>
      </c>
      <c r="AK413" s="57" t="s">
        <v>691</v>
      </c>
    </row>
    <row r="414" spans="1:37">
      <c r="A414" s="56" t="s">
        <v>77</v>
      </c>
      <c r="B414" s="56" t="s">
        <v>80</v>
      </c>
      <c r="C414" t="s">
        <v>691</v>
      </c>
      <c r="D414" t="s">
        <v>691</v>
      </c>
      <c r="E414">
        <v>0</v>
      </c>
      <c r="F414">
        <v>0</v>
      </c>
      <c r="G414">
        <v>0</v>
      </c>
      <c r="H414">
        <v>0</v>
      </c>
      <c r="I414">
        <v>0</v>
      </c>
      <c r="J414">
        <v>0</v>
      </c>
      <c r="K414">
        <v>0</v>
      </c>
      <c r="L414">
        <v>0</v>
      </c>
      <c r="M414" s="51">
        <v>0</v>
      </c>
      <c r="N414">
        <v>0</v>
      </c>
      <c r="O414">
        <v>0</v>
      </c>
      <c r="P414">
        <v>0</v>
      </c>
      <c r="Q414">
        <v>0</v>
      </c>
      <c r="R414">
        <v>0</v>
      </c>
      <c r="S414">
        <v>0</v>
      </c>
      <c r="T414">
        <v>0</v>
      </c>
      <c r="U414">
        <v>0</v>
      </c>
      <c r="V414">
        <v>0</v>
      </c>
      <c r="W414">
        <v>0</v>
      </c>
      <c r="X414">
        <v>0</v>
      </c>
      <c r="Y414">
        <v>0</v>
      </c>
      <c r="Z414">
        <v>0</v>
      </c>
      <c r="AA414">
        <v>0</v>
      </c>
      <c r="AB414">
        <v>0</v>
      </c>
      <c r="AE414">
        <v>0</v>
      </c>
      <c r="AG414">
        <v>0</v>
      </c>
      <c r="AI414" s="57" t="s">
        <v>691</v>
      </c>
      <c r="AK414" s="57" t="s">
        <v>691</v>
      </c>
    </row>
    <row r="415" spans="1:37">
      <c r="A415" s="56" t="s">
        <v>203</v>
      </c>
      <c r="B415" s="56" t="s">
        <v>208</v>
      </c>
      <c r="C415" t="s">
        <v>691</v>
      </c>
      <c r="D415" t="s">
        <v>691</v>
      </c>
      <c r="E415">
        <v>0</v>
      </c>
      <c r="F415">
        <v>0</v>
      </c>
      <c r="G415">
        <v>0</v>
      </c>
      <c r="H415">
        <v>0</v>
      </c>
      <c r="I415">
        <v>0</v>
      </c>
      <c r="J415">
        <v>0</v>
      </c>
      <c r="K415">
        <v>0</v>
      </c>
      <c r="L415">
        <v>0</v>
      </c>
      <c r="M415" s="51">
        <v>0</v>
      </c>
      <c r="N415">
        <v>0</v>
      </c>
      <c r="O415">
        <v>0</v>
      </c>
      <c r="P415">
        <v>0</v>
      </c>
      <c r="Q415">
        <v>0</v>
      </c>
      <c r="R415">
        <v>0</v>
      </c>
      <c r="S415">
        <v>0</v>
      </c>
      <c r="T415">
        <v>0</v>
      </c>
      <c r="U415">
        <v>0</v>
      </c>
      <c r="V415">
        <v>0</v>
      </c>
      <c r="W415">
        <v>0</v>
      </c>
      <c r="X415">
        <v>0</v>
      </c>
      <c r="Y415">
        <v>0</v>
      </c>
      <c r="Z415">
        <v>0</v>
      </c>
      <c r="AA415">
        <v>0</v>
      </c>
      <c r="AB415">
        <v>0</v>
      </c>
      <c r="AE415">
        <v>0</v>
      </c>
      <c r="AG415">
        <v>0</v>
      </c>
      <c r="AI415" s="57" t="s">
        <v>691</v>
      </c>
      <c r="AK415" s="57" t="s">
        <v>691</v>
      </c>
    </row>
    <row r="416" spans="1:37">
      <c r="A416" s="56" t="s">
        <v>530</v>
      </c>
      <c r="B416" s="56" t="s">
        <v>532</v>
      </c>
      <c r="C416" t="s">
        <v>691</v>
      </c>
      <c r="D416" t="s">
        <v>691</v>
      </c>
      <c r="E416">
        <v>0</v>
      </c>
      <c r="F416">
        <v>0</v>
      </c>
      <c r="G416">
        <v>0</v>
      </c>
      <c r="H416">
        <v>0</v>
      </c>
      <c r="I416">
        <v>0</v>
      </c>
      <c r="J416">
        <v>0</v>
      </c>
      <c r="K416">
        <v>0</v>
      </c>
      <c r="L416">
        <v>0</v>
      </c>
      <c r="M416" s="51">
        <v>0</v>
      </c>
      <c r="N416">
        <v>0</v>
      </c>
      <c r="O416">
        <v>0</v>
      </c>
      <c r="P416">
        <v>0</v>
      </c>
      <c r="Q416">
        <v>0</v>
      </c>
      <c r="R416">
        <v>0</v>
      </c>
      <c r="S416">
        <v>0</v>
      </c>
      <c r="T416">
        <v>0</v>
      </c>
      <c r="U416">
        <v>0</v>
      </c>
      <c r="V416">
        <v>0</v>
      </c>
      <c r="W416">
        <v>0</v>
      </c>
      <c r="X416">
        <v>0</v>
      </c>
      <c r="Y416">
        <v>0</v>
      </c>
      <c r="Z416">
        <v>0</v>
      </c>
      <c r="AA416">
        <v>0</v>
      </c>
      <c r="AB416">
        <v>0</v>
      </c>
      <c r="AE416">
        <v>0</v>
      </c>
      <c r="AG416">
        <v>0</v>
      </c>
      <c r="AI416" s="57" t="s">
        <v>691</v>
      </c>
      <c r="AK416" s="57" t="s">
        <v>691</v>
      </c>
    </row>
    <row r="417" spans="1:37">
      <c r="A417" s="56" t="s">
        <v>431</v>
      </c>
      <c r="B417" s="56" t="s">
        <v>445</v>
      </c>
      <c r="C417" t="s">
        <v>691</v>
      </c>
      <c r="D417" t="s">
        <v>691</v>
      </c>
      <c r="E417">
        <v>0</v>
      </c>
      <c r="F417">
        <v>0</v>
      </c>
      <c r="G417">
        <v>0</v>
      </c>
      <c r="H417">
        <v>0</v>
      </c>
      <c r="I417">
        <v>0</v>
      </c>
      <c r="J417">
        <v>0</v>
      </c>
      <c r="K417">
        <v>0</v>
      </c>
      <c r="L417">
        <v>0</v>
      </c>
      <c r="M417" s="51">
        <v>0</v>
      </c>
      <c r="N417">
        <v>0</v>
      </c>
      <c r="O417">
        <v>0</v>
      </c>
      <c r="P417">
        <v>0</v>
      </c>
      <c r="Q417">
        <v>0</v>
      </c>
      <c r="R417">
        <v>0</v>
      </c>
      <c r="S417">
        <v>0</v>
      </c>
      <c r="T417">
        <v>0</v>
      </c>
      <c r="U417">
        <v>0</v>
      </c>
      <c r="V417">
        <v>0</v>
      </c>
      <c r="W417">
        <v>0</v>
      </c>
      <c r="X417">
        <v>0</v>
      </c>
      <c r="Y417">
        <v>0</v>
      </c>
      <c r="Z417">
        <v>0</v>
      </c>
      <c r="AA417">
        <v>0</v>
      </c>
      <c r="AB417">
        <v>0</v>
      </c>
      <c r="AE417">
        <v>0</v>
      </c>
      <c r="AG417">
        <v>0</v>
      </c>
      <c r="AI417" s="57" t="s">
        <v>691</v>
      </c>
      <c r="AK417" s="57" t="s">
        <v>691</v>
      </c>
    </row>
    <row r="418" spans="1:37">
      <c r="A418" s="56" t="s">
        <v>580</v>
      </c>
      <c r="B418" s="56" t="s">
        <v>593</v>
      </c>
      <c r="C418" t="s">
        <v>691</v>
      </c>
      <c r="D418" t="s">
        <v>691</v>
      </c>
      <c r="E418">
        <v>0</v>
      </c>
      <c r="F418">
        <v>0</v>
      </c>
      <c r="G418">
        <v>0</v>
      </c>
      <c r="H418">
        <v>0</v>
      </c>
      <c r="I418">
        <v>0</v>
      </c>
      <c r="J418">
        <v>0</v>
      </c>
      <c r="K418">
        <v>0</v>
      </c>
      <c r="L418">
        <v>0</v>
      </c>
      <c r="M418" s="51">
        <v>0</v>
      </c>
      <c r="N418">
        <v>0</v>
      </c>
      <c r="O418">
        <v>0</v>
      </c>
      <c r="P418">
        <v>0</v>
      </c>
      <c r="Q418">
        <v>0</v>
      </c>
      <c r="R418">
        <v>0</v>
      </c>
      <c r="S418">
        <v>0</v>
      </c>
      <c r="T418">
        <v>0</v>
      </c>
      <c r="U418">
        <v>0</v>
      </c>
      <c r="V418">
        <v>0</v>
      </c>
      <c r="W418">
        <v>0</v>
      </c>
      <c r="X418">
        <v>0</v>
      </c>
      <c r="Y418">
        <v>0</v>
      </c>
      <c r="Z418">
        <v>0</v>
      </c>
      <c r="AA418">
        <v>0</v>
      </c>
      <c r="AB418">
        <v>0</v>
      </c>
      <c r="AE418">
        <v>0</v>
      </c>
      <c r="AG418">
        <v>0</v>
      </c>
      <c r="AI418" s="57" t="s">
        <v>691</v>
      </c>
      <c r="AK418" s="57" t="s">
        <v>691</v>
      </c>
    </row>
    <row r="419" spans="1:37">
      <c r="A419" s="56" t="s">
        <v>89</v>
      </c>
      <c r="B419" s="56" t="s">
        <v>102</v>
      </c>
      <c r="C419" t="s">
        <v>691</v>
      </c>
      <c r="D419" t="s">
        <v>691</v>
      </c>
      <c r="E419">
        <v>0</v>
      </c>
      <c r="F419">
        <v>0</v>
      </c>
      <c r="G419">
        <v>0</v>
      </c>
      <c r="H419">
        <v>0</v>
      </c>
      <c r="I419">
        <v>0</v>
      </c>
      <c r="J419">
        <v>0</v>
      </c>
      <c r="K419">
        <v>0</v>
      </c>
      <c r="L419">
        <v>0</v>
      </c>
      <c r="M419" s="51">
        <v>0</v>
      </c>
      <c r="N419">
        <v>0</v>
      </c>
      <c r="O419">
        <v>0</v>
      </c>
      <c r="P419">
        <v>0</v>
      </c>
      <c r="Q419">
        <v>0</v>
      </c>
      <c r="R419">
        <v>0</v>
      </c>
      <c r="S419">
        <v>0</v>
      </c>
      <c r="T419">
        <v>0</v>
      </c>
      <c r="U419">
        <v>0</v>
      </c>
      <c r="V419">
        <v>0</v>
      </c>
      <c r="W419">
        <v>0</v>
      </c>
      <c r="X419">
        <v>0</v>
      </c>
      <c r="Y419">
        <v>0</v>
      </c>
      <c r="Z419">
        <v>0</v>
      </c>
      <c r="AA419">
        <v>0</v>
      </c>
      <c r="AB419">
        <v>0</v>
      </c>
      <c r="AE419">
        <v>0</v>
      </c>
      <c r="AG419">
        <v>0</v>
      </c>
      <c r="AI419" s="57" t="s">
        <v>691</v>
      </c>
      <c r="AK419" s="57" t="s">
        <v>691</v>
      </c>
    </row>
    <row r="420" spans="1:37">
      <c r="A420" s="56" t="s">
        <v>138</v>
      </c>
      <c r="B420" s="56" t="s">
        <v>185</v>
      </c>
      <c r="C420" t="s">
        <v>691</v>
      </c>
      <c r="D420" t="s">
        <v>691</v>
      </c>
      <c r="E420">
        <v>0</v>
      </c>
      <c r="F420">
        <v>0</v>
      </c>
      <c r="G420">
        <v>0</v>
      </c>
      <c r="H420">
        <v>0</v>
      </c>
      <c r="I420">
        <v>0</v>
      </c>
      <c r="J420">
        <v>0</v>
      </c>
      <c r="K420">
        <v>0</v>
      </c>
      <c r="L420">
        <v>0</v>
      </c>
      <c r="M420" s="51">
        <v>0</v>
      </c>
      <c r="N420">
        <v>0</v>
      </c>
      <c r="O420">
        <v>0</v>
      </c>
      <c r="P420">
        <v>0</v>
      </c>
      <c r="Q420">
        <v>0</v>
      </c>
      <c r="R420">
        <v>0</v>
      </c>
      <c r="S420">
        <v>0</v>
      </c>
      <c r="T420">
        <v>0</v>
      </c>
      <c r="U420">
        <v>0</v>
      </c>
      <c r="V420">
        <v>0</v>
      </c>
      <c r="W420">
        <v>0</v>
      </c>
      <c r="X420">
        <v>0</v>
      </c>
      <c r="Y420">
        <v>0</v>
      </c>
      <c r="Z420">
        <v>0</v>
      </c>
      <c r="AA420">
        <v>0</v>
      </c>
      <c r="AB420">
        <v>0</v>
      </c>
      <c r="AE420">
        <v>0</v>
      </c>
      <c r="AG420">
        <v>0</v>
      </c>
      <c r="AI420" s="57" t="s">
        <v>691</v>
      </c>
      <c r="AK420" s="57" t="s">
        <v>691</v>
      </c>
    </row>
    <row r="421" spans="1:37">
      <c r="A421" s="56" t="s">
        <v>138</v>
      </c>
      <c r="B421" s="56" t="s">
        <v>186</v>
      </c>
      <c r="C421" t="s">
        <v>691</v>
      </c>
      <c r="D421" t="s">
        <v>691</v>
      </c>
      <c r="E421">
        <v>0</v>
      </c>
      <c r="F421">
        <v>0</v>
      </c>
      <c r="G421">
        <v>0</v>
      </c>
      <c r="H421">
        <v>0</v>
      </c>
      <c r="I421">
        <v>0</v>
      </c>
      <c r="J421">
        <v>0</v>
      </c>
      <c r="K421">
        <v>0</v>
      </c>
      <c r="L421">
        <v>0</v>
      </c>
      <c r="M421" s="51">
        <v>0</v>
      </c>
      <c r="N421">
        <v>0</v>
      </c>
      <c r="O421">
        <v>0</v>
      </c>
      <c r="P421">
        <v>0</v>
      </c>
      <c r="Q421">
        <v>0</v>
      </c>
      <c r="R421">
        <v>0</v>
      </c>
      <c r="S421">
        <v>0</v>
      </c>
      <c r="T421">
        <v>0</v>
      </c>
      <c r="U421">
        <v>0</v>
      </c>
      <c r="V421">
        <v>0</v>
      </c>
      <c r="W421">
        <v>0</v>
      </c>
      <c r="X421">
        <v>0</v>
      </c>
      <c r="Y421">
        <v>0</v>
      </c>
      <c r="Z421">
        <v>0</v>
      </c>
      <c r="AA421">
        <v>0</v>
      </c>
      <c r="AB421">
        <v>0</v>
      </c>
      <c r="AE421">
        <v>0</v>
      </c>
      <c r="AG421">
        <v>0</v>
      </c>
      <c r="AI421" s="57" t="s">
        <v>691</v>
      </c>
      <c r="AK421" s="57" t="s">
        <v>691</v>
      </c>
    </row>
    <row r="422" spans="1:37">
      <c r="A422" s="56" t="s">
        <v>138</v>
      </c>
      <c r="B422" s="56" t="s">
        <v>187</v>
      </c>
      <c r="C422" t="s">
        <v>691</v>
      </c>
      <c r="D422" t="s">
        <v>691</v>
      </c>
      <c r="E422">
        <v>0</v>
      </c>
      <c r="F422">
        <v>0</v>
      </c>
      <c r="G422">
        <v>0</v>
      </c>
      <c r="H422">
        <v>0</v>
      </c>
      <c r="I422">
        <v>0</v>
      </c>
      <c r="J422">
        <v>0</v>
      </c>
      <c r="K422">
        <v>0</v>
      </c>
      <c r="L422">
        <v>0</v>
      </c>
      <c r="M422" s="51">
        <v>0</v>
      </c>
      <c r="N422">
        <v>0</v>
      </c>
      <c r="O422">
        <v>0</v>
      </c>
      <c r="P422">
        <v>0</v>
      </c>
      <c r="Q422">
        <v>0</v>
      </c>
      <c r="R422">
        <v>0</v>
      </c>
      <c r="S422">
        <v>0</v>
      </c>
      <c r="T422">
        <v>0</v>
      </c>
      <c r="U422">
        <v>0</v>
      </c>
      <c r="V422">
        <v>0</v>
      </c>
      <c r="W422">
        <v>0</v>
      </c>
      <c r="X422">
        <v>0</v>
      </c>
      <c r="Y422">
        <v>0</v>
      </c>
      <c r="Z422">
        <v>0</v>
      </c>
      <c r="AA422">
        <v>0</v>
      </c>
      <c r="AB422">
        <v>0</v>
      </c>
      <c r="AE422">
        <v>0</v>
      </c>
      <c r="AG422">
        <v>0</v>
      </c>
      <c r="AI422" s="57" t="s">
        <v>691</v>
      </c>
      <c r="AK422" s="57" t="s">
        <v>691</v>
      </c>
    </row>
    <row r="423" spans="1:37">
      <c r="A423" s="56" t="s">
        <v>632</v>
      </c>
      <c r="B423" s="56" t="s">
        <v>634</v>
      </c>
      <c r="C423" t="s">
        <v>691</v>
      </c>
      <c r="D423" t="s">
        <v>691</v>
      </c>
      <c r="E423">
        <v>0</v>
      </c>
      <c r="F423">
        <v>0</v>
      </c>
      <c r="G423">
        <v>0</v>
      </c>
      <c r="H423">
        <v>0</v>
      </c>
      <c r="I423">
        <v>0</v>
      </c>
      <c r="J423">
        <v>0</v>
      </c>
      <c r="K423">
        <v>0</v>
      </c>
      <c r="L423">
        <v>0</v>
      </c>
      <c r="M423" s="51">
        <v>0</v>
      </c>
      <c r="N423">
        <v>0</v>
      </c>
      <c r="O423">
        <v>0</v>
      </c>
      <c r="P423">
        <v>0</v>
      </c>
      <c r="Q423">
        <v>0</v>
      </c>
      <c r="R423">
        <v>0</v>
      </c>
      <c r="S423">
        <v>0</v>
      </c>
      <c r="T423">
        <v>0</v>
      </c>
      <c r="U423">
        <v>0</v>
      </c>
      <c r="V423">
        <v>0</v>
      </c>
      <c r="W423">
        <v>0</v>
      </c>
      <c r="X423">
        <v>0</v>
      </c>
      <c r="Y423">
        <v>0</v>
      </c>
      <c r="Z423">
        <v>0</v>
      </c>
      <c r="AA423">
        <v>0</v>
      </c>
      <c r="AB423">
        <v>0</v>
      </c>
      <c r="AE423">
        <v>0</v>
      </c>
      <c r="AG423">
        <v>0</v>
      </c>
      <c r="AI423" s="57" t="s">
        <v>691</v>
      </c>
      <c r="AK423" s="57" t="s">
        <v>691</v>
      </c>
    </row>
    <row r="424" spans="1:37">
      <c r="A424" s="56" t="s">
        <v>431</v>
      </c>
      <c r="B424" s="56" t="s">
        <v>446</v>
      </c>
      <c r="C424" t="s">
        <v>691</v>
      </c>
      <c r="D424" t="s">
        <v>691</v>
      </c>
      <c r="E424">
        <v>0</v>
      </c>
      <c r="F424">
        <v>0</v>
      </c>
      <c r="G424">
        <v>0</v>
      </c>
      <c r="H424">
        <v>0</v>
      </c>
      <c r="I424">
        <v>0</v>
      </c>
      <c r="J424">
        <v>0</v>
      </c>
      <c r="K424">
        <v>0</v>
      </c>
      <c r="L424">
        <v>0</v>
      </c>
      <c r="M424" s="51">
        <v>0</v>
      </c>
      <c r="N424">
        <v>0</v>
      </c>
      <c r="O424">
        <v>0</v>
      </c>
      <c r="P424">
        <v>0</v>
      </c>
      <c r="Q424">
        <v>0</v>
      </c>
      <c r="R424">
        <v>0</v>
      </c>
      <c r="S424">
        <v>0</v>
      </c>
      <c r="T424">
        <v>0</v>
      </c>
      <c r="U424">
        <v>0</v>
      </c>
      <c r="V424">
        <v>0</v>
      </c>
      <c r="W424">
        <v>0</v>
      </c>
      <c r="X424">
        <v>0</v>
      </c>
      <c r="Y424">
        <v>0</v>
      </c>
      <c r="Z424">
        <v>0</v>
      </c>
      <c r="AA424">
        <v>0</v>
      </c>
      <c r="AB424">
        <v>0</v>
      </c>
      <c r="AE424">
        <v>0</v>
      </c>
      <c r="AG424">
        <v>0</v>
      </c>
      <c r="AI424" s="57" t="s">
        <v>691</v>
      </c>
      <c r="AK424" s="57" t="s">
        <v>691</v>
      </c>
    </row>
    <row r="425" spans="1:37">
      <c r="A425" s="56" t="s">
        <v>138</v>
      </c>
      <c r="B425" s="56" t="s">
        <v>188</v>
      </c>
      <c r="C425" t="s">
        <v>691</v>
      </c>
      <c r="D425" t="s">
        <v>691</v>
      </c>
      <c r="E425">
        <v>0</v>
      </c>
      <c r="F425">
        <v>0</v>
      </c>
      <c r="G425">
        <v>0</v>
      </c>
      <c r="H425">
        <v>0</v>
      </c>
      <c r="I425">
        <v>0</v>
      </c>
      <c r="J425">
        <v>0</v>
      </c>
      <c r="K425">
        <v>0</v>
      </c>
      <c r="L425">
        <v>0</v>
      </c>
      <c r="M425" s="51">
        <v>0</v>
      </c>
      <c r="N425">
        <v>0</v>
      </c>
      <c r="O425">
        <v>0</v>
      </c>
      <c r="P425">
        <v>0</v>
      </c>
      <c r="Q425">
        <v>0</v>
      </c>
      <c r="R425">
        <v>0</v>
      </c>
      <c r="S425">
        <v>0</v>
      </c>
      <c r="T425">
        <v>0</v>
      </c>
      <c r="U425">
        <v>0</v>
      </c>
      <c r="V425">
        <v>0</v>
      </c>
      <c r="W425">
        <v>0</v>
      </c>
      <c r="X425">
        <v>0</v>
      </c>
      <c r="Y425">
        <v>0</v>
      </c>
      <c r="Z425">
        <v>0</v>
      </c>
      <c r="AA425">
        <v>0</v>
      </c>
      <c r="AB425">
        <v>0</v>
      </c>
      <c r="AE425">
        <v>0</v>
      </c>
      <c r="AG425">
        <v>0</v>
      </c>
      <c r="AI425" s="57" t="s">
        <v>691</v>
      </c>
      <c r="AK425" s="57" t="s">
        <v>691</v>
      </c>
    </row>
    <row r="426" spans="1:37">
      <c r="A426" s="56" t="s">
        <v>640</v>
      </c>
      <c r="B426" s="56" t="s">
        <v>643</v>
      </c>
      <c r="C426" t="s">
        <v>691</v>
      </c>
      <c r="D426" t="s">
        <v>691</v>
      </c>
      <c r="E426">
        <v>0</v>
      </c>
      <c r="F426">
        <v>0</v>
      </c>
      <c r="G426">
        <v>0</v>
      </c>
      <c r="H426">
        <v>0</v>
      </c>
      <c r="I426">
        <v>0</v>
      </c>
      <c r="J426">
        <v>0</v>
      </c>
      <c r="K426">
        <v>0</v>
      </c>
      <c r="L426">
        <v>0</v>
      </c>
      <c r="M426" s="51">
        <v>0</v>
      </c>
      <c r="N426">
        <v>0</v>
      </c>
      <c r="O426">
        <v>0</v>
      </c>
      <c r="P426">
        <v>0</v>
      </c>
      <c r="Q426">
        <v>0</v>
      </c>
      <c r="R426">
        <v>0</v>
      </c>
      <c r="S426">
        <v>0</v>
      </c>
      <c r="T426">
        <v>0</v>
      </c>
      <c r="U426">
        <v>0</v>
      </c>
      <c r="V426">
        <v>0</v>
      </c>
      <c r="W426">
        <v>0</v>
      </c>
      <c r="X426">
        <v>0</v>
      </c>
      <c r="Y426">
        <v>0</v>
      </c>
      <c r="Z426">
        <v>0</v>
      </c>
      <c r="AA426">
        <v>0</v>
      </c>
      <c r="AB426">
        <v>0</v>
      </c>
      <c r="AE426">
        <v>0</v>
      </c>
      <c r="AG426">
        <v>0</v>
      </c>
      <c r="AI426" s="57" t="s">
        <v>691</v>
      </c>
      <c r="AK426" s="57" t="s">
        <v>691</v>
      </c>
    </row>
    <row r="427" spans="1:37">
      <c r="A427" s="56" t="s">
        <v>395</v>
      </c>
      <c r="B427" s="56" t="s">
        <v>398</v>
      </c>
      <c r="C427">
        <v>1217.6579999999999</v>
      </c>
      <c r="D427">
        <v>607.20699999999999</v>
      </c>
      <c r="E427">
        <v>0</v>
      </c>
      <c r="F427">
        <v>0</v>
      </c>
      <c r="G427">
        <v>36.000700000000002</v>
      </c>
      <c r="H427">
        <v>0</v>
      </c>
      <c r="I427">
        <v>0.23501000000000002</v>
      </c>
      <c r="J427">
        <v>0</v>
      </c>
      <c r="K427">
        <v>0</v>
      </c>
      <c r="L427">
        <v>107.42119999999998</v>
      </c>
      <c r="M427" s="51">
        <v>52.881299999999996</v>
      </c>
      <c r="N427">
        <v>0</v>
      </c>
      <c r="O427">
        <v>98.224799999999988</v>
      </c>
      <c r="P427">
        <v>0</v>
      </c>
      <c r="Q427">
        <v>104.62609999999999</v>
      </c>
      <c r="R427">
        <v>22.777699999999999</v>
      </c>
      <c r="S427">
        <v>643.65599999999995</v>
      </c>
      <c r="T427">
        <v>23.841999999999999</v>
      </c>
      <c r="U427">
        <v>66.404600000000016</v>
      </c>
      <c r="V427">
        <v>0</v>
      </c>
      <c r="W427">
        <v>0</v>
      </c>
      <c r="X427">
        <v>0</v>
      </c>
      <c r="Y427">
        <v>4.8725300000000002</v>
      </c>
      <c r="Z427">
        <v>0</v>
      </c>
      <c r="AA427">
        <v>0</v>
      </c>
      <c r="AB427">
        <v>24.438100000000002</v>
      </c>
      <c r="AE427">
        <v>1132.4987400000002</v>
      </c>
      <c r="AG427">
        <v>1035.4732600000002</v>
      </c>
      <c r="AI427" s="57">
        <v>0.52237701409427784</v>
      </c>
      <c r="AK427" s="57">
        <v>0.52237701409427795</v>
      </c>
    </row>
    <row r="428" spans="1:37">
      <c r="A428" s="56" t="s">
        <v>513</v>
      </c>
      <c r="B428" s="56" t="s">
        <v>517</v>
      </c>
      <c r="C428" t="s">
        <v>691</v>
      </c>
      <c r="D428" t="s">
        <v>691</v>
      </c>
      <c r="E428">
        <v>0</v>
      </c>
      <c r="F428">
        <v>0</v>
      </c>
      <c r="G428">
        <v>0</v>
      </c>
      <c r="H428">
        <v>0</v>
      </c>
      <c r="I428">
        <v>0</v>
      </c>
      <c r="J428">
        <v>0</v>
      </c>
      <c r="K428">
        <v>0</v>
      </c>
      <c r="L428">
        <v>0</v>
      </c>
      <c r="M428" s="51">
        <v>0</v>
      </c>
      <c r="N428">
        <v>0</v>
      </c>
      <c r="O428">
        <v>0</v>
      </c>
      <c r="P428">
        <v>0</v>
      </c>
      <c r="Q428">
        <v>0</v>
      </c>
      <c r="R428">
        <v>0</v>
      </c>
      <c r="S428">
        <v>0</v>
      </c>
      <c r="T428">
        <v>0</v>
      </c>
      <c r="U428">
        <v>0</v>
      </c>
      <c r="V428">
        <v>0</v>
      </c>
      <c r="W428">
        <v>0</v>
      </c>
      <c r="X428">
        <v>0</v>
      </c>
      <c r="Y428">
        <v>0</v>
      </c>
      <c r="Z428">
        <v>0</v>
      </c>
      <c r="AA428">
        <v>0</v>
      </c>
      <c r="AB428">
        <v>0</v>
      </c>
      <c r="AE428">
        <v>0</v>
      </c>
      <c r="AG428">
        <v>0</v>
      </c>
      <c r="AI428" s="57" t="s">
        <v>691</v>
      </c>
      <c r="AK428" s="57" t="s">
        <v>691</v>
      </c>
    </row>
    <row r="429" spans="1:37">
      <c r="A429" s="56" t="s">
        <v>644</v>
      </c>
      <c r="B429" s="56" t="s">
        <v>648</v>
      </c>
      <c r="C429">
        <v>512.98699999999997</v>
      </c>
      <c r="D429">
        <v>151.28</v>
      </c>
      <c r="E429">
        <v>0</v>
      </c>
      <c r="F429">
        <v>0</v>
      </c>
      <c r="G429">
        <v>48.596199999999996</v>
      </c>
      <c r="H429">
        <v>0</v>
      </c>
      <c r="I429">
        <v>0.50066500000000003</v>
      </c>
      <c r="J429">
        <v>0</v>
      </c>
      <c r="K429">
        <v>3.5793800000000005</v>
      </c>
      <c r="L429">
        <v>206.33100000000002</v>
      </c>
      <c r="M429" s="51">
        <v>12.201899999999998</v>
      </c>
      <c r="N429">
        <v>0</v>
      </c>
      <c r="O429">
        <v>0</v>
      </c>
      <c r="P429">
        <v>0</v>
      </c>
      <c r="Q429">
        <v>35.735399999999991</v>
      </c>
      <c r="R429">
        <v>0</v>
      </c>
      <c r="S429">
        <v>0</v>
      </c>
      <c r="T429">
        <v>0</v>
      </c>
      <c r="U429">
        <v>18.626600000000003</v>
      </c>
      <c r="V429">
        <v>0</v>
      </c>
      <c r="W429">
        <v>0</v>
      </c>
      <c r="X429">
        <v>0</v>
      </c>
      <c r="Y429">
        <v>0</v>
      </c>
      <c r="Z429">
        <v>0</v>
      </c>
      <c r="AA429">
        <v>0</v>
      </c>
      <c r="AB429">
        <v>0</v>
      </c>
      <c r="AE429">
        <v>313.36924499999998</v>
      </c>
      <c r="AG429">
        <v>413.69075500000002</v>
      </c>
      <c r="AI429" s="57">
        <v>0.4310087819437185</v>
      </c>
      <c r="AK429" s="57">
        <v>0.43100878194371856</v>
      </c>
    </row>
    <row r="430" spans="1:37">
      <c r="A430" s="56" t="s">
        <v>649</v>
      </c>
      <c r="B430" s="56" t="s">
        <v>650</v>
      </c>
      <c r="C430" t="s">
        <v>691</v>
      </c>
      <c r="D430" t="s">
        <v>691</v>
      </c>
      <c r="E430">
        <v>0</v>
      </c>
      <c r="F430">
        <v>0</v>
      </c>
      <c r="G430">
        <v>0</v>
      </c>
      <c r="H430">
        <v>0</v>
      </c>
      <c r="I430">
        <v>0</v>
      </c>
      <c r="J430">
        <v>0</v>
      </c>
      <c r="K430">
        <v>0</v>
      </c>
      <c r="L430">
        <v>0</v>
      </c>
      <c r="M430" s="51">
        <v>0</v>
      </c>
      <c r="N430">
        <v>0</v>
      </c>
      <c r="O430">
        <v>0</v>
      </c>
      <c r="P430">
        <v>0</v>
      </c>
      <c r="Q430">
        <v>0</v>
      </c>
      <c r="R430">
        <v>0</v>
      </c>
      <c r="S430">
        <v>0</v>
      </c>
      <c r="T430">
        <v>0</v>
      </c>
      <c r="U430">
        <v>0</v>
      </c>
      <c r="V430">
        <v>0</v>
      </c>
      <c r="W430">
        <v>0</v>
      </c>
      <c r="X430">
        <v>0</v>
      </c>
      <c r="Y430">
        <v>0</v>
      </c>
      <c r="Z430">
        <v>0</v>
      </c>
      <c r="AA430">
        <v>0</v>
      </c>
      <c r="AB430">
        <v>0</v>
      </c>
      <c r="AE430">
        <v>0</v>
      </c>
      <c r="AG430">
        <v>0</v>
      </c>
      <c r="AI430" s="57" t="s">
        <v>691</v>
      </c>
      <c r="AK430" s="57" t="s">
        <v>691</v>
      </c>
    </row>
    <row r="431" spans="1:37">
      <c r="A431" s="56" t="s">
        <v>125</v>
      </c>
      <c r="B431" s="56" t="s">
        <v>129</v>
      </c>
      <c r="C431" t="s">
        <v>691</v>
      </c>
      <c r="D431" t="s">
        <v>691</v>
      </c>
      <c r="E431">
        <v>0</v>
      </c>
      <c r="F431">
        <v>0</v>
      </c>
      <c r="G431">
        <v>0</v>
      </c>
      <c r="H431">
        <v>0</v>
      </c>
      <c r="I431">
        <v>0</v>
      </c>
      <c r="J431">
        <v>0</v>
      </c>
      <c r="K431">
        <v>0</v>
      </c>
      <c r="L431">
        <v>0</v>
      </c>
      <c r="M431" s="51">
        <v>0</v>
      </c>
      <c r="N431">
        <v>0</v>
      </c>
      <c r="O431">
        <v>0</v>
      </c>
      <c r="P431">
        <v>0</v>
      </c>
      <c r="Q431">
        <v>0</v>
      </c>
      <c r="R431">
        <v>0</v>
      </c>
      <c r="S431">
        <v>0</v>
      </c>
      <c r="T431">
        <v>0</v>
      </c>
      <c r="U431">
        <v>0</v>
      </c>
      <c r="V431">
        <v>0</v>
      </c>
      <c r="W431">
        <v>0</v>
      </c>
      <c r="X431">
        <v>0</v>
      </c>
      <c r="Y431">
        <v>0</v>
      </c>
      <c r="Z431">
        <v>0</v>
      </c>
      <c r="AA431">
        <v>0</v>
      </c>
      <c r="AB431">
        <v>0</v>
      </c>
      <c r="AE431">
        <v>0</v>
      </c>
      <c r="AG431">
        <v>0</v>
      </c>
      <c r="AI431" s="57" t="s">
        <v>691</v>
      </c>
      <c r="AK431" s="57" t="s">
        <v>691</v>
      </c>
    </row>
    <row r="432" spans="1:37">
      <c r="A432" s="56" t="s">
        <v>503</v>
      </c>
      <c r="B432" s="56" t="s">
        <v>506</v>
      </c>
      <c r="C432" t="s">
        <v>691</v>
      </c>
      <c r="D432" t="s">
        <v>691</v>
      </c>
      <c r="E432">
        <v>0</v>
      </c>
      <c r="F432">
        <v>0</v>
      </c>
      <c r="G432">
        <v>0</v>
      </c>
      <c r="H432">
        <v>0</v>
      </c>
      <c r="I432">
        <v>0</v>
      </c>
      <c r="J432">
        <v>0</v>
      </c>
      <c r="K432">
        <v>0</v>
      </c>
      <c r="L432">
        <v>0</v>
      </c>
      <c r="M432" s="51">
        <v>0</v>
      </c>
      <c r="N432">
        <v>0</v>
      </c>
      <c r="O432">
        <v>0</v>
      </c>
      <c r="P432">
        <v>0</v>
      </c>
      <c r="Q432">
        <v>0</v>
      </c>
      <c r="R432">
        <v>0</v>
      </c>
      <c r="S432">
        <v>0</v>
      </c>
      <c r="T432">
        <v>0</v>
      </c>
      <c r="U432">
        <v>0</v>
      </c>
      <c r="V432">
        <v>0</v>
      </c>
      <c r="W432">
        <v>0</v>
      </c>
      <c r="X432">
        <v>0</v>
      </c>
      <c r="Y432">
        <v>0</v>
      </c>
      <c r="Z432">
        <v>0</v>
      </c>
      <c r="AA432">
        <v>0</v>
      </c>
      <c r="AB432">
        <v>0</v>
      </c>
      <c r="AE432">
        <v>0</v>
      </c>
      <c r="AG432">
        <v>0</v>
      </c>
      <c r="AI432" s="57" t="s">
        <v>691</v>
      </c>
      <c r="AK432" s="57" t="s">
        <v>691</v>
      </c>
    </row>
    <row r="433" spans="1:37">
      <c r="A433" s="56" t="s">
        <v>495</v>
      </c>
      <c r="B433" s="56" t="s">
        <v>499</v>
      </c>
      <c r="C433" t="s">
        <v>691</v>
      </c>
      <c r="D433" t="s">
        <v>691</v>
      </c>
      <c r="E433">
        <v>0</v>
      </c>
      <c r="F433">
        <v>0</v>
      </c>
      <c r="G433">
        <v>0</v>
      </c>
      <c r="H433">
        <v>0</v>
      </c>
      <c r="I433">
        <v>0</v>
      </c>
      <c r="J433">
        <v>0</v>
      </c>
      <c r="K433">
        <v>0</v>
      </c>
      <c r="L433">
        <v>0</v>
      </c>
      <c r="M433" s="51">
        <v>0</v>
      </c>
      <c r="N433">
        <v>0</v>
      </c>
      <c r="O433">
        <v>0</v>
      </c>
      <c r="P433">
        <v>0</v>
      </c>
      <c r="Q433">
        <v>0</v>
      </c>
      <c r="R433">
        <v>0</v>
      </c>
      <c r="S433">
        <v>0</v>
      </c>
      <c r="T433">
        <v>0</v>
      </c>
      <c r="U433">
        <v>0</v>
      </c>
      <c r="V433">
        <v>0</v>
      </c>
      <c r="W433">
        <v>0</v>
      </c>
      <c r="X433">
        <v>0</v>
      </c>
      <c r="Y433">
        <v>0</v>
      </c>
      <c r="Z433">
        <v>0</v>
      </c>
      <c r="AA433">
        <v>0</v>
      </c>
      <c r="AB433">
        <v>0</v>
      </c>
      <c r="AE433">
        <v>0</v>
      </c>
      <c r="AG433">
        <v>0</v>
      </c>
      <c r="AI433" s="57" t="s">
        <v>691</v>
      </c>
      <c r="AK433" s="57" t="s">
        <v>691</v>
      </c>
    </row>
    <row r="434" spans="1:37">
      <c r="A434" s="56" t="s">
        <v>651</v>
      </c>
      <c r="B434" s="56" t="s">
        <v>654</v>
      </c>
      <c r="C434" t="s">
        <v>691</v>
      </c>
      <c r="D434" t="s">
        <v>691</v>
      </c>
      <c r="E434">
        <v>0</v>
      </c>
      <c r="F434">
        <v>0</v>
      </c>
      <c r="G434">
        <v>0</v>
      </c>
      <c r="H434">
        <v>0</v>
      </c>
      <c r="I434">
        <v>0</v>
      </c>
      <c r="J434">
        <v>0</v>
      </c>
      <c r="K434">
        <v>0</v>
      </c>
      <c r="L434">
        <v>0</v>
      </c>
      <c r="M434" s="51">
        <v>0</v>
      </c>
      <c r="N434">
        <v>0</v>
      </c>
      <c r="O434">
        <v>0</v>
      </c>
      <c r="P434">
        <v>0</v>
      </c>
      <c r="Q434">
        <v>0</v>
      </c>
      <c r="R434">
        <v>0</v>
      </c>
      <c r="S434">
        <v>0</v>
      </c>
      <c r="T434">
        <v>0</v>
      </c>
      <c r="U434">
        <v>0</v>
      </c>
      <c r="V434">
        <v>0</v>
      </c>
      <c r="W434">
        <v>0</v>
      </c>
      <c r="X434">
        <v>0</v>
      </c>
      <c r="Y434">
        <v>0</v>
      </c>
      <c r="Z434">
        <v>0</v>
      </c>
      <c r="AA434">
        <v>0</v>
      </c>
      <c r="AB434">
        <v>0</v>
      </c>
      <c r="AE434">
        <v>0</v>
      </c>
      <c r="AG434">
        <v>0</v>
      </c>
      <c r="AI434" s="57" t="s">
        <v>691</v>
      </c>
      <c r="AK434" s="57" t="s">
        <v>691</v>
      </c>
    </row>
    <row r="435" spans="1:37">
      <c r="A435" s="56" t="s">
        <v>463</v>
      </c>
      <c r="B435" s="56" t="s">
        <v>481</v>
      </c>
      <c r="C435" t="s">
        <v>691</v>
      </c>
      <c r="D435" t="s">
        <v>691</v>
      </c>
      <c r="E435">
        <v>0</v>
      </c>
      <c r="F435">
        <v>0</v>
      </c>
      <c r="G435">
        <v>0</v>
      </c>
      <c r="H435">
        <v>0</v>
      </c>
      <c r="I435">
        <v>0</v>
      </c>
      <c r="J435">
        <v>0</v>
      </c>
      <c r="K435">
        <v>0</v>
      </c>
      <c r="L435">
        <v>0</v>
      </c>
      <c r="M435" s="51">
        <v>0</v>
      </c>
      <c r="N435">
        <v>0</v>
      </c>
      <c r="O435">
        <v>0</v>
      </c>
      <c r="P435">
        <v>0</v>
      </c>
      <c r="Q435">
        <v>0</v>
      </c>
      <c r="R435">
        <v>0</v>
      </c>
      <c r="S435">
        <v>0</v>
      </c>
      <c r="T435">
        <v>0</v>
      </c>
      <c r="U435">
        <v>0</v>
      </c>
      <c r="V435">
        <v>0</v>
      </c>
      <c r="W435">
        <v>0</v>
      </c>
      <c r="X435">
        <v>0</v>
      </c>
      <c r="Y435">
        <v>0</v>
      </c>
      <c r="Z435">
        <v>0</v>
      </c>
      <c r="AA435">
        <v>0</v>
      </c>
      <c r="AB435">
        <v>0</v>
      </c>
      <c r="AE435">
        <v>0</v>
      </c>
      <c r="AG435">
        <v>0</v>
      </c>
      <c r="AI435" s="57" t="s">
        <v>691</v>
      </c>
      <c r="AK435" s="57" t="s">
        <v>691</v>
      </c>
    </row>
    <row r="436" spans="1:37">
      <c r="A436" s="56" t="s">
        <v>301</v>
      </c>
      <c r="B436" s="56" t="s">
        <v>304</v>
      </c>
      <c r="C436" t="s">
        <v>691</v>
      </c>
      <c r="D436" t="s">
        <v>691</v>
      </c>
      <c r="E436">
        <v>0</v>
      </c>
      <c r="F436">
        <v>0</v>
      </c>
      <c r="G436">
        <v>0</v>
      </c>
      <c r="H436">
        <v>0</v>
      </c>
      <c r="I436">
        <v>0</v>
      </c>
      <c r="J436">
        <v>0</v>
      </c>
      <c r="K436">
        <v>0</v>
      </c>
      <c r="L436">
        <v>0</v>
      </c>
      <c r="M436" s="51">
        <v>0</v>
      </c>
      <c r="N436">
        <v>0</v>
      </c>
      <c r="O436">
        <v>0</v>
      </c>
      <c r="P436">
        <v>0</v>
      </c>
      <c r="Q436">
        <v>0</v>
      </c>
      <c r="R436">
        <v>0</v>
      </c>
      <c r="S436">
        <v>0</v>
      </c>
      <c r="T436">
        <v>0</v>
      </c>
      <c r="U436">
        <v>0</v>
      </c>
      <c r="V436">
        <v>0</v>
      </c>
      <c r="W436">
        <v>0</v>
      </c>
      <c r="X436">
        <v>0</v>
      </c>
      <c r="Y436">
        <v>0</v>
      </c>
      <c r="Z436">
        <v>0</v>
      </c>
      <c r="AA436">
        <v>0</v>
      </c>
      <c r="AB436">
        <v>0</v>
      </c>
      <c r="AE436">
        <v>0</v>
      </c>
      <c r="AG436">
        <v>0</v>
      </c>
      <c r="AI436" s="57" t="s">
        <v>691</v>
      </c>
      <c r="AK436" s="57" t="s">
        <v>691</v>
      </c>
    </row>
    <row r="437" spans="1:37">
      <c r="A437" s="56" t="s">
        <v>138</v>
      </c>
      <c r="B437" s="56" t="s">
        <v>189</v>
      </c>
      <c r="C437" t="s">
        <v>691</v>
      </c>
      <c r="D437" t="s">
        <v>691</v>
      </c>
      <c r="E437">
        <v>0</v>
      </c>
      <c r="F437">
        <v>0</v>
      </c>
      <c r="G437">
        <v>0</v>
      </c>
      <c r="H437">
        <v>0</v>
      </c>
      <c r="I437">
        <v>0</v>
      </c>
      <c r="J437">
        <v>0</v>
      </c>
      <c r="K437">
        <v>0</v>
      </c>
      <c r="L437">
        <v>0</v>
      </c>
      <c r="M437" s="51">
        <v>0</v>
      </c>
      <c r="N437">
        <v>0</v>
      </c>
      <c r="O437">
        <v>0</v>
      </c>
      <c r="P437">
        <v>0</v>
      </c>
      <c r="Q437">
        <v>0</v>
      </c>
      <c r="R437">
        <v>0</v>
      </c>
      <c r="S437">
        <v>0</v>
      </c>
      <c r="T437">
        <v>0</v>
      </c>
      <c r="U437">
        <v>0</v>
      </c>
      <c r="V437">
        <v>0</v>
      </c>
      <c r="W437">
        <v>0</v>
      </c>
      <c r="X437">
        <v>0</v>
      </c>
      <c r="Y437">
        <v>0</v>
      </c>
      <c r="Z437">
        <v>0</v>
      </c>
      <c r="AA437">
        <v>0</v>
      </c>
      <c r="AB437">
        <v>0</v>
      </c>
      <c r="AE437">
        <v>0</v>
      </c>
      <c r="AG437">
        <v>0</v>
      </c>
      <c r="AI437" s="57" t="s">
        <v>691</v>
      </c>
      <c r="AK437" s="57" t="s">
        <v>691</v>
      </c>
    </row>
    <row r="438" spans="1:37">
      <c r="A438" s="56" t="s">
        <v>420</v>
      </c>
      <c r="B438" s="56" t="s">
        <v>421</v>
      </c>
      <c r="C438" t="s">
        <v>691</v>
      </c>
      <c r="D438" t="s">
        <v>691</v>
      </c>
      <c r="E438">
        <v>0</v>
      </c>
      <c r="F438">
        <v>0</v>
      </c>
      <c r="G438">
        <v>0</v>
      </c>
      <c r="H438">
        <v>0</v>
      </c>
      <c r="I438">
        <v>0</v>
      </c>
      <c r="J438">
        <v>0</v>
      </c>
      <c r="K438">
        <v>0</v>
      </c>
      <c r="L438">
        <v>0</v>
      </c>
      <c r="M438" s="51">
        <v>0</v>
      </c>
      <c r="N438">
        <v>0</v>
      </c>
      <c r="O438">
        <v>0</v>
      </c>
      <c r="P438">
        <v>0</v>
      </c>
      <c r="Q438">
        <v>0</v>
      </c>
      <c r="R438">
        <v>0</v>
      </c>
      <c r="S438">
        <v>0</v>
      </c>
      <c r="T438">
        <v>0</v>
      </c>
      <c r="U438">
        <v>0</v>
      </c>
      <c r="V438">
        <v>0</v>
      </c>
      <c r="W438">
        <v>0</v>
      </c>
      <c r="X438">
        <v>0</v>
      </c>
      <c r="Y438">
        <v>0</v>
      </c>
      <c r="Z438">
        <v>0</v>
      </c>
      <c r="AA438">
        <v>0</v>
      </c>
      <c r="AB438">
        <v>0</v>
      </c>
      <c r="AE438">
        <v>0</v>
      </c>
      <c r="AG438">
        <v>0</v>
      </c>
      <c r="AI438" s="57" t="s">
        <v>691</v>
      </c>
      <c r="AK438" s="57" t="s">
        <v>691</v>
      </c>
    </row>
    <row r="439" spans="1:37">
      <c r="A439" s="56" t="s">
        <v>133</v>
      </c>
      <c r="B439" s="56" t="s">
        <v>137</v>
      </c>
      <c r="C439" t="s">
        <v>691</v>
      </c>
      <c r="D439" t="s">
        <v>691</v>
      </c>
      <c r="E439">
        <v>0</v>
      </c>
      <c r="F439">
        <v>0</v>
      </c>
      <c r="G439">
        <v>0</v>
      </c>
      <c r="H439">
        <v>0</v>
      </c>
      <c r="I439">
        <v>0</v>
      </c>
      <c r="J439">
        <v>0</v>
      </c>
      <c r="K439">
        <v>0</v>
      </c>
      <c r="L439">
        <v>0</v>
      </c>
      <c r="M439" s="51">
        <v>0</v>
      </c>
      <c r="N439">
        <v>0</v>
      </c>
      <c r="O439">
        <v>0</v>
      </c>
      <c r="P439">
        <v>0</v>
      </c>
      <c r="Q439">
        <v>0</v>
      </c>
      <c r="R439">
        <v>0</v>
      </c>
      <c r="S439">
        <v>0</v>
      </c>
      <c r="T439">
        <v>0</v>
      </c>
      <c r="U439">
        <v>0</v>
      </c>
      <c r="V439">
        <v>0</v>
      </c>
      <c r="W439">
        <v>0</v>
      </c>
      <c r="X439">
        <v>0</v>
      </c>
      <c r="Y439">
        <v>0</v>
      </c>
      <c r="Z439">
        <v>0</v>
      </c>
      <c r="AA439">
        <v>0</v>
      </c>
      <c r="AB439">
        <v>0</v>
      </c>
      <c r="AE439">
        <v>0</v>
      </c>
      <c r="AG439">
        <v>0</v>
      </c>
      <c r="AI439" s="57" t="s">
        <v>691</v>
      </c>
      <c r="AK439" s="57" t="s">
        <v>691</v>
      </c>
    </row>
    <row r="440" spans="1:37">
      <c r="A440" s="56" t="s">
        <v>533</v>
      </c>
      <c r="B440" s="56" t="s">
        <v>539</v>
      </c>
      <c r="C440" t="s">
        <v>691</v>
      </c>
      <c r="D440" t="s">
        <v>691</v>
      </c>
      <c r="E440">
        <v>0</v>
      </c>
      <c r="F440">
        <v>0</v>
      </c>
      <c r="G440">
        <v>0</v>
      </c>
      <c r="H440">
        <v>0</v>
      </c>
      <c r="I440">
        <v>0</v>
      </c>
      <c r="J440">
        <v>0</v>
      </c>
      <c r="K440">
        <v>0</v>
      </c>
      <c r="L440">
        <v>0</v>
      </c>
      <c r="M440" s="51">
        <v>0</v>
      </c>
      <c r="N440">
        <v>0</v>
      </c>
      <c r="O440">
        <v>0</v>
      </c>
      <c r="P440">
        <v>0</v>
      </c>
      <c r="Q440">
        <v>0</v>
      </c>
      <c r="R440">
        <v>0</v>
      </c>
      <c r="S440">
        <v>0</v>
      </c>
      <c r="T440">
        <v>0</v>
      </c>
      <c r="U440">
        <v>0</v>
      </c>
      <c r="V440">
        <v>0</v>
      </c>
      <c r="W440">
        <v>0</v>
      </c>
      <c r="X440">
        <v>0</v>
      </c>
      <c r="Y440">
        <v>0</v>
      </c>
      <c r="Z440">
        <v>0</v>
      </c>
      <c r="AA440">
        <v>0</v>
      </c>
      <c r="AB440">
        <v>0</v>
      </c>
      <c r="AE440">
        <v>0</v>
      </c>
      <c r="AG440">
        <v>0</v>
      </c>
      <c r="AI440" s="57" t="s">
        <v>691</v>
      </c>
      <c r="AK440" s="57" t="s">
        <v>691</v>
      </c>
    </row>
    <row r="441" spans="1:37">
      <c r="A441" s="56" t="s">
        <v>138</v>
      </c>
      <c r="B441" s="56" t="s">
        <v>190</v>
      </c>
      <c r="C441" t="s">
        <v>691</v>
      </c>
      <c r="D441" t="s">
        <v>691</v>
      </c>
      <c r="E441">
        <v>0</v>
      </c>
      <c r="F441">
        <v>0</v>
      </c>
      <c r="G441">
        <v>0</v>
      </c>
      <c r="H441">
        <v>0</v>
      </c>
      <c r="I441">
        <v>0</v>
      </c>
      <c r="J441">
        <v>0</v>
      </c>
      <c r="K441">
        <v>0</v>
      </c>
      <c r="L441">
        <v>0</v>
      </c>
      <c r="M441" s="51">
        <v>0</v>
      </c>
      <c r="N441">
        <v>0</v>
      </c>
      <c r="O441">
        <v>0</v>
      </c>
      <c r="P441">
        <v>0</v>
      </c>
      <c r="Q441">
        <v>0</v>
      </c>
      <c r="R441">
        <v>0</v>
      </c>
      <c r="S441">
        <v>0</v>
      </c>
      <c r="T441">
        <v>0</v>
      </c>
      <c r="U441">
        <v>0</v>
      </c>
      <c r="V441">
        <v>0</v>
      </c>
      <c r="W441">
        <v>0</v>
      </c>
      <c r="X441">
        <v>0</v>
      </c>
      <c r="Y441">
        <v>0</v>
      </c>
      <c r="Z441">
        <v>0</v>
      </c>
      <c r="AA441">
        <v>0</v>
      </c>
      <c r="AB441">
        <v>0</v>
      </c>
      <c r="AE441">
        <v>0</v>
      </c>
      <c r="AG441">
        <v>0</v>
      </c>
      <c r="AI441" s="57" t="s">
        <v>691</v>
      </c>
      <c r="AK441" s="57" t="s">
        <v>691</v>
      </c>
    </row>
    <row r="442" spans="1:37">
      <c r="A442" s="56" t="s">
        <v>431</v>
      </c>
      <c r="B442" s="56" t="s">
        <v>447</v>
      </c>
      <c r="C442" t="s">
        <v>691</v>
      </c>
      <c r="D442" t="s">
        <v>691</v>
      </c>
      <c r="E442">
        <v>0</v>
      </c>
      <c r="F442">
        <v>0</v>
      </c>
      <c r="G442">
        <v>0</v>
      </c>
      <c r="H442">
        <v>0</v>
      </c>
      <c r="I442">
        <v>0</v>
      </c>
      <c r="J442">
        <v>0</v>
      </c>
      <c r="K442">
        <v>0</v>
      </c>
      <c r="L442">
        <v>0</v>
      </c>
      <c r="M442" s="51">
        <v>0</v>
      </c>
      <c r="N442">
        <v>0</v>
      </c>
      <c r="O442">
        <v>0</v>
      </c>
      <c r="P442">
        <v>0</v>
      </c>
      <c r="Q442">
        <v>0</v>
      </c>
      <c r="R442">
        <v>0</v>
      </c>
      <c r="S442">
        <v>0</v>
      </c>
      <c r="T442">
        <v>0</v>
      </c>
      <c r="U442">
        <v>0</v>
      </c>
      <c r="V442">
        <v>0</v>
      </c>
      <c r="W442">
        <v>0</v>
      </c>
      <c r="X442">
        <v>0</v>
      </c>
      <c r="Y442">
        <v>0</v>
      </c>
      <c r="Z442">
        <v>0</v>
      </c>
      <c r="AA442">
        <v>0</v>
      </c>
      <c r="AB442">
        <v>0</v>
      </c>
      <c r="AE442">
        <v>0</v>
      </c>
      <c r="AG442">
        <v>0</v>
      </c>
      <c r="AI442" s="57" t="s">
        <v>691</v>
      </c>
      <c r="AK442" s="57" t="s">
        <v>691</v>
      </c>
    </row>
    <row r="443" spans="1:37">
      <c r="A443" s="56" t="s">
        <v>89</v>
      </c>
      <c r="B443" s="56" t="s">
        <v>103</v>
      </c>
      <c r="C443" t="s">
        <v>691</v>
      </c>
      <c r="D443" t="s">
        <v>691</v>
      </c>
      <c r="E443">
        <v>0</v>
      </c>
      <c r="F443">
        <v>0</v>
      </c>
      <c r="G443">
        <v>0</v>
      </c>
      <c r="H443">
        <v>0</v>
      </c>
      <c r="I443">
        <v>0</v>
      </c>
      <c r="J443">
        <v>0</v>
      </c>
      <c r="K443">
        <v>0</v>
      </c>
      <c r="L443">
        <v>0</v>
      </c>
      <c r="M443" s="51">
        <v>0</v>
      </c>
      <c r="N443">
        <v>0</v>
      </c>
      <c r="O443">
        <v>0</v>
      </c>
      <c r="P443">
        <v>0</v>
      </c>
      <c r="Q443">
        <v>0</v>
      </c>
      <c r="R443">
        <v>0</v>
      </c>
      <c r="S443">
        <v>0</v>
      </c>
      <c r="T443">
        <v>0</v>
      </c>
      <c r="U443">
        <v>0</v>
      </c>
      <c r="V443">
        <v>0</v>
      </c>
      <c r="W443">
        <v>0</v>
      </c>
      <c r="X443">
        <v>0</v>
      </c>
      <c r="Y443">
        <v>0</v>
      </c>
      <c r="Z443">
        <v>0</v>
      </c>
      <c r="AA443">
        <v>0</v>
      </c>
      <c r="AB443">
        <v>0</v>
      </c>
      <c r="AE443">
        <v>0</v>
      </c>
      <c r="AG443">
        <v>0</v>
      </c>
      <c r="AI443" s="57" t="s">
        <v>691</v>
      </c>
      <c r="AK443" s="57" t="s">
        <v>691</v>
      </c>
    </row>
    <row r="444" spans="1:37">
      <c r="A444" s="56" t="s">
        <v>655</v>
      </c>
      <c r="B444" s="56" t="s">
        <v>656</v>
      </c>
      <c r="C444" t="s">
        <v>691</v>
      </c>
      <c r="D444" t="s">
        <v>691</v>
      </c>
      <c r="E444">
        <v>0</v>
      </c>
      <c r="F444">
        <v>0</v>
      </c>
      <c r="G444">
        <v>0</v>
      </c>
      <c r="H444">
        <v>0</v>
      </c>
      <c r="I444">
        <v>0</v>
      </c>
      <c r="J444">
        <v>0</v>
      </c>
      <c r="K444">
        <v>0</v>
      </c>
      <c r="L444">
        <v>0</v>
      </c>
      <c r="M444" s="51">
        <v>0</v>
      </c>
      <c r="N444">
        <v>0</v>
      </c>
      <c r="O444">
        <v>0</v>
      </c>
      <c r="P444">
        <v>0</v>
      </c>
      <c r="Q444">
        <v>0</v>
      </c>
      <c r="R444">
        <v>0</v>
      </c>
      <c r="S444">
        <v>0</v>
      </c>
      <c r="T444">
        <v>0</v>
      </c>
      <c r="U444">
        <v>0</v>
      </c>
      <c r="V444">
        <v>0</v>
      </c>
      <c r="W444">
        <v>0</v>
      </c>
      <c r="X444">
        <v>0</v>
      </c>
      <c r="Y444">
        <v>0</v>
      </c>
      <c r="Z444">
        <v>0</v>
      </c>
      <c r="AA444">
        <v>0</v>
      </c>
      <c r="AB444">
        <v>0</v>
      </c>
      <c r="AE444">
        <v>0</v>
      </c>
      <c r="AG444">
        <v>0</v>
      </c>
      <c r="AI444" s="57" t="s">
        <v>691</v>
      </c>
      <c r="AK444" s="57" t="s">
        <v>691</v>
      </c>
    </row>
    <row r="445" spans="1:37">
      <c r="A445" s="56" t="s">
        <v>657</v>
      </c>
      <c r="B445" s="56" t="s">
        <v>661</v>
      </c>
      <c r="C445" t="s">
        <v>691</v>
      </c>
      <c r="D445" t="s">
        <v>691</v>
      </c>
      <c r="E445">
        <v>0</v>
      </c>
      <c r="F445">
        <v>0</v>
      </c>
      <c r="G445">
        <v>0</v>
      </c>
      <c r="H445">
        <v>0</v>
      </c>
      <c r="I445">
        <v>0</v>
      </c>
      <c r="J445">
        <v>0</v>
      </c>
      <c r="K445">
        <v>0</v>
      </c>
      <c r="L445">
        <v>0</v>
      </c>
      <c r="M445" s="51">
        <v>0</v>
      </c>
      <c r="N445">
        <v>0</v>
      </c>
      <c r="O445">
        <v>0</v>
      </c>
      <c r="P445">
        <v>0</v>
      </c>
      <c r="Q445">
        <v>0</v>
      </c>
      <c r="R445">
        <v>0</v>
      </c>
      <c r="S445">
        <v>0</v>
      </c>
      <c r="T445">
        <v>0</v>
      </c>
      <c r="U445">
        <v>0</v>
      </c>
      <c r="V445">
        <v>0</v>
      </c>
      <c r="W445">
        <v>0</v>
      </c>
      <c r="X445">
        <v>0</v>
      </c>
      <c r="Y445">
        <v>0</v>
      </c>
      <c r="Z445">
        <v>0</v>
      </c>
      <c r="AA445">
        <v>0</v>
      </c>
      <c r="AB445">
        <v>0</v>
      </c>
      <c r="AE445">
        <v>0</v>
      </c>
      <c r="AG445">
        <v>0</v>
      </c>
      <c r="AI445" s="57" t="s">
        <v>691</v>
      </c>
      <c r="AK445" s="57" t="s">
        <v>691</v>
      </c>
    </row>
    <row r="446" spans="1:37">
      <c r="A446" s="56" t="s">
        <v>219</v>
      </c>
      <c r="B446" s="56" t="s">
        <v>223</v>
      </c>
      <c r="C446" t="s">
        <v>691</v>
      </c>
      <c r="D446" t="s">
        <v>691</v>
      </c>
      <c r="E446">
        <v>0</v>
      </c>
      <c r="F446">
        <v>0</v>
      </c>
      <c r="G446">
        <v>0</v>
      </c>
      <c r="H446">
        <v>0</v>
      </c>
      <c r="I446">
        <v>0</v>
      </c>
      <c r="J446">
        <v>0</v>
      </c>
      <c r="K446">
        <v>0</v>
      </c>
      <c r="L446">
        <v>0</v>
      </c>
      <c r="M446" s="51">
        <v>0</v>
      </c>
      <c r="N446">
        <v>0</v>
      </c>
      <c r="O446">
        <v>0</v>
      </c>
      <c r="P446">
        <v>0</v>
      </c>
      <c r="Q446">
        <v>0</v>
      </c>
      <c r="R446">
        <v>0</v>
      </c>
      <c r="S446">
        <v>0</v>
      </c>
      <c r="T446">
        <v>0</v>
      </c>
      <c r="U446">
        <v>0</v>
      </c>
      <c r="V446">
        <v>0</v>
      </c>
      <c r="W446">
        <v>0</v>
      </c>
      <c r="X446">
        <v>0</v>
      </c>
      <c r="Y446">
        <v>0</v>
      </c>
      <c r="Z446">
        <v>0</v>
      </c>
      <c r="AA446">
        <v>0</v>
      </c>
      <c r="AB446">
        <v>0</v>
      </c>
      <c r="AE446">
        <v>0</v>
      </c>
      <c r="AG446">
        <v>0</v>
      </c>
      <c r="AI446" s="57" t="s">
        <v>691</v>
      </c>
      <c r="AK446" s="57" t="s">
        <v>691</v>
      </c>
    </row>
    <row r="447" spans="1:37">
      <c r="A447" s="56" t="s">
        <v>341</v>
      </c>
      <c r="B447" s="56" t="s">
        <v>348</v>
      </c>
      <c r="C447" t="s">
        <v>691</v>
      </c>
      <c r="D447" t="s">
        <v>691</v>
      </c>
      <c r="E447">
        <v>0</v>
      </c>
      <c r="F447">
        <v>0</v>
      </c>
      <c r="G447">
        <v>0</v>
      </c>
      <c r="H447">
        <v>0</v>
      </c>
      <c r="I447">
        <v>0</v>
      </c>
      <c r="J447">
        <v>0</v>
      </c>
      <c r="K447">
        <v>0</v>
      </c>
      <c r="L447">
        <v>0</v>
      </c>
      <c r="M447" s="51">
        <v>0</v>
      </c>
      <c r="N447">
        <v>0</v>
      </c>
      <c r="O447">
        <v>0</v>
      </c>
      <c r="P447">
        <v>0</v>
      </c>
      <c r="Q447">
        <v>0</v>
      </c>
      <c r="R447">
        <v>0</v>
      </c>
      <c r="S447">
        <v>0</v>
      </c>
      <c r="T447">
        <v>0</v>
      </c>
      <c r="U447">
        <v>0</v>
      </c>
      <c r="V447">
        <v>0</v>
      </c>
      <c r="W447">
        <v>0</v>
      </c>
      <c r="X447">
        <v>0</v>
      </c>
      <c r="Y447">
        <v>0</v>
      </c>
      <c r="Z447">
        <v>0</v>
      </c>
      <c r="AA447">
        <v>0</v>
      </c>
      <c r="AB447">
        <v>0</v>
      </c>
      <c r="AE447">
        <v>0</v>
      </c>
      <c r="AG447">
        <v>0</v>
      </c>
      <c r="AI447" s="57" t="s">
        <v>691</v>
      </c>
      <c r="AK447" s="57" t="s">
        <v>691</v>
      </c>
    </row>
    <row r="448" spans="1:37">
      <c r="A448" s="56" t="s">
        <v>546</v>
      </c>
      <c r="B448" s="56" t="s">
        <v>548</v>
      </c>
      <c r="C448" t="s">
        <v>691</v>
      </c>
      <c r="D448" t="s">
        <v>691</v>
      </c>
      <c r="E448">
        <v>0</v>
      </c>
      <c r="F448">
        <v>0</v>
      </c>
      <c r="G448">
        <v>0</v>
      </c>
      <c r="H448">
        <v>0</v>
      </c>
      <c r="I448">
        <v>0</v>
      </c>
      <c r="J448">
        <v>0</v>
      </c>
      <c r="K448">
        <v>0</v>
      </c>
      <c r="L448">
        <v>0</v>
      </c>
      <c r="M448" s="51">
        <v>0</v>
      </c>
      <c r="N448">
        <v>0</v>
      </c>
      <c r="O448">
        <v>0</v>
      </c>
      <c r="P448">
        <v>0</v>
      </c>
      <c r="Q448">
        <v>0</v>
      </c>
      <c r="R448">
        <v>0</v>
      </c>
      <c r="S448">
        <v>0</v>
      </c>
      <c r="T448">
        <v>0</v>
      </c>
      <c r="U448">
        <v>0</v>
      </c>
      <c r="V448">
        <v>0</v>
      </c>
      <c r="W448">
        <v>0</v>
      </c>
      <c r="X448">
        <v>0</v>
      </c>
      <c r="Y448">
        <v>0</v>
      </c>
      <c r="Z448">
        <v>0</v>
      </c>
      <c r="AA448">
        <v>0</v>
      </c>
      <c r="AB448">
        <v>0</v>
      </c>
      <c r="AE448">
        <v>0</v>
      </c>
      <c r="AG448">
        <v>0</v>
      </c>
      <c r="AI448" s="57" t="s">
        <v>691</v>
      </c>
      <c r="AK448" s="57" t="s">
        <v>691</v>
      </c>
    </row>
    <row r="449" spans="1:37">
      <c r="A449" s="56" t="s">
        <v>610</v>
      </c>
      <c r="B449" s="56" t="s">
        <v>630</v>
      </c>
      <c r="C449" t="s">
        <v>691</v>
      </c>
      <c r="D449" t="s">
        <v>691</v>
      </c>
      <c r="E449">
        <v>0</v>
      </c>
      <c r="F449">
        <v>0</v>
      </c>
      <c r="G449">
        <v>0</v>
      </c>
      <c r="H449">
        <v>0</v>
      </c>
      <c r="I449">
        <v>0</v>
      </c>
      <c r="J449">
        <v>0</v>
      </c>
      <c r="K449">
        <v>0</v>
      </c>
      <c r="L449">
        <v>0</v>
      </c>
      <c r="M449" s="51">
        <v>0</v>
      </c>
      <c r="N449">
        <v>0</v>
      </c>
      <c r="O449">
        <v>0</v>
      </c>
      <c r="P449">
        <v>0</v>
      </c>
      <c r="Q449">
        <v>0</v>
      </c>
      <c r="R449">
        <v>0</v>
      </c>
      <c r="S449">
        <v>0</v>
      </c>
      <c r="T449">
        <v>0</v>
      </c>
      <c r="U449">
        <v>0</v>
      </c>
      <c r="V449">
        <v>0</v>
      </c>
      <c r="W449">
        <v>0</v>
      </c>
      <c r="X449">
        <v>0</v>
      </c>
      <c r="Y449">
        <v>0</v>
      </c>
      <c r="Z449">
        <v>0</v>
      </c>
      <c r="AA449">
        <v>0</v>
      </c>
      <c r="AB449">
        <v>0</v>
      </c>
      <c r="AE449">
        <v>0</v>
      </c>
      <c r="AG449">
        <v>0</v>
      </c>
      <c r="AI449" s="57" t="s">
        <v>691</v>
      </c>
      <c r="AK449" s="57" t="s">
        <v>691</v>
      </c>
    </row>
    <row r="450" spans="1:37">
      <c r="A450" s="56" t="s">
        <v>662</v>
      </c>
      <c r="B450" s="56" t="s">
        <v>663</v>
      </c>
      <c r="C450" t="s">
        <v>691</v>
      </c>
      <c r="D450" t="s">
        <v>691</v>
      </c>
      <c r="E450">
        <v>0</v>
      </c>
      <c r="F450">
        <v>0</v>
      </c>
      <c r="G450">
        <v>0</v>
      </c>
      <c r="H450">
        <v>0</v>
      </c>
      <c r="I450">
        <v>0</v>
      </c>
      <c r="J450">
        <v>0</v>
      </c>
      <c r="K450">
        <v>0</v>
      </c>
      <c r="L450">
        <v>0</v>
      </c>
      <c r="M450" s="51">
        <v>0</v>
      </c>
      <c r="N450">
        <v>0</v>
      </c>
      <c r="O450">
        <v>0</v>
      </c>
      <c r="P450">
        <v>0</v>
      </c>
      <c r="Q450">
        <v>0</v>
      </c>
      <c r="R450">
        <v>0</v>
      </c>
      <c r="S450">
        <v>0</v>
      </c>
      <c r="T450">
        <v>0</v>
      </c>
      <c r="U450">
        <v>0</v>
      </c>
      <c r="V450">
        <v>0</v>
      </c>
      <c r="W450">
        <v>0</v>
      </c>
      <c r="X450">
        <v>0</v>
      </c>
      <c r="Y450">
        <v>0</v>
      </c>
      <c r="Z450">
        <v>0</v>
      </c>
      <c r="AA450">
        <v>0</v>
      </c>
      <c r="AB450">
        <v>0</v>
      </c>
      <c r="AE450">
        <v>0</v>
      </c>
      <c r="AG450">
        <v>0</v>
      </c>
      <c r="AI450" s="57" t="s">
        <v>691</v>
      </c>
      <c r="AK450" s="57" t="s">
        <v>691</v>
      </c>
    </row>
    <row r="451" spans="1:37">
      <c r="A451" s="56" t="s">
        <v>666</v>
      </c>
      <c r="B451" s="56" t="s">
        <v>672</v>
      </c>
      <c r="C451">
        <v>534.13699999999994</v>
      </c>
      <c r="D451">
        <v>159.42699999999999</v>
      </c>
      <c r="E451">
        <v>0</v>
      </c>
      <c r="F451">
        <v>14.631099999999996</v>
      </c>
      <c r="G451">
        <v>138.22800000000001</v>
      </c>
      <c r="H451">
        <v>10.525700000000001</v>
      </c>
      <c r="I451">
        <v>0</v>
      </c>
      <c r="J451">
        <v>0</v>
      </c>
      <c r="K451">
        <v>4.5762000000000009</v>
      </c>
      <c r="L451">
        <v>45.517599999999995</v>
      </c>
      <c r="M451" s="51">
        <v>12.237300000000001</v>
      </c>
      <c r="N451">
        <v>0</v>
      </c>
      <c r="O451">
        <v>0</v>
      </c>
      <c r="P451">
        <v>0</v>
      </c>
      <c r="Q451">
        <v>53.092799999999997</v>
      </c>
      <c r="R451">
        <v>41.311200000000007</v>
      </c>
      <c r="S451">
        <v>0</v>
      </c>
      <c r="T451">
        <v>0</v>
      </c>
      <c r="U451">
        <v>26.261999999999993</v>
      </c>
      <c r="V451">
        <v>0</v>
      </c>
      <c r="W451">
        <v>0</v>
      </c>
      <c r="X451">
        <v>0</v>
      </c>
      <c r="Y451">
        <v>0</v>
      </c>
      <c r="Z451">
        <v>0</v>
      </c>
      <c r="AA451">
        <v>0</v>
      </c>
      <c r="AB451">
        <v>12.519200000000001</v>
      </c>
      <c r="AE451">
        <v>346.66379999999998</v>
      </c>
      <c r="AG451">
        <v>460.04619999999994</v>
      </c>
      <c r="AI451" s="57">
        <v>0.42972542797287772</v>
      </c>
      <c r="AK451" s="57">
        <v>0.42972542797287749</v>
      </c>
    </row>
    <row r="452" spans="1:37">
      <c r="A452" s="56" t="s">
        <v>341</v>
      </c>
      <c r="B452" s="56" t="s">
        <v>349</v>
      </c>
      <c r="C452" t="s">
        <v>691</v>
      </c>
      <c r="D452" t="s">
        <v>691</v>
      </c>
      <c r="E452">
        <v>0</v>
      </c>
      <c r="F452">
        <v>0</v>
      </c>
      <c r="G452">
        <v>0</v>
      </c>
      <c r="H452">
        <v>0</v>
      </c>
      <c r="I452">
        <v>0</v>
      </c>
      <c r="J452">
        <v>0</v>
      </c>
      <c r="K452">
        <v>0</v>
      </c>
      <c r="L452">
        <v>0</v>
      </c>
      <c r="M452" s="51">
        <v>0</v>
      </c>
      <c r="N452">
        <v>0</v>
      </c>
      <c r="O452">
        <v>0</v>
      </c>
      <c r="P452">
        <v>0</v>
      </c>
      <c r="Q452">
        <v>0</v>
      </c>
      <c r="R452">
        <v>0</v>
      </c>
      <c r="S452">
        <v>0</v>
      </c>
      <c r="T452">
        <v>0</v>
      </c>
      <c r="U452">
        <v>0</v>
      </c>
      <c r="V452">
        <v>0</v>
      </c>
      <c r="W452">
        <v>0</v>
      </c>
      <c r="X452">
        <v>0</v>
      </c>
      <c r="Y452">
        <v>0</v>
      </c>
      <c r="Z452">
        <v>0</v>
      </c>
      <c r="AA452">
        <v>0</v>
      </c>
      <c r="AB452">
        <v>0</v>
      </c>
      <c r="AE452">
        <v>0</v>
      </c>
      <c r="AG452">
        <v>0</v>
      </c>
      <c r="AI452" s="57" t="s">
        <v>691</v>
      </c>
      <c r="AK452" s="57" t="s">
        <v>691</v>
      </c>
    </row>
    <row r="453" spans="1:37">
      <c r="A453" s="56" t="s">
        <v>301</v>
      </c>
      <c r="B453" s="56" t="s">
        <v>305</v>
      </c>
      <c r="C453">
        <v>534</v>
      </c>
      <c r="D453">
        <v>198</v>
      </c>
      <c r="E453">
        <v>0</v>
      </c>
      <c r="F453">
        <v>0</v>
      </c>
      <c r="G453">
        <v>36.857100000000003</v>
      </c>
      <c r="H453">
        <v>0</v>
      </c>
      <c r="I453">
        <v>0</v>
      </c>
      <c r="J453">
        <v>0</v>
      </c>
      <c r="K453">
        <v>0</v>
      </c>
      <c r="L453">
        <v>57.005699999999997</v>
      </c>
      <c r="M453" s="51">
        <v>0</v>
      </c>
      <c r="N453">
        <v>0</v>
      </c>
      <c r="O453">
        <v>58.971400000000003</v>
      </c>
      <c r="P453">
        <v>0</v>
      </c>
      <c r="Q453">
        <v>61.92</v>
      </c>
      <c r="R453">
        <v>84.034300000000002</v>
      </c>
      <c r="S453">
        <v>0</v>
      </c>
      <c r="T453">
        <v>0</v>
      </c>
      <c r="U453">
        <v>25.640499999999999</v>
      </c>
      <c r="V453">
        <v>0</v>
      </c>
      <c r="W453">
        <v>0</v>
      </c>
      <c r="X453">
        <v>0</v>
      </c>
      <c r="Y453">
        <v>0</v>
      </c>
      <c r="Z453">
        <v>0</v>
      </c>
      <c r="AA453">
        <v>0</v>
      </c>
      <c r="AB453">
        <v>0</v>
      </c>
      <c r="AE453">
        <v>324.42899999999997</v>
      </c>
      <c r="AG453">
        <v>340.57100000000003</v>
      </c>
      <c r="AI453" s="57">
        <v>0.48786315789473678</v>
      </c>
      <c r="AK453" s="57">
        <v>0.48786315789473678</v>
      </c>
    </row>
    <row r="454" spans="1:37">
      <c r="A454" s="56" t="s">
        <v>453</v>
      </c>
      <c r="B454" s="56" t="s">
        <v>458</v>
      </c>
      <c r="C454" t="s">
        <v>691</v>
      </c>
      <c r="D454" t="s">
        <v>691</v>
      </c>
      <c r="E454">
        <v>0</v>
      </c>
      <c r="F454">
        <v>0</v>
      </c>
      <c r="G454">
        <v>0</v>
      </c>
      <c r="H454">
        <v>0</v>
      </c>
      <c r="I454">
        <v>0</v>
      </c>
      <c r="J454">
        <v>0</v>
      </c>
      <c r="K454">
        <v>0</v>
      </c>
      <c r="L454">
        <v>0</v>
      </c>
      <c r="M454" s="51">
        <v>0</v>
      </c>
      <c r="N454">
        <v>0</v>
      </c>
      <c r="O454">
        <v>0</v>
      </c>
      <c r="P454">
        <v>0</v>
      </c>
      <c r="Q454">
        <v>0</v>
      </c>
      <c r="R454">
        <v>0</v>
      </c>
      <c r="S454">
        <v>0</v>
      </c>
      <c r="T454">
        <v>0</v>
      </c>
      <c r="U454">
        <v>0</v>
      </c>
      <c r="V454">
        <v>0</v>
      </c>
      <c r="W454">
        <v>0</v>
      </c>
      <c r="X454">
        <v>0</v>
      </c>
      <c r="Y454">
        <v>0</v>
      </c>
      <c r="Z454">
        <v>0</v>
      </c>
      <c r="AA454">
        <v>0</v>
      </c>
      <c r="AB454">
        <v>0</v>
      </c>
      <c r="AE454">
        <v>0</v>
      </c>
      <c r="AG454">
        <v>0</v>
      </c>
      <c r="AI454" s="57" t="s">
        <v>691</v>
      </c>
      <c r="AK454" s="57" t="s">
        <v>691</v>
      </c>
    </row>
    <row r="455" spans="1:37">
      <c r="A455" s="56" t="s">
        <v>138</v>
      </c>
      <c r="B455" s="56" t="s">
        <v>191</v>
      </c>
      <c r="C455" t="s">
        <v>691</v>
      </c>
      <c r="D455" t="s">
        <v>691</v>
      </c>
      <c r="E455">
        <v>0</v>
      </c>
      <c r="F455">
        <v>0</v>
      </c>
      <c r="G455">
        <v>0</v>
      </c>
      <c r="H455">
        <v>0</v>
      </c>
      <c r="I455">
        <v>0</v>
      </c>
      <c r="J455">
        <v>0</v>
      </c>
      <c r="K455">
        <v>0</v>
      </c>
      <c r="L455">
        <v>0</v>
      </c>
      <c r="M455" s="51">
        <v>0</v>
      </c>
      <c r="N455">
        <v>0</v>
      </c>
      <c r="O455">
        <v>0</v>
      </c>
      <c r="P455">
        <v>0</v>
      </c>
      <c r="Q455">
        <v>0</v>
      </c>
      <c r="R455">
        <v>0</v>
      </c>
      <c r="S455">
        <v>0</v>
      </c>
      <c r="T455">
        <v>0</v>
      </c>
      <c r="U455">
        <v>0</v>
      </c>
      <c r="V455">
        <v>0</v>
      </c>
      <c r="W455">
        <v>0</v>
      </c>
      <c r="X455">
        <v>0</v>
      </c>
      <c r="Y455">
        <v>0</v>
      </c>
      <c r="Z455">
        <v>0</v>
      </c>
      <c r="AA455">
        <v>0</v>
      </c>
      <c r="AB455">
        <v>0</v>
      </c>
      <c r="AE455">
        <v>0</v>
      </c>
      <c r="AG455">
        <v>0</v>
      </c>
      <c r="AI455" s="57" t="s">
        <v>691</v>
      </c>
      <c r="AK455" s="57" t="s">
        <v>691</v>
      </c>
    </row>
    <row r="456" spans="1:37">
      <c r="A456" s="56" t="s">
        <v>580</v>
      </c>
      <c r="B456" s="56" t="s">
        <v>594</v>
      </c>
      <c r="C456" t="s">
        <v>691</v>
      </c>
      <c r="D456" t="s">
        <v>691</v>
      </c>
      <c r="E456">
        <v>0</v>
      </c>
      <c r="F456">
        <v>0</v>
      </c>
      <c r="G456">
        <v>0</v>
      </c>
      <c r="H456">
        <v>0</v>
      </c>
      <c r="I456">
        <v>0</v>
      </c>
      <c r="J456">
        <v>0</v>
      </c>
      <c r="K456">
        <v>0</v>
      </c>
      <c r="L456">
        <v>0</v>
      </c>
      <c r="M456" s="51">
        <v>0</v>
      </c>
      <c r="N456">
        <v>0</v>
      </c>
      <c r="O456">
        <v>0</v>
      </c>
      <c r="P456">
        <v>0</v>
      </c>
      <c r="Q456">
        <v>0</v>
      </c>
      <c r="R456">
        <v>0</v>
      </c>
      <c r="S456">
        <v>0</v>
      </c>
      <c r="T456">
        <v>0</v>
      </c>
      <c r="U456">
        <v>0</v>
      </c>
      <c r="V456">
        <v>0</v>
      </c>
      <c r="W456">
        <v>0</v>
      </c>
      <c r="X456">
        <v>0</v>
      </c>
      <c r="Y456">
        <v>0</v>
      </c>
      <c r="Z456">
        <v>0</v>
      </c>
      <c r="AA456">
        <v>0</v>
      </c>
      <c r="AB456">
        <v>0</v>
      </c>
      <c r="AE456">
        <v>0</v>
      </c>
      <c r="AG456">
        <v>0</v>
      </c>
      <c r="AI456" s="57" t="s">
        <v>691</v>
      </c>
      <c r="AK456" s="57" t="s">
        <v>691</v>
      </c>
    </row>
    <row r="457" spans="1:37">
      <c r="A457" s="56" t="s">
        <v>580</v>
      </c>
      <c r="B457" s="56" t="s">
        <v>595</v>
      </c>
      <c r="C457" t="s">
        <v>691</v>
      </c>
      <c r="D457" t="s">
        <v>691</v>
      </c>
      <c r="E457">
        <v>0</v>
      </c>
      <c r="F457">
        <v>0</v>
      </c>
      <c r="G457">
        <v>0</v>
      </c>
      <c r="H457">
        <v>0</v>
      </c>
      <c r="I457">
        <v>0</v>
      </c>
      <c r="J457">
        <v>0</v>
      </c>
      <c r="K457">
        <v>0</v>
      </c>
      <c r="L457">
        <v>0</v>
      </c>
      <c r="M457" s="51">
        <v>0</v>
      </c>
      <c r="N457">
        <v>0</v>
      </c>
      <c r="O457">
        <v>0</v>
      </c>
      <c r="P457">
        <v>0</v>
      </c>
      <c r="Q457">
        <v>0</v>
      </c>
      <c r="R457">
        <v>0</v>
      </c>
      <c r="S457">
        <v>0</v>
      </c>
      <c r="T457">
        <v>0</v>
      </c>
      <c r="U457">
        <v>0</v>
      </c>
      <c r="V457">
        <v>0</v>
      </c>
      <c r="W457">
        <v>0</v>
      </c>
      <c r="X457">
        <v>0</v>
      </c>
      <c r="Y457">
        <v>0</v>
      </c>
      <c r="Z457">
        <v>0</v>
      </c>
      <c r="AA457">
        <v>0</v>
      </c>
      <c r="AB457">
        <v>0</v>
      </c>
      <c r="AE457">
        <v>0</v>
      </c>
      <c r="AG457">
        <v>0</v>
      </c>
      <c r="AI457" s="57" t="s">
        <v>691</v>
      </c>
      <c r="AK457" s="57" t="s">
        <v>691</v>
      </c>
    </row>
    <row r="458" spans="1:37">
      <c r="A458" s="56" t="s">
        <v>507</v>
      </c>
      <c r="B458" s="56" t="s">
        <v>512</v>
      </c>
      <c r="C458" t="s">
        <v>691</v>
      </c>
      <c r="D458" t="s">
        <v>691</v>
      </c>
      <c r="E458">
        <v>0</v>
      </c>
      <c r="F458">
        <v>0</v>
      </c>
      <c r="G458">
        <v>0</v>
      </c>
      <c r="H458">
        <v>0</v>
      </c>
      <c r="I458">
        <v>0</v>
      </c>
      <c r="J458">
        <v>0</v>
      </c>
      <c r="K458">
        <v>0</v>
      </c>
      <c r="L458">
        <v>0</v>
      </c>
      <c r="M458" s="51">
        <v>0</v>
      </c>
      <c r="N458">
        <v>0</v>
      </c>
      <c r="O458">
        <v>0</v>
      </c>
      <c r="P458">
        <v>0</v>
      </c>
      <c r="Q458">
        <v>0</v>
      </c>
      <c r="R458">
        <v>0</v>
      </c>
      <c r="S458">
        <v>0</v>
      </c>
      <c r="T458">
        <v>0</v>
      </c>
      <c r="U458">
        <v>0</v>
      </c>
      <c r="V458">
        <v>0</v>
      </c>
      <c r="W458">
        <v>0</v>
      </c>
      <c r="X458">
        <v>0</v>
      </c>
      <c r="Y458">
        <v>0</v>
      </c>
      <c r="Z458">
        <v>0</v>
      </c>
      <c r="AA458">
        <v>0</v>
      </c>
      <c r="AB458">
        <v>0</v>
      </c>
      <c r="AE458">
        <v>0</v>
      </c>
      <c r="AG458">
        <v>0</v>
      </c>
      <c r="AI458" s="57" t="s">
        <v>691</v>
      </c>
      <c r="AK458" s="57" t="s">
        <v>691</v>
      </c>
    </row>
    <row r="459" spans="1:37">
      <c r="A459" s="56" t="s">
        <v>610</v>
      </c>
      <c r="B459" s="56" t="s">
        <v>631</v>
      </c>
      <c r="C459" t="s">
        <v>691</v>
      </c>
      <c r="D459" t="s">
        <v>691</v>
      </c>
      <c r="E459">
        <v>0</v>
      </c>
      <c r="F459">
        <v>0</v>
      </c>
      <c r="G459">
        <v>0</v>
      </c>
      <c r="H459">
        <v>0</v>
      </c>
      <c r="I459">
        <v>0</v>
      </c>
      <c r="J459">
        <v>0</v>
      </c>
      <c r="K459">
        <v>0</v>
      </c>
      <c r="L459">
        <v>0</v>
      </c>
      <c r="M459" s="51">
        <v>0</v>
      </c>
      <c r="N459">
        <v>0</v>
      </c>
      <c r="O459">
        <v>0</v>
      </c>
      <c r="P459">
        <v>0</v>
      </c>
      <c r="Q459">
        <v>0</v>
      </c>
      <c r="R459">
        <v>0</v>
      </c>
      <c r="S459">
        <v>0</v>
      </c>
      <c r="T459">
        <v>0</v>
      </c>
      <c r="U459">
        <v>0</v>
      </c>
      <c r="V459">
        <v>0</v>
      </c>
      <c r="W459">
        <v>0</v>
      </c>
      <c r="X459">
        <v>0</v>
      </c>
      <c r="Y459">
        <v>0</v>
      </c>
      <c r="Z459">
        <v>0</v>
      </c>
      <c r="AA459">
        <v>0</v>
      </c>
      <c r="AB459">
        <v>0</v>
      </c>
      <c r="AE459">
        <v>0</v>
      </c>
      <c r="AG459">
        <v>0</v>
      </c>
      <c r="AI459" s="57" t="s">
        <v>691</v>
      </c>
      <c r="AK459" s="57" t="s">
        <v>691</v>
      </c>
    </row>
    <row r="461" spans="1:37" s="59" customFormat="1">
      <c r="A461" s="59" t="s">
        <v>690</v>
      </c>
      <c r="C461" s="60">
        <v>23177.497676000003</v>
      </c>
      <c r="D461" s="60">
        <v>8507.560386000001</v>
      </c>
      <c r="E461" s="60">
        <v>3902.6395817555554</v>
      </c>
      <c r="F461" s="60">
        <v>18.742892999999995</v>
      </c>
      <c r="G461" s="60">
        <v>907.50016299999993</v>
      </c>
      <c r="H461" s="60">
        <v>63.871869294626663</v>
      </c>
      <c r="I461" s="60">
        <v>49.105884867991989</v>
      </c>
      <c r="J461" s="60">
        <v>3.4042910000000006</v>
      </c>
      <c r="K461" s="60">
        <v>123.94133556254518</v>
      </c>
      <c r="L461" s="60">
        <v>2741.3638972000008</v>
      </c>
      <c r="M461" s="60">
        <v>589.70115120000014</v>
      </c>
      <c r="N461" s="60">
        <v>2138.875</v>
      </c>
      <c r="O461" s="60">
        <v>1653.45596</v>
      </c>
      <c r="P461" s="60">
        <v>0</v>
      </c>
      <c r="Q461" s="60">
        <v>640.90218470000002</v>
      </c>
      <c r="R461" s="60">
        <v>810.10400600000003</v>
      </c>
      <c r="S461" s="60">
        <v>1731.6296945489598</v>
      </c>
      <c r="T461" s="60">
        <v>25.298999999999999</v>
      </c>
      <c r="U461" s="60">
        <v>608.5909059999999</v>
      </c>
      <c r="V461" s="60">
        <v>2.0113926000000006</v>
      </c>
      <c r="W461" s="60">
        <v>867.22022978055566</v>
      </c>
      <c r="X461" s="60">
        <v>18.925799999999999</v>
      </c>
      <c r="Y461" s="60">
        <v>18.216750000000001</v>
      </c>
      <c r="Z461" s="60">
        <v>31.171671</v>
      </c>
      <c r="AA461" s="60">
        <v>4.6669209999999994</v>
      </c>
      <c r="AB461" s="60">
        <v>398.5925653613852</v>
      </c>
      <c r="AC461" s="60">
        <v>0</v>
      </c>
      <c r="AD461" s="60">
        <v>0</v>
      </c>
      <c r="AE461" s="60">
        <v>16760.23199667162</v>
      </c>
      <c r="AF461" s="60">
        <v>0</v>
      </c>
      <c r="AG461" s="60">
        <v>19177.061319600001</v>
      </c>
    </row>
  </sheetData>
  <autoFilter ref="A3:AK3">
    <sortState ref="A4:AK459">
      <sortCondition ref="B2"/>
    </sortState>
  </autoFilter>
  <mergeCells count="1">
    <mergeCell ref="A1:E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Summa energi t värme</vt:lpstr>
      <vt:lpstr>Energi t värme per nät</vt:lpstr>
      <vt:lpstr>Summa bränsle till el</vt:lpstr>
      <vt:lpstr>Bränsle t el </vt:lpstr>
    </vt:vector>
  </TitlesOfParts>
  <Company>Svensk Fjärrvärme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Sonya Trad</dc:creator>
  <cp:lastModifiedBy>Sonya Trad</cp:lastModifiedBy>
  <dcterms:created xsi:type="dcterms:W3CDTF">2014-06-17T08:05:51Z</dcterms:created>
  <dcterms:modified xsi:type="dcterms:W3CDTF">2014-07-03T08:40:11Z</dcterms:modified>
</cp:coreProperties>
</file>